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91738\OneDrive\Desktop\PowerBI Projects\"/>
    </mc:Choice>
  </mc:AlternateContent>
  <xr:revisionPtr revIDLastSave="0" documentId="13_ncr:1_{63A2BB4B-578F-4690-80BD-11D6D0350AA9}" xr6:coauthVersionLast="47" xr6:coauthVersionMax="47" xr10:uidLastSave="{00000000-0000-0000-0000-000000000000}"/>
  <bookViews>
    <workbookView xWindow="-108" yWindow="-108" windowWidth="23256" windowHeight="12456" xr2:uid="{00000000-000D-0000-FFFF-FFFF00000000}"/>
  </bookViews>
  <sheets>
    <sheet name="Dashboard" sheetId="10" r:id="rId1"/>
    <sheet name="Insurance Sales dataset" sheetId="1" r:id="rId2"/>
    <sheet name="Gantt" sheetId="2" r:id="rId3"/>
    <sheet name="Table1" sheetId="3" r:id="rId4"/>
    <sheet name="Table2" sheetId="5" r:id="rId5"/>
    <sheet name="Table3" sheetId="7" r:id="rId6"/>
    <sheet name="Table4" sheetId="8" r:id="rId7"/>
    <sheet name="Table5" sheetId="9" r:id="rId8"/>
  </sheets>
  <externalReferences>
    <externalReference r:id="rId9"/>
  </externalReferences>
  <definedNames>
    <definedName name="Slicer_Gender">#N/A</definedName>
    <definedName name="Slicer_Product">#N/A</definedName>
  </definedNames>
  <calcPr calcId="191029"/>
  <pivotCaches>
    <pivotCache cacheId="2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H9" i="1"/>
  <c r="F9" i="1"/>
  <c r="C9" i="1"/>
  <c r="D4" i="1"/>
  <c r="E4" i="1"/>
  <c r="F4" i="1"/>
  <c r="G4" i="1"/>
  <c r="H4" i="1"/>
  <c r="I4" i="1"/>
  <c r="J4" i="1"/>
  <c r="K4" i="1"/>
  <c r="L4" i="1"/>
  <c r="M4" i="1"/>
  <c r="O4" i="1"/>
  <c r="C4" i="1"/>
  <c r="P15" i="1"/>
  <c r="P16" i="1"/>
  <c r="P17" i="1"/>
  <c r="P18" i="1"/>
  <c r="P19" i="1"/>
  <c r="P20" i="1"/>
  <c r="P21" i="1"/>
  <c r="P22" i="1"/>
  <c r="P23" i="1"/>
  <c r="P24" i="1"/>
  <c r="P25" i="1"/>
  <c r="P26" i="1"/>
  <c r="P27" i="1"/>
  <c r="P28" i="1"/>
  <c r="P29" i="1"/>
  <c r="P30" i="1"/>
  <c r="P31" i="1"/>
  <c r="P32" i="1"/>
  <c r="P33" i="1"/>
  <c r="P34" i="1"/>
  <c r="P4" i="1" s="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N336" i="1" l="1"/>
  <c r="N83" i="1"/>
  <c r="N324" i="1"/>
  <c r="N155" i="1"/>
  <c r="N118" i="1"/>
  <c r="N79" i="1"/>
  <c r="N248" i="1"/>
  <c r="N339" i="1"/>
  <c r="N423" i="1"/>
  <c r="N166" i="1"/>
  <c r="N306" i="1"/>
  <c r="N417" i="1"/>
  <c r="N491" i="1"/>
  <c r="N213" i="1"/>
  <c r="N162" i="1"/>
  <c r="N68" i="1"/>
  <c r="N269" i="1"/>
  <c r="N175" i="1"/>
  <c r="N443" i="1"/>
  <c r="N54" i="1"/>
  <c r="N509" i="1"/>
  <c r="N307" i="1"/>
  <c r="N296" i="1"/>
  <c r="N492" i="1"/>
  <c r="N251" i="1"/>
  <c r="N399" i="1"/>
  <c r="N383" i="1"/>
  <c r="N181" i="1"/>
  <c r="N256" i="1"/>
  <c r="N480" i="1"/>
  <c r="N224" i="1"/>
  <c r="N475" i="1"/>
  <c r="N342" i="1"/>
  <c r="N230" i="1"/>
  <c r="N393" i="1"/>
  <c r="N400" i="1"/>
  <c r="N203" i="1"/>
  <c r="N15" i="1"/>
  <c r="N156" i="1"/>
  <c r="N275" i="1"/>
  <c r="N454" i="1"/>
  <c r="N368" i="1"/>
  <c r="N497" i="1"/>
  <c r="N470" i="1"/>
  <c r="N91" i="1"/>
  <c r="N363" i="1"/>
  <c r="N337" i="1"/>
  <c r="N125" i="1"/>
  <c r="N373" i="1"/>
  <c r="N364" i="1"/>
  <c r="N97" i="1"/>
  <c r="N160" i="1"/>
  <c r="N42" i="1"/>
  <c r="N376" i="1"/>
  <c r="N111" i="1"/>
  <c r="N25" i="1"/>
  <c r="N263" i="1"/>
  <c r="N206" i="1"/>
  <c r="N41" i="1"/>
  <c r="N308" i="1"/>
  <c r="N370" i="1"/>
  <c r="N264" i="1"/>
  <c r="N451" i="1"/>
  <c r="N119" i="1"/>
  <c r="N389" i="1"/>
  <c r="N204" i="1"/>
  <c r="N19" i="1"/>
  <c r="N266" i="1"/>
  <c r="N414" i="1"/>
  <c r="N30" i="1"/>
  <c r="N507" i="1"/>
  <c r="N310" i="1"/>
  <c r="N249" i="1"/>
  <c r="N476" i="1"/>
  <c r="N291" i="1"/>
  <c r="N190" i="1"/>
  <c r="N503" i="1"/>
  <c r="N384" i="1"/>
  <c r="N371" i="1"/>
  <c r="N315" i="1"/>
  <c r="N430" i="1"/>
  <c r="N95" i="1"/>
  <c r="N22" i="1"/>
  <c r="N359" i="1"/>
  <c r="N138" i="1"/>
  <c r="N292" i="1"/>
  <c r="N506" i="1"/>
  <c r="N321" i="1"/>
  <c r="N123" i="1"/>
  <c r="N233" i="1"/>
  <c r="N214" i="1"/>
  <c r="N225" i="1"/>
  <c r="N437" i="1"/>
  <c r="N462" i="1"/>
  <c r="N377" i="1"/>
  <c r="N167" i="1"/>
  <c r="N318" i="1"/>
  <c r="N63" i="1"/>
  <c r="N426" i="1"/>
  <c r="N487" i="1"/>
  <c r="N508" i="1"/>
  <c r="N505" i="1"/>
  <c r="N236" i="1"/>
  <c r="N493" i="1"/>
  <c r="N245" i="1"/>
  <c r="N150" i="1"/>
  <c r="N403" i="1"/>
  <c r="N351" i="1"/>
  <c r="N297" i="1"/>
  <c r="N287" i="1"/>
  <c r="N159" i="1"/>
  <c r="N90" i="1"/>
  <c r="N23" i="1"/>
  <c r="N56" i="1"/>
  <c r="N105" i="1"/>
  <c r="N191" i="1"/>
  <c r="N441" i="1"/>
  <c r="N93" i="1"/>
  <c r="N140" i="1"/>
  <c r="N340" i="1"/>
  <c r="N428" i="1"/>
  <c r="N64" i="1"/>
  <c r="N326" i="1"/>
  <c r="N433" i="1"/>
  <c r="N410" i="1"/>
  <c r="N241" i="1"/>
  <c r="N192" i="1"/>
  <c r="N173" i="1"/>
  <c r="N195" i="1"/>
  <c r="N65" i="1"/>
  <c r="N334" i="1"/>
  <c r="N129" i="1"/>
  <c r="N48" i="1"/>
  <c r="N420" i="1"/>
  <c r="N395" i="1"/>
  <c r="N51" i="1"/>
  <c r="N26" i="1"/>
  <c r="N411" i="1"/>
  <c r="N168" i="1"/>
  <c r="N284" i="1"/>
  <c r="N180" i="1"/>
  <c r="N126" i="1"/>
  <c r="N391" i="1"/>
  <c r="N270" i="1"/>
  <c r="N327" i="1"/>
  <c r="N144" i="1"/>
  <c r="N299" i="1"/>
  <c r="N372" i="1"/>
  <c r="N60" i="1"/>
  <c r="N378" i="1"/>
  <c r="N112" i="1"/>
  <c r="N27" i="1"/>
  <c r="N477" i="1"/>
  <c r="N242" i="1"/>
  <c r="N418" i="1"/>
  <c r="N174" i="1"/>
  <c r="N114" i="1"/>
  <c r="N85" i="1"/>
  <c r="N243" i="1"/>
  <c r="N86" i="1"/>
  <c r="N147" i="1"/>
  <c r="N404" i="1"/>
  <c r="N149" i="1"/>
  <c r="N237" i="1"/>
  <c r="N199" i="1"/>
  <c r="N134" i="1"/>
  <c r="N24" i="1"/>
  <c r="N365" i="1"/>
  <c r="N98" i="1"/>
  <c r="N39" i="1"/>
  <c r="N89" i="1"/>
  <c r="N483" i="1"/>
  <c r="N217" i="1"/>
  <c r="N276" i="1"/>
  <c r="N163" i="1"/>
  <c r="N484" i="1"/>
  <c r="N164" i="1"/>
  <c r="N444" i="1"/>
  <c r="N415" i="1"/>
  <c r="N496" i="1"/>
  <c r="N463" i="1"/>
  <c r="N338" i="1"/>
  <c r="N177" i="1"/>
  <c r="N325" i="1"/>
  <c r="N152" i="1"/>
  <c r="N343" i="1"/>
  <c r="N212" i="1"/>
  <c r="N16" i="1"/>
  <c r="N116" i="1"/>
  <c r="N252" i="1"/>
  <c r="N366" i="1"/>
  <c r="N216" i="1"/>
  <c r="N239" i="1"/>
  <c r="N200" i="1"/>
  <c r="N122" i="1"/>
  <c r="N109" i="1"/>
  <c r="N185" i="1"/>
  <c r="N464" i="1"/>
  <c r="N127" i="1"/>
  <c r="N405" i="1"/>
  <c r="N294" i="1"/>
  <c r="N455" i="1"/>
  <c r="N447" i="1"/>
  <c r="N320" i="1"/>
  <c r="N37" i="1"/>
  <c r="N186" i="1"/>
  <c r="N57" i="1"/>
  <c r="N301" i="1"/>
  <c r="N302" i="1"/>
  <c r="N49" i="1"/>
  <c r="N304" i="1"/>
  <c r="N374" i="1"/>
  <c r="N281" i="1"/>
  <c r="N398" i="1"/>
  <c r="N386" i="1"/>
  <c r="N77" i="1"/>
  <c r="N96" i="1"/>
  <c r="N311" i="1"/>
  <c r="N178" i="1"/>
  <c r="N280" i="1"/>
  <c r="N448" i="1"/>
  <c r="N208" i="1"/>
  <c r="N392" i="1"/>
  <c r="N473" i="1"/>
  <c r="N278" i="1"/>
  <c r="N449" i="1"/>
  <c r="N424" i="1"/>
  <c r="N489" i="1"/>
  <c r="N172" i="1"/>
  <c r="N510" i="1"/>
  <c r="N452" i="1"/>
  <c r="N460" i="1"/>
  <c r="N312" i="1"/>
  <c r="N82" i="1"/>
  <c r="N438" i="1"/>
  <c r="N227" i="1"/>
  <c r="N220" i="1"/>
  <c r="N101" i="1"/>
  <c r="N197" i="1"/>
  <c r="N360" i="1"/>
  <c r="N102" i="1"/>
  <c r="N165" i="1"/>
  <c r="N369" i="1"/>
  <c r="N267" i="1"/>
  <c r="N361" i="1"/>
  <c r="N87" i="1"/>
  <c r="N453" i="1"/>
  <c r="N293" i="1"/>
  <c r="N488" i="1"/>
  <c r="N385" i="1"/>
  <c r="N66" i="1"/>
  <c r="N148" i="1"/>
  <c r="N349" i="1"/>
  <c r="N169" i="1"/>
  <c r="N209" i="1"/>
  <c r="N295" i="1"/>
  <c r="N146" i="1"/>
  <c r="N406" i="1"/>
  <c r="N282" i="1"/>
  <c r="N300" i="1"/>
  <c r="N323" i="1"/>
  <c r="N161" i="1"/>
  <c r="N226" i="1"/>
  <c r="N103" i="1"/>
  <c r="N379" i="1"/>
  <c r="N486" i="1"/>
  <c r="N240" i="1"/>
  <c r="N28" i="1"/>
  <c r="N362" i="1"/>
  <c r="N254" i="1"/>
  <c r="N387" i="1"/>
  <c r="N504" i="1"/>
  <c r="N110" i="1"/>
  <c r="N120" i="1"/>
  <c r="N402" i="1"/>
  <c r="N358" i="1"/>
  <c r="N179" i="1"/>
  <c r="N124" i="1"/>
  <c r="N38" i="1"/>
  <c r="N223" i="1"/>
  <c r="N106" i="1"/>
  <c r="N407" i="1"/>
  <c r="N412" i="1"/>
  <c r="N274" i="1"/>
  <c r="N434" i="1"/>
  <c r="N47" i="1"/>
  <c r="N277" i="1"/>
  <c r="N431" i="1"/>
  <c r="N413" i="1"/>
  <c r="N55" i="1"/>
  <c r="N316" i="1"/>
  <c r="N421" i="1"/>
  <c r="N72" i="1"/>
  <c r="N408" i="1"/>
  <c r="N74" i="1"/>
  <c r="N345" i="1"/>
  <c r="N344" i="1"/>
  <c r="N115" i="1"/>
  <c r="N228" i="1"/>
  <c r="N196" i="1"/>
  <c r="N319" i="1"/>
  <c r="N305" i="1"/>
  <c r="N229" i="1"/>
  <c r="N131" i="1"/>
  <c r="N73" i="1"/>
  <c r="N356" i="1"/>
  <c r="N20" i="1"/>
  <c r="N128" i="1"/>
  <c r="N394" i="1"/>
  <c r="N187" i="1"/>
  <c r="N238" i="1"/>
  <c r="N268" i="1"/>
  <c r="N32" i="1"/>
  <c r="N78" i="1"/>
  <c r="N290" i="1"/>
  <c r="N309" i="1"/>
  <c r="N45" i="1"/>
  <c r="N255" i="1"/>
  <c r="N335" i="1"/>
  <c r="N500" i="1"/>
  <c r="N143" i="1"/>
  <c r="N298" i="1"/>
  <c r="N511" i="1"/>
  <c r="N219" i="1"/>
  <c r="N498" i="1"/>
  <c r="N322" i="1"/>
  <c r="N272" i="1"/>
  <c r="N183" i="1"/>
  <c r="N501" i="1"/>
  <c r="N70" i="1"/>
  <c r="N442" i="1"/>
  <c r="N286" i="1"/>
  <c r="N94" i="1"/>
  <c r="N61" i="1"/>
  <c r="N153" i="1"/>
  <c r="N425" i="1"/>
  <c r="N81" i="1"/>
  <c r="N481" i="1"/>
  <c r="N478" i="1"/>
  <c r="N136" i="1"/>
  <c r="N375" i="1"/>
  <c r="N416" i="1"/>
  <c r="N75" i="1"/>
  <c r="N333" i="1"/>
  <c r="N40" i="1"/>
  <c r="N184" i="1"/>
  <c r="N130" i="1"/>
  <c r="N132" i="1"/>
  <c r="N188" i="1"/>
  <c r="N513" i="1"/>
  <c r="N71" i="1"/>
  <c r="N107" i="1"/>
  <c r="N84" i="1"/>
  <c r="N467" i="1"/>
  <c r="N273" i="1"/>
  <c r="N76" i="1"/>
  <c r="N69" i="1"/>
  <c r="N182" i="1"/>
  <c r="N31" i="1"/>
  <c r="N215" i="1"/>
  <c r="N288" i="1"/>
  <c r="N142" i="1"/>
  <c r="N380" i="1"/>
  <c r="N201" i="1"/>
  <c r="N260" i="1"/>
  <c r="N390" i="1"/>
  <c r="N246" i="1"/>
  <c r="N157" i="1"/>
  <c r="N234" i="1"/>
  <c r="N67" i="1"/>
  <c r="N490" i="1"/>
  <c r="N218" i="1"/>
  <c r="N21" i="1"/>
  <c r="N210" i="1"/>
  <c r="N235" i="1"/>
  <c r="N198" i="1"/>
  <c r="N133" i="1"/>
  <c r="N458" i="1"/>
  <c r="N43" i="1"/>
  <c r="N367" i="1"/>
  <c r="N145" i="1"/>
  <c r="N253" i="1"/>
  <c r="N137" i="1"/>
  <c r="N479" i="1"/>
  <c r="N121" i="1"/>
  <c r="N456" i="1"/>
  <c r="N259" i="1"/>
  <c r="N271" i="1"/>
  <c r="N317" i="1"/>
  <c r="N108" i="1"/>
  <c r="N207" i="1"/>
  <c r="N88" i="1"/>
  <c r="N346" i="1"/>
  <c r="N193" i="1"/>
  <c r="N328" i="1"/>
  <c r="N141" i="1"/>
  <c r="N221" i="1"/>
  <c r="N419" i="1"/>
  <c r="N92" i="1"/>
  <c r="N113" i="1"/>
  <c r="N29" i="1"/>
  <c r="N99" i="1"/>
  <c r="N279" i="1"/>
  <c r="N457" i="1"/>
  <c r="N422" i="1"/>
  <c r="N461" i="1"/>
  <c r="N388" i="1"/>
  <c r="N485" i="1"/>
  <c r="N117" i="1"/>
  <c r="N329" i="1"/>
  <c r="N170" i="1"/>
  <c r="N354" i="1"/>
  <c r="N158" i="1"/>
  <c r="N439" i="1"/>
  <c r="N331" i="1"/>
  <c r="N313" i="1"/>
  <c r="N502" i="1"/>
  <c r="N44" i="1"/>
  <c r="N474" i="1"/>
  <c r="N257" i="1"/>
  <c r="N59" i="1"/>
  <c r="N135" i="1"/>
  <c r="N303" i="1"/>
  <c r="N211" i="1"/>
  <c r="N435" i="1"/>
  <c r="N289" i="1"/>
  <c r="N261" i="1"/>
  <c r="N450" i="1"/>
  <c r="N36" i="1"/>
  <c r="N35" i="1"/>
  <c r="N80" i="1"/>
  <c r="N205" i="1"/>
  <c r="N100" i="1"/>
  <c r="N222" i="1"/>
  <c r="N357" i="1"/>
  <c r="N250" i="1"/>
  <c r="N283" i="1"/>
  <c r="N265" i="1"/>
  <c r="N471" i="1"/>
  <c r="N396" i="1"/>
  <c r="N445" i="1"/>
  <c r="N512" i="1"/>
  <c r="N247" i="1"/>
  <c r="N258" i="1"/>
  <c r="N341" i="1"/>
  <c r="N46" i="1"/>
  <c r="N171" i="1"/>
  <c r="N469" i="1"/>
  <c r="N151" i="1"/>
  <c r="N50" i="1"/>
  <c r="N401" i="1"/>
  <c r="N52" i="1"/>
  <c r="N514" i="1"/>
  <c r="N104" i="1"/>
  <c r="N494" i="1"/>
  <c r="N436" i="1"/>
  <c r="N465" i="1"/>
  <c r="N58" i="1"/>
  <c r="N429" i="1"/>
  <c r="N330" i="1"/>
  <c r="N381" i="1"/>
  <c r="N202" i="1"/>
  <c r="N154" i="1"/>
  <c r="N285" i="1"/>
  <c r="N231" i="1"/>
  <c r="N176" i="1"/>
  <c r="N409" i="1"/>
  <c r="N350" i="1"/>
  <c r="N189" i="1"/>
  <c r="N244" i="1"/>
  <c r="N33" i="1"/>
  <c r="N355" i="1"/>
  <c r="N62" i="1"/>
  <c r="N432" i="1"/>
  <c r="N53" i="1"/>
  <c r="N468" i="1"/>
  <c r="N194" i="1"/>
  <c r="N446" i="1"/>
  <c r="N499" i="1"/>
  <c r="N495" i="1"/>
  <c r="N314" i="1"/>
  <c r="N34" i="1"/>
  <c r="N4" i="1" s="1"/>
  <c r="N459" i="1"/>
  <c r="N17" i="1"/>
  <c r="N332" i="1"/>
  <c r="N262" i="1"/>
  <c r="N466" i="1"/>
  <c r="N472" i="1"/>
  <c r="N440" i="1"/>
  <c r="N139" i="1"/>
  <c r="N347" i="1"/>
  <c r="N232" i="1"/>
  <c r="N482" i="1"/>
  <c r="N382" i="1"/>
  <c r="N18" i="1"/>
  <c r="N352" i="1"/>
  <c r="N427" i="1"/>
  <c r="N353" i="1"/>
  <c r="N348" i="1"/>
  <c r="N397" i="1"/>
</calcChain>
</file>

<file path=xl/sharedStrings.xml><?xml version="1.0" encoding="utf-8"?>
<sst xmlns="http://schemas.openxmlformats.org/spreadsheetml/2006/main" count="4101" uniqueCount="1438">
  <si>
    <t>Customer Name</t>
  </si>
  <si>
    <t>Gender</t>
  </si>
  <si>
    <t>Region</t>
  </si>
  <si>
    <t>Product</t>
  </si>
  <si>
    <t>Premium Amount</t>
  </si>
  <si>
    <t>Sum Assured</t>
  </si>
  <si>
    <t>Status</t>
  </si>
  <si>
    <t>Sales Channel</t>
  </si>
  <si>
    <t>Date of Sale</t>
  </si>
  <si>
    <t>Michael Wade</t>
  </si>
  <si>
    <t>Logan White</t>
  </si>
  <si>
    <t>Margaret Woods</t>
  </si>
  <si>
    <t>Anthony Snyder</t>
  </si>
  <si>
    <t>Donna Hernandez</t>
  </si>
  <si>
    <t>Carla Hayes</t>
  </si>
  <si>
    <t>James Caldwell</t>
  </si>
  <si>
    <t>Carla Garcia</t>
  </si>
  <si>
    <t>Michelle Smith</t>
  </si>
  <si>
    <t>Jimmy Mathews</t>
  </si>
  <si>
    <t>Michelle Barajas</t>
  </si>
  <si>
    <t>Courtney Nolan</t>
  </si>
  <si>
    <t>Michele Moore</t>
  </si>
  <si>
    <t>Nicole Butler</t>
  </si>
  <si>
    <t>Perry Brooks</t>
  </si>
  <si>
    <t>Jennifer Henderson</t>
  </si>
  <si>
    <t>Tara Powell</t>
  </si>
  <si>
    <t>Anna Foley</t>
  </si>
  <si>
    <t>Lori Smith</t>
  </si>
  <si>
    <t>Kenneth Jones</t>
  </si>
  <si>
    <t>Lauren Hess</t>
  </si>
  <si>
    <t>Cory Anderson</t>
  </si>
  <si>
    <t>Katherine Patton</t>
  </si>
  <si>
    <t>Wendy Landry</t>
  </si>
  <si>
    <t>Michelle Cain</t>
  </si>
  <si>
    <t>Jeffery Taylor</t>
  </si>
  <si>
    <t>Brittany Hanson</t>
  </si>
  <si>
    <t>Nicole Ramirez</t>
  </si>
  <si>
    <t>Lauren Ryan</t>
  </si>
  <si>
    <t>Jacqueline Jackson</t>
  </si>
  <si>
    <t>Phillip Rubio</t>
  </si>
  <si>
    <t>Christopher Bennett</t>
  </si>
  <si>
    <t>David Molina</t>
  </si>
  <si>
    <t>Juan Hogan</t>
  </si>
  <si>
    <t>Ronald Lopez</t>
  </si>
  <si>
    <t>Patrick Walker</t>
  </si>
  <si>
    <t>Kelly Gardner</t>
  </si>
  <si>
    <t>Dustin Mccann</t>
  </si>
  <si>
    <t>Brandi Gibson</t>
  </si>
  <si>
    <t>Wyatt Frederick</t>
  </si>
  <si>
    <t>Scott Evans</t>
  </si>
  <si>
    <t>Kim Rice</t>
  </si>
  <si>
    <t>Mark Ray</t>
  </si>
  <si>
    <t>Angel Miller</t>
  </si>
  <si>
    <t>Edward Russell</t>
  </si>
  <si>
    <t>Kristen Hines</t>
  </si>
  <si>
    <t>Ana Maldonado</t>
  </si>
  <si>
    <t>Timothy Lang</t>
  </si>
  <si>
    <t>Laura Thomas</t>
  </si>
  <si>
    <t>Ronnie Lewis</t>
  </si>
  <si>
    <t>Brandon Morse</t>
  </si>
  <si>
    <t>Ryan Ortiz</t>
  </si>
  <si>
    <t>Tara Davis</t>
  </si>
  <si>
    <t>Phillip Perez</t>
  </si>
  <si>
    <t>Angela Williams</t>
  </si>
  <si>
    <t>Jason Weaver</t>
  </si>
  <si>
    <t>Ryan Foster</t>
  </si>
  <si>
    <t>Benjamin Contreras</t>
  </si>
  <si>
    <t>Shaun King</t>
  </si>
  <si>
    <t>Heather Montgomery</t>
  </si>
  <si>
    <t>Ricky Callahan</t>
  </si>
  <si>
    <t>Molly Blair</t>
  </si>
  <si>
    <t>Jessica Garner</t>
  </si>
  <si>
    <t>Cynthia Lee</t>
  </si>
  <si>
    <t>Miranda Lewis</t>
  </si>
  <si>
    <t>James Carroll</t>
  </si>
  <si>
    <t>Charles Garrison</t>
  </si>
  <si>
    <t>David Roberts</t>
  </si>
  <si>
    <t>Parker Carter</t>
  </si>
  <si>
    <t>Nathan Foley</t>
  </si>
  <si>
    <t>Donald Brown</t>
  </si>
  <si>
    <t>Jennifer Herrera</t>
  </si>
  <si>
    <t>Robert Howe</t>
  </si>
  <si>
    <t>John Herring</t>
  </si>
  <si>
    <t>Joseph Reilly</t>
  </si>
  <si>
    <t>Kent Reed</t>
  </si>
  <si>
    <t>Christina Lowe DDS</t>
  </si>
  <si>
    <t>Anna Leblanc</t>
  </si>
  <si>
    <t>Jeffery Bowman</t>
  </si>
  <si>
    <t>Stephanie Stevens</t>
  </si>
  <si>
    <t>Edgar Caldwell</t>
  </si>
  <si>
    <t>Adrienne Todd</t>
  </si>
  <si>
    <t>Michael Weaver</t>
  </si>
  <si>
    <t>Patricia Roman</t>
  </si>
  <si>
    <t>John Martin</t>
  </si>
  <si>
    <t>Barbara King</t>
  </si>
  <si>
    <t>Regina Calderon</t>
  </si>
  <si>
    <t>David Gray</t>
  </si>
  <si>
    <t>Kelly Small</t>
  </si>
  <si>
    <t>Joshua Collins</t>
  </si>
  <si>
    <t>Terry Conley</t>
  </si>
  <si>
    <t>Allison Long</t>
  </si>
  <si>
    <t>Austin Lee</t>
  </si>
  <si>
    <t>David Leblanc</t>
  </si>
  <si>
    <t>Kimberly Jones</t>
  </si>
  <si>
    <t>Brenda Joseph</t>
  </si>
  <si>
    <t>Anna Wright</t>
  </si>
  <si>
    <t>Joel Hill</t>
  </si>
  <si>
    <t>Dr. Ronald Aguilar</t>
  </si>
  <si>
    <t>Jacob Ramsey</t>
  </si>
  <si>
    <t>Susan Phelps MD</t>
  </si>
  <si>
    <t>Patricia Craig</t>
  </si>
  <si>
    <t>Miss Maria Munoz DDS</t>
  </si>
  <si>
    <t>Jessica Rogers</t>
  </si>
  <si>
    <t>Matthew Jones</t>
  </si>
  <si>
    <t>Jerry Stevens</t>
  </si>
  <si>
    <t>Douglas Ware</t>
  </si>
  <si>
    <t>Laurie Davis</t>
  </si>
  <si>
    <t>Cody Buckley</t>
  </si>
  <si>
    <t>Susan Shaffer MD</t>
  </si>
  <si>
    <t>Gary Caldwell</t>
  </si>
  <si>
    <t>Jackie Pierce</t>
  </si>
  <si>
    <t>Roberto Taylor</t>
  </si>
  <si>
    <t>Thomas Lee</t>
  </si>
  <si>
    <t>Alison Harris</t>
  </si>
  <si>
    <t>Marie Meyer</t>
  </si>
  <si>
    <t>James Williamson</t>
  </si>
  <si>
    <t>Deanna Rivera</t>
  </si>
  <si>
    <t>David Hunter</t>
  </si>
  <si>
    <t>William Wright</t>
  </si>
  <si>
    <t>Misty Rodgers</t>
  </si>
  <si>
    <t>Erika Mckenzie</t>
  </si>
  <si>
    <t>Katherine Martinez</t>
  </si>
  <si>
    <t>Anna Holmes</t>
  </si>
  <si>
    <t>Fred Hughes</t>
  </si>
  <si>
    <t>Tamara Gallagher</t>
  </si>
  <si>
    <t>Mr. James Bryant DDS</t>
  </si>
  <si>
    <t>John Gomez</t>
  </si>
  <si>
    <t>Stephanie Brown DDS</t>
  </si>
  <si>
    <t>Jennifer Johnson</t>
  </si>
  <si>
    <t>Patrick Snyder</t>
  </si>
  <si>
    <t>Austin Brown</t>
  </si>
  <si>
    <t>Jill Christensen</t>
  </si>
  <si>
    <t>Jose Hickman</t>
  </si>
  <si>
    <t>Joshua Williams</t>
  </si>
  <si>
    <t>Sarah Allen</t>
  </si>
  <si>
    <t>Robert Clark</t>
  </si>
  <si>
    <t>Jeremy Luna</t>
  </si>
  <si>
    <t>Alexandra Stephens</t>
  </si>
  <si>
    <t>Ann Fuentes</t>
  </si>
  <si>
    <t>Cindy Jackson</t>
  </si>
  <si>
    <t>Kim Fields</t>
  </si>
  <si>
    <t>Elizabeth Case</t>
  </si>
  <si>
    <t>Justin Wall</t>
  </si>
  <si>
    <t>Mrs. Whitney Alexander</t>
  </si>
  <si>
    <t>Valerie Miller</t>
  </si>
  <si>
    <t>Timothy Delgado</t>
  </si>
  <si>
    <t>Nathaniel Williams</t>
  </si>
  <si>
    <t>Rachael Russell</t>
  </si>
  <si>
    <t>William Thomas</t>
  </si>
  <si>
    <t>Jeffrey Lewis</t>
  </si>
  <si>
    <t>Kaitlyn Cortez</t>
  </si>
  <si>
    <t>Elizabeth Fernandez</t>
  </si>
  <si>
    <t>Debbie York</t>
  </si>
  <si>
    <t>Grace Greene</t>
  </si>
  <si>
    <t>Kendra Ward</t>
  </si>
  <si>
    <t>Courtney Cantrell</t>
  </si>
  <si>
    <t>Jeffrey Taylor</t>
  </si>
  <si>
    <t>Bradley Hurley</t>
  </si>
  <si>
    <t>Richard Baker</t>
  </si>
  <si>
    <t>Lisa Sampson</t>
  </si>
  <si>
    <t>Katelyn Martin</t>
  </si>
  <si>
    <t>Jasmine Perry</t>
  </si>
  <si>
    <t>Tyler Butler</t>
  </si>
  <si>
    <t>Heidi Serrano</t>
  </si>
  <si>
    <t>Brittany Schneider</t>
  </si>
  <si>
    <t>Lori Henderson</t>
  </si>
  <si>
    <t>Mary Nicholson</t>
  </si>
  <si>
    <t>Alex Sanchez</t>
  </si>
  <si>
    <t>Julie Barrett</t>
  </si>
  <si>
    <t>Frank Oconnell</t>
  </si>
  <si>
    <t>Rodney Johnson</t>
  </si>
  <si>
    <t>Gerald Humphrey</t>
  </si>
  <si>
    <t>Nicole Brown</t>
  </si>
  <si>
    <t>Nancy Duarte</t>
  </si>
  <si>
    <t>Mrs. Taylor Torres</t>
  </si>
  <si>
    <t>Brian Long</t>
  </si>
  <si>
    <t>Linda Moses</t>
  </si>
  <si>
    <t>Patricia Jackson</t>
  </si>
  <si>
    <t>Adam Chavez</t>
  </si>
  <si>
    <t>Michael Ramirez</t>
  </si>
  <si>
    <t>Nathaniel Jackson</t>
  </si>
  <si>
    <t>Stanley Robertson</t>
  </si>
  <si>
    <t>Jessica Brown</t>
  </si>
  <si>
    <t>Gloria Davidson</t>
  </si>
  <si>
    <t>Timothy Durham</t>
  </si>
  <si>
    <t>Vincent Anderson</t>
  </si>
  <si>
    <t>Melanie Walker</t>
  </si>
  <si>
    <t>Donna Mcclure</t>
  </si>
  <si>
    <t>Wanda Frank</t>
  </si>
  <si>
    <t>Linda Dunn</t>
  </si>
  <si>
    <t>Rachel Gardner</t>
  </si>
  <si>
    <t>Kyle Gomez</t>
  </si>
  <si>
    <t>Regina Bradford</t>
  </si>
  <si>
    <t>Steven Smith</t>
  </si>
  <si>
    <t>Theresa Esparza</t>
  </si>
  <si>
    <t>William Hansen</t>
  </si>
  <si>
    <t>Douglas Gonzalez</t>
  </si>
  <si>
    <t>Luke Bentley</t>
  </si>
  <si>
    <t>Molly Evans</t>
  </si>
  <si>
    <t>Robin Frank</t>
  </si>
  <si>
    <t>Rachel Turner</t>
  </si>
  <si>
    <t>John George</t>
  </si>
  <si>
    <t>William Ryan</t>
  </si>
  <si>
    <t>Laura Miller</t>
  </si>
  <si>
    <t>Dawn Petersen</t>
  </si>
  <si>
    <t>Aaron Woodward</t>
  </si>
  <si>
    <t>Leonard Peterson</t>
  </si>
  <si>
    <t>Jeffrey Howard</t>
  </si>
  <si>
    <t>Denise Baker</t>
  </si>
  <si>
    <t>Joyce Ford</t>
  </si>
  <si>
    <t>Andrea Glover</t>
  </si>
  <si>
    <t>Jason Lewis</t>
  </si>
  <si>
    <t>Michael Swanson</t>
  </si>
  <si>
    <t>Linda Smith</t>
  </si>
  <si>
    <t>Victoria Ford</t>
  </si>
  <si>
    <t>Jordan Hernandez</t>
  </si>
  <si>
    <t>Heather Adams</t>
  </si>
  <si>
    <t>Jennifer Levy</t>
  </si>
  <si>
    <t>Danielle Holmes</t>
  </si>
  <si>
    <t>Thomas Clark</t>
  </si>
  <si>
    <t>Jared Bradshaw</t>
  </si>
  <si>
    <t>Casey Rivers</t>
  </si>
  <si>
    <t>Michael Henderson</t>
  </si>
  <si>
    <t>Andrew Gordon</t>
  </si>
  <si>
    <t>Elizabeth Lowery</t>
  </si>
  <si>
    <t>Matthew Cooper</t>
  </si>
  <si>
    <t>Angela Rogers</t>
  </si>
  <si>
    <t>Stephanie Harrington</t>
  </si>
  <si>
    <t>Christopher Kaiser</t>
  </si>
  <si>
    <t>Michael Gonzalez</t>
  </si>
  <si>
    <t>Joel Mcclure</t>
  </si>
  <si>
    <t>Troy Warner</t>
  </si>
  <si>
    <t>Whitney Collins</t>
  </si>
  <si>
    <t>Rachel Dominguez</t>
  </si>
  <si>
    <t>Robert Bender</t>
  </si>
  <si>
    <t>Lisa Petty</t>
  </si>
  <si>
    <t>Maurice Smith</t>
  </si>
  <si>
    <t>Christopher Dominguez</t>
  </si>
  <si>
    <t>Robert Peterson</t>
  </si>
  <si>
    <t>Ashley Hughes</t>
  </si>
  <si>
    <t>Darin Palmer</t>
  </si>
  <si>
    <t>Dana Howard</t>
  </si>
  <si>
    <t>David Krause</t>
  </si>
  <si>
    <t>Austin Carroll</t>
  </si>
  <si>
    <t>Victoria Sullivan</t>
  </si>
  <si>
    <t>Steven Bartlett</t>
  </si>
  <si>
    <t>Lori Miller</t>
  </si>
  <si>
    <t>Kristin Yang</t>
  </si>
  <si>
    <t>Charles Preston PhD</t>
  </si>
  <si>
    <t>Melissa Gray</t>
  </si>
  <si>
    <t>Angela Salazar</t>
  </si>
  <si>
    <t>Austin Gilbert</t>
  </si>
  <si>
    <t>Jamie Munoz</t>
  </si>
  <si>
    <t>Joshua Singh</t>
  </si>
  <si>
    <t>James Schmidt</t>
  </si>
  <si>
    <t>Courtney Ashley</t>
  </si>
  <si>
    <t>Ricky Adams</t>
  </si>
  <si>
    <t>Danielle Anderson</t>
  </si>
  <si>
    <t>James Woods</t>
  </si>
  <si>
    <t>Ralph Oconnor</t>
  </si>
  <si>
    <t>Mary Sanders</t>
  </si>
  <si>
    <t>Paul Scott</t>
  </si>
  <si>
    <t>Kevin Ruiz</t>
  </si>
  <si>
    <t>Kathleen Cline</t>
  </si>
  <si>
    <t>Robert Osborne</t>
  </si>
  <si>
    <t>Jasmine Barnes</t>
  </si>
  <si>
    <t>Lori Hall</t>
  </si>
  <si>
    <t>Kevin Keller</t>
  </si>
  <si>
    <t>Rebecca Williams</t>
  </si>
  <si>
    <t>Janet Dominguez</t>
  </si>
  <si>
    <t>Scott Clark</t>
  </si>
  <si>
    <t>Michael Munoz</t>
  </si>
  <si>
    <t>Sherry Lewis</t>
  </si>
  <si>
    <t>Patricia Anderson</t>
  </si>
  <si>
    <t>Dennis Lawson</t>
  </si>
  <si>
    <t>Corey Davila</t>
  </si>
  <si>
    <t>Abigail Sharp</t>
  </si>
  <si>
    <t>Regina Erickson</t>
  </si>
  <si>
    <t>Megan Kramer</t>
  </si>
  <si>
    <t>Marvin Cole</t>
  </si>
  <si>
    <t>Sarah Church</t>
  </si>
  <si>
    <t>Rhonda Carter</t>
  </si>
  <si>
    <t>Eric Warren</t>
  </si>
  <si>
    <t>Amanda Ruiz</t>
  </si>
  <si>
    <t>Colin Thomas</t>
  </si>
  <si>
    <t>Shawn Willis</t>
  </si>
  <si>
    <t>Charles Patterson</t>
  </si>
  <si>
    <t>Lori Williams</t>
  </si>
  <si>
    <t>Larry Drake</t>
  </si>
  <si>
    <t>Sarah Lewis</t>
  </si>
  <si>
    <t>James Bailey</t>
  </si>
  <si>
    <t>Cody Collins</t>
  </si>
  <si>
    <t>Melissa Collins</t>
  </si>
  <si>
    <t>Cynthia Marsh</t>
  </si>
  <si>
    <t>Sarah Stewart</t>
  </si>
  <si>
    <t>Mrs. Evelyn Rivera</t>
  </si>
  <si>
    <t>Joshua Walton</t>
  </si>
  <si>
    <t>James Peters</t>
  </si>
  <si>
    <t>Vanessa Navarro</t>
  </si>
  <si>
    <t>Gerald Sanchez</t>
  </si>
  <si>
    <t>Joseph Norris</t>
  </si>
  <si>
    <t>Brenda Alexander</t>
  </si>
  <si>
    <t>Carol Romero</t>
  </si>
  <si>
    <t>Tara Woodard</t>
  </si>
  <si>
    <t>Molly Reed</t>
  </si>
  <si>
    <t>Travis Jenkins</t>
  </si>
  <si>
    <t>Jesse Benjamin</t>
  </si>
  <si>
    <t>Jessica Jones</t>
  </si>
  <si>
    <t>Jessica Graham</t>
  </si>
  <si>
    <t>Jason Gomez</t>
  </si>
  <si>
    <t>Gary Vargas</t>
  </si>
  <si>
    <t>Kelly Anderson</t>
  </si>
  <si>
    <t>Kelli Allen</t>
  </si>
  <si>
    <t>Danielle Mitchell</t>
  </si>
  <si>
    <t>Brianna Houston</t>
  </si>
  <si>
    <t>Jennifer Edwards</t>
  </si>
  <si>
    <t>Bobby Kelley</t>
  </si>
  <si>
    <t>Monica Edwards</t>
  </si>
  <si>
    <t>Kimberly Cline</t>
  </si>
  <si>
    <t>Brenda Welch</t>
  </si>
  <si>
    <t>Crystal Wise</t>
  </si>
  <si>
    <t>Stephen Jordan</t>
  </si>
  <si>
    <t>David Jacobson</t>
  </si>
  <si>
    <t>Catherine Kelley</t>
  </si>
  <si>
    <t>Jeff Krueger</t>
  </si>
  <si>
    <t>Jacqueline Miller</t>
  </si>
  <si>
    <t>Sabrina Gonzalez</t>
  </si>
  <si>
    <t>James Brown</t>
  </si>
  <si>
    <t>Amanda Mcconnell</t>
  </si>
  <si>
    <t>Edwin Wood</t>
  </si>
  <si>
    <t>Brandon Butler</t>
  </si>
  <si>
    <t>Kevin Lee</t>
  </si>
  <si>
    <t>David Jackson</t>
  </si>
  <si>
    <t>Raymond Carter</t>
  </si>
  <si>
    <t>Mary Velazquez</t>
  </si>
  <si>
    <t>Stephanie Jackson</t>
  </si>
  <si>
    <t>Gary Chang</t>
  </si>
  <si>
    <t>Christian Gutierrez Jr.</t>
  </si>
  <si>
    <t>Diana Cook</t>
  </si>
  <si>
    <t>Mariah Gross</t>
  </si>
  <si>
    <t>Olivia Hernandez</t>
  </si>
  <si>
    <t>Valerie Cline</t>
  </si>
  <si>
    <t>Juan Jenkins</t>
  </si>
  <si>
    <t>Casey Hebert</t>
  </si>
  <si>
    <t>Bryce Riley</t>
  </si>
  <si>
    <t>Alfred Doyle</t>
  </si>
  <si>
    <t>James Dunn</t>
  </si>
  <si>
    <t>Sandra Higgins</t>
  </si>
  <si>
    <t>Suzanne Williamson</t>
  </si>
  <si>
    <t>Caleb Frazier</t>
  </si>
  <si>
    <t>Bruce Mccarty</t>
  </si>
  <si>
    <t>Michael Bennett</t>
  </si>
  <si>
    <t>Amanda Taylor</t>
  </si>
  <si>
    <t>Nathaniel Gonzalez</t>
  </si>
  <si>
    <t>Hannah Martinez</t>
  </si>
  <si>
    <t>Taylor Miller</t>
  </si>
  <si>
    <t>Glenn Bell</t>
  </si>
  <si>
    <t>Bobby Munoz</t>
  </si>
  <si>
    <t>James Moore</t>
  </si>
  <si>
    <t>Christine Newman</t>
  </si>
  <si>
    <t>Sheri Romero DDS</t>
  </si>
  <si>
    <t>Nicholas Wright</t>
  </si>
  <si>
    <t>Amanda Oliver</t>
  </si>
  <si>
    <t>Raymond Johnson DVM</t>
  </si>
  <si>
    <t>Victoria Hall</t>
  </si>
  <si>
    <t>Clinton Rollins MD</t>
  </si>
  <si>
    <t>Eileen Turner</t>
  </si>
  <si>
    <t>Edward Rice</t>
  </si>
  <si>
    <t>Jeremy Williams</t>
  </si>
  <si>
    <t>Jaclyn Johnson</t>
  </si>
  <si>
    <t>Jesse Conley</t>
  </si>
  <si>
    <t>Aaron Frazier</t>
  </si>
  <si>
    <t>Shelley Melendez</t>
  </si>
  <si>
    <t>Jamie Miller</t>
  </si>
  <si>
    <t>Harold Scott</t>
  </si>
  <si>
    <t>Emily Perez</t>
  </si>
  <si>
    <t>Jacob Ramirez</t>
  </si>
  <si>
    <t>Monica Oliver</t>
  </si>
  <si>
    <t>Margaret Ford</t>
  </si>
  <si>
    <t>Daniel Lowery</t>
  </si>
  <si>
    <t>Benjamin Ruiz</t>
  </si>
  <si>
    <t>Kimberly Mccoy</t>
  </si>
  <si>
    <t>Dr. Nathan Hill</t>
  </si>
  <si>
    <t>Heather Mills</t>
  </si>
  <si>
    <t>Robert Hamilton</t>
  </si>
  <si>
    <t>Michael Le</t>
  </si>
  <si>
    <t>Donald Reed</t>
  </si>
  <si>
    <t>Aaron Rogers</t>
  </si>
  <si>
    <t>Stacey Santana</t>
  </si>
  <si>
    <t>Christopher Francis</t>
  </si>
  <si>
    <t>Stephanie Garcia</t>
  </si>
  <si>
    <t>Thomas Johnston</t>
  </si>
  <si>
    <t>Rachel Rasmussen</t>
  </si>
  <si>
    <t>Jacob Rodriguez</t>
  </si>
  <si>
    <t>Melissa Rivers</t>
  </si>
  <si>
    <t>Allison Campbell</t>
  </si>
  <si>
    <t>Angelica Mckinney</t>
  </si>
  <si>
    <t>Diana Thompson</t>
  </si>
  <si>
    <t>Maria Hansen</t>
  </si>
  <si>
    <t>Wesley Rich</t>
  </si>
  <si>
    <t>Martin Ramos</t>
  </si>
  <si>
    <t>Tammy Gonzalez</t>
  </si>
  <si>
    <t>Steven Powers</t>
  </si>
  <si>
    <t>Molly Ashley</t>
  </si>
  <si>
    <t>Nathan Nguyen</t>
  </si>
  <si>
    <t>Kevin Brown</t>
  </si>
  <si>
    <t>Julie Shaw</t>
  </si>
  <si>
    <t>William Fuller</t>
  </si>
  <si>
    <t>James Benson</t>
  </si>
  <si>
    <t>Timothy Gilmore</t>
  </si>
  <si>
    <t>Joseph Cook</t>
  </si>
  <si>
    <t>Tracy Cohen</t>
  </si>
  <si>
    <t>Anthony Collins</t>
  </si>
  <si>
    <t>Lorraine Hughes</t>
  </si>
  <si>
    <t>Benjamin Barnett</t>
  </si>
  <si>
    <t>Linda Hamilton</t>
  </si>
  <si>
    <t>Karen Roy</t>
  </si>
  <si>
    <t>Anthony Thomas Jr.</t>
  </si>
  <si>
    <t>Brittany Meadows</t>
  </si>
  <si>
    <t>David Griffin</t>
  </si>
  <si>
    <t>Anthony Medina</t>
  </si>
  <si>
    <t>John Rivas</t>
  </si>
  <si>
    <t>Joseph Jensen</t>
  </si>
  <si>
    <t>Christine King</t>
  </si>
  <si>
    <t>Michael Williams</t>
  </si>
  <si>
    <t>Michael Norton</t>
  </si>
  <si>
    <t>Breanna Roman</t>
  </si>
  <si>
    <t>Jacqueline Hogan</t>
  </si>
  <si>
    <t>Heidi Ortiz</t>
  </si>
  <si>
    <t>Ricky Johnson</t>
  </si>
  <si>
    <t>Mrs. Tina Estes</t>
  </si>
  <si>
    <t>Louis Paul</t>
  </si>
  <si>
    <t>Christina Campbell</t>
  </si>
  <si>
    <t>Dr. Andrew Ward MD</t>
  </si>
  <si>
    <t>Cathy Smith</t>
  </si>
  <si>
    <t>Whitney Mays</t>
  </si>
  <si>
    <t>Sophia Adams</t>
  </si>
  <si>
    <t>Austin Johnson</t>
  </si>
  <si>
    <t>Rhonda Martinez</t>
  </si>
  <si>
    <t>Christopher Mcdonald</t>
  </si>
  <si>
    <t>Sherry Martinez</t>
  </si>
  <si>
    <t>Curtis Wallace</t>
  </si>
  <si>
    <t>Nicholas Cunningham</t>
  </si>
  <si>
    <t>Holly Davis</t>
  </si>
  <si>
    <t>Steve Evans</t>
  </si>
  <si>
    <t>Anna Perkins</t>
  </si>
  <si>
    <t>Rachel Richards</t>
  </si>
  <si>
    <t>Sara Trujillo DDS</t>
  </si>
  <si>
    <t>Patricia Vaughn</t>
  </si>
  <si>
    <t>Vanessa Decker</t>
  </si>
  <si>
    <t>Catherine King</t>
  </si>
  <si>
    <t>James Choi</t>
  </si>
  <si>
    <t>Ethan Gates</t>
  </si>
  <si>
    <t>Misty Price</t>
  </si>
  <si>
    <t>Matthew Walker</t>
  </si>
  <si>
    <t>Louis Gallagher</t>
  </si>
  <si>
    <t>Nicole Ramos</t>
  </si>
  <si>
    <t>Thomas Gentry</t>
  </si>
  <si>
    <t>Abigail Castaneda</t>
  </si>
  <si>
    <t>Leslie Daniels</t>
  </si>
  <si>
    <t>Keith Rhodes</t>
  </si>
  <si>
    <t>John White</t>
  </si>
  <si>
    <t>Linda Malone</t>
  </si>
  <si>
    <t>Troy Gomez</t>
  </si>
  <si>
    <t>Olivia Howard</t>
  </si>
  <si>
    <t>Erica Walker</t>
  </si>
  <si>
    <t>Stephanie May</t>
  </si>
  <si>
    <t>Ashley Kaufman</t>
  </si>
  <si>
    <t>Bobby Smith</t>
  </si>
  <si>
    <t>David Owens</t>
  </si>
  <si>
    <t>Richard Walker</t>
  </si>
  <si>
    <t>Steven Watson</t>
  </si>
  <si>
    <t>David Rodriguez</t>
  </si>
  <si>
    <t>Lisa Hudson</t>
  </si>
  <si>
    <t>David Johnson</t>
  </si>
  <si>
    <t>Karen Mata</t>
  </si>
  <si>
    <t>Nicole Spencer</t>
  </si>
  <si>
    <t>Madeline Scott</t>
  </si>
  <si>
    <t>Kevin Harris</t>
  </si>
  <si>
    <t>Rhonda Lynn</t>
  </si>
  <si>
    <t>Thomas Zimmerman</t>
  </si>
  <si>
    <t>David Henry</t>
  </si>
  <si>
    <t>Alexis Patton</t>
  </si>
  <si>
    <t>Steven Jones</t>
  </si>
  <si>
    <t>Pamela White</t>
  </si>
  <si>
    <t>Virginia Glass</t>
  </si>
  <si>
    <t>Lawrence Harrison</t>
  </si>
  <si>
    <t>Susan Huffman</t>
  </si>
  <si>
    <t>Stephen Bridges</t>
  </si>
  <si>
    <t>Lindsey Adkins</t>
  </si>
  <si>
    <t>Andrea Bradley</t>
  </si>
  <si>
    <t>Whitney Meyer</t>
  </si>
  <si>
    <t>Donna Simmons</t>
  </si>
  <si>
    <t>Virginia Murray</t>
  </si>
  <si>
    <t>Aaron Smith</t>
  </si>
  <si>
    <t>Chloe Meyers</t>
  </si>
  <si>
    <t>Female</t>
  </si>
  <si>
    <t>Male</t>
  </si>
  <si>
    <t>South</t>
  </si>
  <si>
    <t>Central</t>
  </si>
  <si>
    <t>North</t>
  </si>
  <si>
    <t>West</t>
  </si>
  <si>
    <t>East</t>
  </si>
  <si>
    <t>Money Back</t>
  </si>
  <si>
    <t>Endowment</t>
  </si>
  <si>
    <t>Whole Life</t>
  </si>
  <si>
    <t>Term Life</t>
  </si>
  <si>
    <t>ULIP</t>
  </si>
  <si>
    <t>Direct</t>
  </si>
  <si>
    <t>Online</t>
  </si>
  <si>
    <t>Broker</t>
  </si>
  <si>
    <t>Bancassurance</t>
  </si>
  <si>
    <t>Agency</t>
  </si>
  <si>
    <t>Month</t>
  </si>
  <si>
    <t>Policy No</t>
  </si>
  <si>
    <t>Cust ID</t>
  </si>
  <si>
    <t>ID617</t>
  </si>
  <si>
    <t>ID111</t>
  </si>
  <si>
    <t>ID294</t>
  </si>
  <si>
    <t>ID494</t>
  </si>
  <si>
    <t>ID125</t>
  </si>
  <si>
    <t>ID471</t>
  </si>
  <si>
    <t>ID367</t>
  </si>
  <si>
    <t>ID368</t>
  </si>
  <si>
    <t>ID579</t>
  </si>
  <si>
    <t>ID848</t>
  </si>
  <si>
    <t>ID228</t>
  </si>
  <si>
    <t>ID784</t>
  </si>
  <si>
    <t>ID888</t>
  </si>
  <si>
    <t>ID663</t>
  </si>
  <si>
    <t>ID942</t>
  </si>
  <si>
    <t>ID997</t>
  </si>
  <si>
    <t>ID531</t>
  </si>
  <si>
    <t>ID393</t>
  </si>
  <si>
    <t>ID557</t>
  </si>
  <si>
    <t>ID993</t>
  </si>
  <si>
    <t>ID694</t>
  </si>
  <si>
    <t>ID297</t>
  </si>
  <si>
    <t>ID954</t>
  </si>
  <si>
    <t>ID427</t>
  </si>
  <si>
    <t>ID627</t>
  </si>
  <si>
    <t>ID624</t>
  </si>
  <si>
    <t>ID129</t>
  </si>
  <si>
    <t>ID594</t>
  </si>
  <si>
    <t>ID808</t>
  </si>
  <si>
    <t>ID990</t>
  </si>
  <si>
    <t>ID988</t>
  </si>
  <si>
    <t>ID245</t>
  </si>
  <si>
    <t>ID515</t>
  </si>
  <si>
    <t>ID173</t>
  </si>
  <si>
    <t>ID535</t>
  </si>
  <si>
    <t>ID807</t>
  </si>
  <si>
    <t>ID301</t>
  </si>
  <si>
    <t>ID894</t>
  </si>
  <si>
    <t>ID985</t>
  </si>
  <si>
    <t>ID641</t>
  </si>
  <si>
    <t>ID179</t>
  </si>
  <si>
    <t>ID533</t>
  </si>
  <si>
    <t>ID382</t>
  </si>
  <si>
    <t>ID911</t>
  </si>
  <si>
    <t>ID352</t>
  </si>
  <si>
    <t>ID935</t>
  </si>
  <si>
    <t>ID117</t>
  </si>
  <si>
    <t>ID351</t>
  </si>
  <si>
    <t>ID472</t>
  </si>
  <si>
    <t>ID409</t>
  </si>
  <si>
    <t>ID363</t>
  </si>
  <si>
    <t>ID220</t>
  </si>
  <si>
    <t>ID434</t>
  </si>
  <si>
    <t>ID468</t>
  </si>
  <si>
    <t>ID768</t>
  </si>
  <si>
    <t>ID501</t>
  </si>
  <si>
    <t>ID949</t>
  </si>
  <si>
    <t>ID341</t>
  </si>
  <si>
    <t>ID708</t>
  </si>
  <si>
    <t>ID355</t>
  </si>
  <si>
    <t>ID519</t>
  </si>
  <si>
    <t>ID707</t>
  </si>
  <si>
    <t>ID504</t>
  </si>
  <si>
    <t>ID681</t>
  </si>
  <si>
    <t>ID332</t>
  </si>
  <si>
    <t>ID738</t>
  </si>
  <si>
    <t>ID134</t>
  </si>
  <si>
    <t>ID934</t>
  </si>
  <si>
    <t>ID381</t>
  </si>
  <si>
    <t>ID335</t>
  </si>
  <si>
    <t>ID775</t>
  </si>
  <si>
    <t>ID666</t>
  </si>
  <si>
    <t>ID606</t>
  </si>
  <si>
    <t>ID199</t>
  </si>
  <si>
    <t>ID239</t>
  </si>
  <si>
    <t>ID428</t>
  </si>
  <si>
    <t>ID669</t>
  </si>
  <si>
    <t>ID795</t>
  </si>
  <si>
    <t>ID751</t>
  </si>
  <si>
    <t>ID445</t>
  </si>
  <si>
    <t>ID404</t>
  </si>
  <si>
    <t>ID212</t>
  </si>
  <si>
    <t>ID456</t>
  </si>
  <si>
    <t>ID649</t>
  </si>
  <si>
    <t>ID266</t>
  </si>
  <si>
    <t>ID218</t>
  </si>
  <si>
    <t>ID895</t>
  </si>
  <si>
    <t>ID439</t>
  </si>
  <si>
    <t>ID610</t>
  </si>
  <si>
    <t>ID716</t>
  </si>
  <si>
    <t>ID811</t>
  </si>
  <si>
    <t>ID717</t>
  </si>
  <si>
    <t>ID306</t>
  </si>
  <si>
    <t>ID407</t>
  </si>
  <si>
    <t>ID338</t>
  </si>
  <si>
    <t>ID308</t>
  </si>
  <si>
    <t>ID398</t>
  </si>
  <si>
    <t>ID411</t>
  </si>
  <si>
    <t>ID690</t>
  </si>
  <si>
    <t>ID601</t>
  </si>
  <si>
    <t>ID503</t>
  </si>
  <si>
    <t>ID499</t>
  </si>
  <si>
    <t>ID843</t>
  </si>
  <si>
    <t>ID270</t>
  </si>
  <si>
    <t>ID532</t>
  </si>
  <si>
    <t>ID673</t>
  </si>
  <si>
    <t>ID392</t>
  </si>
  <si>
    <t>ID189</t>
  </si>
  <si>
    <t>ID154</t>
  </si>
  <si>
    <t>ID278</t>
  </si>
  <si>
    <t>ID124</t>
  </si>
  <si>
    <t>ID756</t>
  </si>
  <si>
    <t>ID147</t>
  </si>
  <si>
    <t>ID285</t>
  </si>
  <si>
    <t>ID349</t>
  </si>
  <si>
    <t>ID904</t>
  </si>
  <si>
    <t>ID779</t>
  </si>
  <si>
    <t>ID237</t>
  </si>
  <si>
    <t>ID303</t>
  </si>
  <si>
    <t>ID137</t>
  </si>
  <si>
    <t>ID902</t>
  </si>
  <si>
    <t>ID193</t>
  </si>
  <si>
    <t>ID348</t>
  </si>
  <si>
    <t>ID884</t>
  </si>
  <si>
    <t>ID119</t>
  </si>
  <si>
    <t>ID314</t>
  </si>
  <si>
    <t>ID977</t>
  </si>
  <si>
    <t>ID917</t>
  </si>
  <si>
    <t>ID761</t>
  </si>
  <si>
    <t>ID413</t>
  </si>
  <si>
    <t>ID790</t>
  </si>
  <si>
    <t>ID115</t>
  </si>
  <si>
    <t>ID735</t>
  </si>
  <si>
    <t>ID757</t>
  </si>
  <si>
    <t>ID574</t>
  </si>
  <si>
    <t>ID160</t>
  </si>
  <si>
    <t>ID300</t>
  </si>
  <si>
    <t>ID635</t>
  </si>
  <si>
    <t>ID260</t>
  </si>
  <si>
    <t>ID219</t>
  </si>
  <si>
    <t>ID215</t>
  </si>
  <si>
    <t>ID182</t>
  </si>
  <si>
    <t>ID697</t>
  </si>
  <si>
    <t>ID365</t>
  </si>
  <si>
    <t>ID963</t>
  </si>
  <si>
    <t>ID978</t>
  </si>
  <si>
    <t>ID188</t>
  </si>
  <si>
    <t>ID968</t>
  </si>
  <si>
    <t>ID691</t>
  </si>
  <si>
    <t>ID371</t>
  </si>
  <si>
    <t>ID209</t>
  </si>
  <si>
    <t>ID820</t>
  </si>
  <si>
    <t>ID909</t>
  </si>
  <si>
    <t>ID589</t>
  </si>
  <si>
    <t>ID211</t>
  </si>
  <si>
    <t>ID943</t>
  </si>
  <si>
    <t>ID517</t>
  </si>
  <si>
    <t>ID893</t>
  </si>
  <si>
    <t>ID186</t>
  </si>
  <si>
    <t>ID280</t>
  </si>
  <si>
    <t>ID837</t>
  </si>
  <si>
    <t>ID262</t>
  </si>
  <si>
    <t>ID973</t>
  </si>
  <si>
    <t>ID947</t>
  </si>
  <si>
    <t>ID192</t>
  </si>
  <si>
    <t>ID502</t>
  </si>
  <si>
    <t>ID463</t>
  </si>
  <si>
    <t>ID333</t>
  </si>
  <si>
    <t>ID763</t>
  </si>
  <si>
    <t>ID836</t>
  </si>
  <si>
    <t>ID683</t>
  </si>
  <si>
    <t>ID841</t>
  </si>
  <si>
    <t>ID793</t>
  </si>
  <si>
    <t>ID451</t>
  </si>
  <si>
    <t>ID575</t>
  </si>
  <si>
    <t>ID235</t>
  </si>
  <si>
    <t>ID354</t>
  </si>
  <si>
    <t>ID481</t>
  </si>
  <si>
    <t>ID130</t>
  </si>
  <si>
    <t>ID429</t>
  </si>
  <si>
    <t>ID832</t>
  </si>
  <si>
    <t>ID772</t>
  </si>
  <si>
    <t>ID748</t>
  </si>
  <si>
    <t>ID394</t>
  </si>
  <si>
    <t>ID960</t>
  </si>
  <si>
    <t>ID783</t>
  </si>
  <si>
    <t>ID657</t>
  </si>
  <si>
    <t>ID800</t>
  </si>
  <si>
    <t>ID493</t>
  </si>
  <si>
    <t>ID688</t>
  </si>
  <si>
    <t>ID299</t>
  </si>
  <si>
    <t>ID908</t>
  </si>
  <si>
    <t>ID814</t>
  </si>
  <si>
    <t>ID919</t>
  </si>
  <si>
    <t>ID140</t>
  </si>
  <si>
    <t>ID244</t>
  </si>
  <si>
    <t>ID399</t>
  </si>
  <si>
    <t>ID819</t>
  </si>
  <si>
    <t>ID417</t>
  </si>
  <si>
    <t>ID339</t>
  </si>
  <si>
    <t>ID749</t>
  </si>
  <si>
    <t>ID460</t>
  </si>
  <si>
    <t>ID915</t>
  </si>
  <si>
    <t>ID216</t>
  </si>
  <si>
    <t>ID689</t>
  </si>
  <si>
    <t>ID345</t>
  </si>
  <si>
    <t>ID373</t>
  </si>
  <si>
    <t>ID150</t>
  </si>
  <si>
    <t>ID224</t>
  </si>
  <si>
    <t>ID495</t>
  </si>
  <si>
    <t>ID162</t>
  </si>
  <si>
    <t>ID323</t>
  </si>
  <si>
    <t>ID153</t>
  </si>
  <si>
    <t>ID488</t>
  </si>
  <si>
    <t>ID538</t>
  </si>
  <si>
    <t>ID317</t>
  </si>
  <si>
    <t>ID289</t>
  </si>
  <si>
    <t>ID444</t>
  </si>
  <si>
    <t>ID509</t>
  </si>
  <si>
    <t>ID603</t>
  </si>
  <si>
    <t>ID873</t>
  </si>
  <si>
    <t>ID759</t>
  </si>
  <si>
    <t>ID682</t>
  </si>
  <si>
    <t>ID924</t>
  </si>
  <si>
    <t>ID818</t>
  </si>
  <si>
    <t>ID143</t>
  </si>
  <si>
    <t>ID561</t>
  </si>
  <si>
    <t>ID650</t>
  </si>
  <si>
    <t>ID928</t>
  </si>
  <si>
    <t>ID225</t>
  </si>
  <si>
    <t>ID536</t>
  </si>
  <si>
    <t>ID563</t>
  </si>
  <si>
    <t>ID194</t>
  </si>
  <si>
    <t>ID710</t>
  </si>
  <si>
    <t>ID754</t>
  </si>
  <si>
    <t>ID513</t>
  </si>
  <si>
    <t>ID597</t>
  </si>
  <si>
    <t>ID264</t>
  </si>
  <si>
    <t>ID222</t>
  </si>
  <si>
    <t>ID530</t>
  </si>
  <si>
    <t>ID233</t>
  </si>
  <si>
    <t>ID243</t>
  </si>
  <si>
    <t>ID446</t>
  </si>
  <si>
    <t>ID408</t>
  </si>
  <si>
    <t>ID163</t>
  </si>
  <si>
    <t>ID318</t>
  </si>
  <si>
    <t>ID901</t>
  </si>
  <si>
    <t>ID490</t>
  </si>
  <si>
    <t>ID956</t>
  </si>
  <si>
    <t>ID290</t>
  </si>
  <si>
    <t>ID309</t>
  </si>
  <si>
    <t>ID376</t>
  </si>
  <si>
    <t>ID634</t>
  </si>
  <si>
    <t>ID483</t>
  </si>
  <si>
    <t>ID651</t>
  </si>
  <si>
    <t>ID279</t>
  </si>
  <si>
    <t>ID858</t>
  </si>
  <si>
    <t>ID358</t>
  </si>
  <si>
    <t>ID567</t>
  </si>
  <si>
    <t>ID835</t>
  </si>
  <si>
    <t>ID123</t>
  </si>
  <si>
    <t>ID316</t>
  </si>
  <si>
    <t>ID541</t>
  </si>
  <si>
    <t>ID414</t>
  </si>
  <si>
    <t>ID851</t>
  </si>
  <si>
    <t>ID699</t>
  </si>
  <si>
    <t>ID932</t>
  </si>
  <si>
    <t>ID577</t>
  </si>
  <si>
    <t>ID625</t>
  </si>
  <si>
    <t>ID605</t>
  </si>
  <si>
    <t>ID613</t>
  </si>
  <si>
    <t>ID315</t>
  </si>
  <si>
    <t>ID421</t>
  </si>
  <si>
    <t>ID994</t>
  </si>
  <si>
    <t>ID126</t>
  </si>
  <si>
    <t>ID226</t>
  </si>
  <si>
    <t>ID828</t>
  </si>
  <si>
    <t>ID862</t>
  </si>
  <si>
    <t>ID948</t>
  </si>
  <si>
    <t>ID455</t>
  </si>
  <si>
    <t>ID878</t>
  </si>
  <si>
    <t>ID256</t>
  </si>
  <si>
    <t>ID217</t>
  </si>
  <si>
    <t>ID877</t>
  </si>
  <si>
    <t>ID652</t>
  </si>
  <si>
    <t>ID523</t>
  </si>
  <si>
    <t>ID273</t>
  </si>
  <si>
    <t>ID241</t>
  </si>
  <si>
    <t>ID900</t>
  </si>
  <si>
    <t>ID476</t>
  </si>
  <si>
    <t>ID692</t>
  </si>
  <si>
    <t>ID656</t>
  </si>
  <si>
    <t>ID454</t>
  </si>
  <si>
    <t>ID714</t>
  </si>
  <si>
    <t>ID586</t>
  </si>
  <si>
    <t>ID113</t>
  </si>
  <si>
    <t>ID203</t>
  </si>
  <si>
    <t>ID252</t>
  </si>
  <si>
    <t>ID254</t>
  </si>
  <si>
    <t>ID876</t>
  </si>
  <si>
    <t>ID426</t>
  </si>
  <si>
    <t>ID551</t>
  </si>
  <si>
    <t>ID916</t>
  </si>
  <si>
    <t>ID169</t>
  </si>
  <si>
    <t>ID913</t>
  </si>
  <si>
    <t>ID491</t>
  </si>
  <si>
    <t>ID733</t>
  </si>
  <si>
    <t>ID596</t>
  </si>
  <si>
    <t>ID246</t>
  </si>
  <si>
    <t>ID210</t>
  </si>
  <si>
    <t>ID135</t>
  </si>
  <si>
    <t>ID992</t>
  </si>
  <si>
    <t>ID852</t>
  </si>
  <si>
    <t>ID653</t>
  </si>
  <si>
    <t>ID202</t>
  </si>
  <si>
    <t>ID487</t>
  </si>
  <si>
    <t>ID976</t>
  </si>
  <si>
    <t>ID715</t>
  </si>
  <si>
    <t>ID637</t>
  </si>
  <si>
    <t>ID857</t>
  </si>
  <si>
    <t>ID258</t>
  </si>
  <si>
    <t>ID705</t>
  </si>
  <si>
    <t>ID732</t>
  </si>
  <si>
    <t>ID912</t>
  </si>
  <si>
    <t>ID742</t>
  </si>
  <si>
    <t>ID780</t>
  </si>
  <si>
    <t>ID461</t>
  </si>
  <si>
    <t>ID590</t>
  </si>
  <si>
    <t>ID195</t>
  </si>
  <si>
    <t>ID957</t>
  </si>
  <si>
    <t>ID263</t>
  </si>
  <si>
    <t>ID584</t>
  </si>
  <si>
    <t>ID397</t>
  </si>
  <si>
    <t>ID576</t>
  </si>
  <si>
    <t>ID607</t>
  </si>
  <si>
    <t>ID553</t>
  </si>
  <si>
    <t>ID412</t>
  </si>
  <si>
    <t>ID201</t>
  </si>
  <si>
    <t>ID433</t>
  </si>
  <si>
    <t>ID118</t>
  </si>
  <si>
    <t>ID391</t>
  </si>
  <si>
    <t>ID678</t>
  </si>
  <si>
    <t>ID361</t>
  </si>
  <si>
    <t>ID698</t>
  </si>
  <si>
    <t>ID133</t>
  </si>
  <si>
    <t>ID713</t>
  </si>
  <si>
    <t>ID831</t>
  </si>
  <si>
    <t>ID247</t>
  </si>
  <si>
    <t>ID572</t>
  </si>
  <si>
    <t>ID802</t>
  </si>
  <si>
    <t>ID984</t>
  </si>
  <si>
    <t>ID161</t>
  </si>
  <si>
    <t>ID869</t>
  </si>
  <si>
    <t>ID555</t>
  </si>
  <si>
    <t>ID792</t>
  </si>
  <si>
    <t>ID357</t>
  </si>
  <si>
    <t>ID608</t>
  </si>
  <si>
    <t>ID268</t>
  </si>
  <si>
    <t>ID896</t>
  </si>
  <si>
    <t>ID292</t>
  </si>
  <si>
    <t>ID941</t>
  </si>
  <si>
    <t>ID762</t>
  </si>
  <si>
    <t>ID752</t>
  </si>
  <si>
    <t>ID543</t>
  </si>
  <si>
    <t>ID462</t>
  </si>
  <si>
    <t>ID518</t>
  </si>
  <si>
    <t>ID804</t>
  </si>
  <si>
    <t>ID871</t>
  </si>
  <si>
    <t>ID112</t>
  </si>
  <si>
    <t>ID921</t>
  </si>
  <si>
    <t>ID889</t>
  </si>
  <si>
    <t>ID431</t>
  </si>
  <si>
    <t>ID730</t>
  </si>
  <si>
    <t>ID374</t>
  </si>
  <si>
    <t>ID887</t>
  </si>
  <si>
    <t>ID868</t>
  </si>
  <si>
    <t>ID640</t>
  </si>
  <si>
    <t>ID809</t>
  </si>
  <si>
    <t>ID559</t>
  </si>
  <si>
    <t>ID172</t>
  </si>
  <si>
    <t>ID548</t>
  </si>
  <si>
    <t>ID389</t>
  </si>
  <si>
    <t>ID766</t>
  </si>
  <si>
    <t>LI-2914</t>
  </si>
  <si>
    <t>LI-2672</t>
  </si>
  <si>
    <t>LI-3077</t>
  </si>
  <si>
    <t>LI-2264</t>
  </si>
  <si>
    <t>LI-1381</t>
  </si>
  <si>
    <t>LI-3118</t>
  </si>
  <si>
    <t>LI-6100</t>
  </si>
  <si>
    <t>LI-2958</t>
  </si>
  <si>
    <t>LI-8023</t>
  </si>
  <si>
    <t>LI-5387</t>
  </si>
  <si>
    <t>LI-1116</t>
  </si>
  <si>
    <t>LI-4683</t>
  </si>
  <si>
    <t>LI-2962</t>
  </si>
  <si>
    <t>LI-2768</t>
  </si>
  <si>
    <t>LI-1258</t>
  </si>
  <si>
    <t>LI-5502</t>
  </si>
  <si>
    <t>LI-8734</t>
  </si>
  <si>
    <t>LI-7318</t>
  </si>
  <si>
    <t>LI-3397</t>
  </si>
  <si>
    <t>LI-9074</t>
  </si>
  <si>
    <t>LI-7019</t>
  </si>
  <si>
    <t>LI-2193</t>
  </si>
  <si>
    <t>LI-3013</t>
  </si>
  <si>
    <t>LI-3203</t>
  </si>
  <si>
    <t>LI-2544</t>
  </si>
  <si>
    <t>LI-5707</t>
  </si>
  <si>
    <t>LI-2591</t>
  </si>
  <si>
    <t>LI-8785</t>
  </si>
  <si>
    <t>LI-6877</t>
  </si>
  <si>
    <t>LI-4449</t>
  </si>
  <si>
    <t>LI-3055</t>
  </si>
  <si>
    <t>LI-7970</t>
  </si>
  <si>
    <t>LI-9900</t>
  </si>
  <si>
    <t>LI-3437</t>
  </si>
  <si>
    <t>LI-9245</t>
  </si>
  <si>
    <t>LI-2303</t>
  </si>
  <si>
    <t>LI-4015</t>
  </si>
  <si>
    <t>LI-6620</t>
  </si>
  <si>
    <t>LI-4542</t>
  </si>
  <si>
    <t>LI-8081</t>
  </si>
  <si>
    <t>LI-9443</t>
  </si>
  <si>
    <t>LI-5116</t>
  </si>
  <si>
    <t>LI-3331</t>
  </si>
  <si>
    <t>LI-4649</t>
  </si>
  <si>
    <t>LI-4412</t>
  </si>
  <si>
    <t>LI-3412</t>
  </si>
  <si>
    <t>LI-4252</t>
  </si>
  <si>
    <t>LI-5121</t>
  </si>
  <si>
    <t>LI-4302</t>
  </si>
  <si>
    <t>LI-6574</t>
  </si>
  <si>
    <t>LI-4485</t>
  </si>
  <si>
    <t>LI-6257</t>
  </si>
  <si>
    <t>LI-3455</t>
  </si>
  <si>
    <t>LI-1968</t>
  </si>
  <si>
    <t>LI-4586</t>
  </si>
  <si>
    <t>LI-9723</t>
  </si>
  <si>
    <t>LI-7470</t>
  </si>
  <si>
    <t>LI-3947</t>
  </si>
  <si>
    <t>LI-8215</t>
  </si>
  <si>
    <t>LI-6702</t>
  </si>
  <si>
    <t>LI-6274</t>
  </si>
  <si>
    <t>LI-4745</t>
  </si>
  <si>
    <t>LI-9555</t>
  </si>
  <si>
    <t>LI-1349</t>
  </si>
  <si>
    <t>LI-4897</t>
  </si>
  <si>
    <t>LI-7759</t>
  </si>
  <si>
    <t>LI-6590</t>
  </si>
  <si>
    <t>LI-9132</t>
  </si>
  <si>
    <t>LI-1750</t>
  </si>
  <si>
    <t>LI-4193</t>
  </si>
  <si>
    <t>LI-4404</t>
  </si>
  <si>
    <t>LI-7088</t>
  </si>
  <si>
    <t>LI-2757</t>
  </si>
  <si>
    <t>LI-5961</t>
  </si>
  <si>
    <t>LI-8781</t>
  </si>
  <si>
    <t>LI-3101</t>
  </si>
  <si>
    <t>LI-4865</t>
  </si>
  <si>
    <t>LI-9548</t>
  </si>
  <si>
    <t>LI-6226</t>
  </si>
  <si>
    <t>LI-8147</t>
  </si>
  <si>
    <t>LI-9994</t>
  </si>
  <si>
    <t>LI-3964</t>
  </si>
  <si>
    <t>LI-1371</t>
  </si>
  <si>
    <t>LI-4392</t>
  </si>
  <si>
    <t>LI-2731</t>
  </si>
  <si>
    <t>LI-7641</t>
  </si>
  <si>
    <t>LI-8022</t>
  </si>
  <si>
    <t>LI-3257</t>
  </si>
  <si>
    <t>LI-7223</t>
  </si>
  <si>
    <t>LI-9989</t>
  </si>
  <si>
    <t>LI-3197</t>
  </si>
  <si>
    <t>LI-5138</t>
  </si>
  <si>
    <t>LI-5378</t>
  </si>
  <si>
    <t>LI-4213</t>
  </si>
  <si>
    <t>LI-1214</t>
  </si>
  <si>
    <t>LI-8710</t>
  </si>
  <si>
    <t>LI-2742</t>
  </si>
  <si>
    <t>LI-7114</t>
  </si>
  <si>
    <t>LI-4910</t>
  </si>
  <si>
    <t>LI-6490</t>
  </si>
  <si>
    <t>LI-6367</t>
  </si>
  <si>
    <t>LI-3921</t>
  </si>
  <si>
    <t>LI-2594</t>
  </si>
  <si>
    <t>LI-7343</t>
  </si>
  <si>
    <t>LI-6149</t>
  </si>
  <si>
    <t>LI-8558</t>
  </si>
  <si>
    <t>LI-5640</t>
  </si>
  <si>
    <t>LI-5359</t>
  </si>
  <si>
    <t>LI-8336</t>
  </si>
  <si>
    <t>LI-6325</t>
  </si>
  <si>
    <t>LI-9434</t>
  </si>
  <si>
    <t>LI-7635</t>
  </si>
  <si>
    <t>LI-6303</t>
  </si>
  <si>
    <t>LI-2633</t>
  </si>
  <si>
    <t>LI-5248</t>
  </si>
  <si>
    <t>LI-4421</t>
  </si>
  <si>
    <t>LI-5860</t>
  </si>
  <si>
    <t>LI-9051</t>
  </si>
  <si>
    <t>LI-1129</t>
  </si>
  <si>
    <t>LI-5188</t>
  </si>
  <si>
    <t>LI-4653</t>
  </si>
  <si>
    <t>LI-3967</t>
  </si>
  <si>
    <t>LI-4063</t>
  </si>
  <si>
    <t>LI-1614</t>
  </si>
  <si>
    <t>LI-9638</t>
  </si>
  <si>
    <t>LI-8480</t>
  </si>
  <si>
    <t>LI-8649</t>
  </si>
  <si>
    <t>LI-1112</t>
  </si>
  <si>
    <t>LI-4379</t>
  </si>
  <si>
    <t>LI-6354</t>
  </si>
  <si>
    <t>LI-2045</t>
  </si>
  <si>
    <t>LI-8494</t>
  </si>
  <si>
    <t>LI-7841</t>
  </si>
  <si>
    <t>LI-1314</t>
  </si>
  <si>
    <t>LI-7755</t>
  </si>
  <si>
    <t>LI-6703</t>
  </si>
  <si>
    <t>LI-4783</t>
  </si>
  <si>
    <t>LI-7713</t>
  </si>
  <si>
    <t>LI-5217</t>
  </si>
  <si>
    <t>LI-5523</t>
  </si>
  <si>
    <t>LI-5330</t>
  </si>
  <si>
    <t>LI-7255</t>
  </si>
  <si>
    <t>LI-5272</t>
  </si>
  <si>
    <t>LI-6032</t>
  </si>
  <si>
    <t>LI-2401</t>
  </si>
  <si>
    <t>LI-7274</t>
  </si>
  <si>
    <t>LI-5305</t>
  </si>
  <si>
    <t>LI-5209</t>
  </si>
  <si>
    <t>LI-7485</t>
  </si>
  <si>
    <t>LI-6293</t>
  </si>
  <si>
    <t>LI-2972</t>
  </si>
  <si>
    <t>LI-5978</t>
  </si>
  <si>
    <t>LI-7884</t>
  </si>
  <si>
    <t>LI-2517</t>
  </si>
  <si>
    <t>LI-7400</t>
  </si>
  <si>
    <t>LI-3530</t>
  </si>
  <si>
    <t>LI-6788</t>
  </si>
  <si>
    <t>LI-5278</t>
  </si>
  <si>
    <t>LI-6421</t>
  </si>
  <si>
    <t>LI-4084</t>
  </si>
  <si>
    <t>LI-4194</t>
  </si>
  <si>
    <t>LI-1117</t>
  </si>
  <si>
    <t>LI-7365</t>
  </si>
  <si>
    <t>LI-5381</t>
  </si>
  <si>
    <t>LI-3097</t>
  </si>
  <si>
    <t>LI-4401</t>
  </si>
  <si>
    <t>LI-4366</t>
  </si>
  <si>
    <t>LI-3339</t>
  </si>
  <si>
    <t>LI-5234</t>
  </si>
  <si>
    <t>LI-3547</t>
  </si>
  <si>
    <t>LI-2369</t>
  </si>
  <si>
    <t>LI-5390</t>
  </si>
  <si>
    <t>LI-6468</t>
  </si>
  <si>
    <t>LI-5569</t>
  </si>
  <si>
    <t>LI-3568</t>
  </si>
  <si>
    <t>LI-6554</t>
  </si>
  <si>
    <t>LI-1708</t>
  </si>
  <si>
    <t>LI-2901</t>
  </si>
  <si>
    <t>LI-9821</t>
  </si>
  <si>
    <t>LI-3102</t>
  </si>
  <si>
    <t>LI-8551</t>
  </si>
  <si>
    <t>LI-3512</t>
  </si>
  <si>
    <t>LI-7769</t>
  </si>
  <si>
    <t>LI-2884</t>
  </si>
  <si>
    <t>LI-5452</t>
  </si>
  <si>
    <t>LI-4274</t>
  </si>
  <si>
    <t>LI-9460</t>
  </si>
  <si>
    <t>LI-8188</t>
  </si>
  <si>
    <t>LI-7341</t>
  </si>
  <si>
    <t>LI-8650</t>
  </si>
  <si>
    <t>LI-5109</t>
  </si>
  <si>
    <t>LI-2358</t>
  </si>
  <si>
    <t>LI-3945</t>
  </si>
  <si>
    <t>LI-8619</t>
  </si>
  <si>
    <t>LI-3033</t>
  </si>
  <si>
    <t>LI-5985</t>
  </si>
  <si>
    <t>LI-2202</t>
  </si>
  <si>
    <t>LI-1453</t>
  </si>
  <si>
    <t>LI-9630</t>
  </si>
  <si>
    <t>LI-1126</t>
  </si>
  <si>
    <t>LI-5723</t>
  </si>
  <si>
    <t>LI-9294</t>
  </si>
  <si>
    <t>LI-1188</t>
  </si>
  <si>
    <t>LI-5641</t>
  </si>
  <si>
    <t>LI-1167</t>
  </si>
  <si>
    <t>LI-2127</t>
  </si>
  <si>
    <t>LI-7411</t>
  </si>
  <si>
    <t>LI-1424</t>
  </si>
  <si>
    <t>LI-8846</t>
  </si>
  <si>
    <t>LI-5834</t>
  </si>
  <si>
    <t>LI-7449</t>
  </si>
  <si>
    <t>LI-2335</t>
  </si>
  <si>
    <t>LI-1616</t>
  </si>
  <si>
    <t>LI-5080</t>
  </si>
  <si>
    <t>LI-9621</t>
  </si>
  <si>
    <t>LI-1495</t>
  </si>
  <si>
    <t>LI-4283</t>
  </si>
  <si>
    <t>LI-9816</t>
  </si>
  <si>
    <t>LI-4898</t>
  </si>
  <si>
    <t>LI-2507</t>
  </si>
  <si>
    <t>LI-8623</t>
  </si>
  <si>
    <t>LI-1498</t>
  </si>
  <si>
    <t>LI-9968</t>
  </si>
  <si>
    <t>LI-7413</t>
  </si>
  <si>
    <t>LI-8561</t>
  </si>
  <si>
    <t>LI-5925</t>
  </si>
  <si>
    <t>LI-7285</t>
  </si>
  <si>
    <t>LI-1669</t>
  </si>
  <si>
    <t>LI-6232</t>
  </si>
  <si>
    <t>LI-9032</t>
  </si>
  <si>
    <t>LI-6551</t>
  </si>
  <si>
    <t>LI-5938</t>
  </si>
  <si>
    <t>LI-9071</t>
  </si>
  <si>
    <t>LI-3098</t>
  </si>
  <si>
    <t>LI-8899</t>
  </si>
  <si>
    <t>LI-6895</t>
  </si>
  <si>
    <t>LI-6130</t>
  </si>
  <si>
    <t>LI-7848</t>
  </si>
  <si>
    <t>LI-4687</t>
  </si>
  <si>
    <t>LI-3498</t>
  </si>
  <si>
    <t>LI-4100</t>
  </si>
  <si>
    <t>LI-1031</t>
  </si>
  <si>
    <t>LI-2441</t>
  </si>
  <si>
    <t>LI-7679</t>
  </si>
  <si>
    <t>LI-5772</t>
  </si>
  <si>
    <t>LI-7395</t>
  </si>
  <si>
    <t>LI-2103</t>
  </si>
  <si>
    <t>LI-2514</t>
  </si>
  <si>
    <t>LI-1648</t>
  </si>
  <si>
    <t>LI-2126</t>
  </si>
  <si>
    <t>LI-3144</t>
  </si>
  <si>
    <t>LI-4906</t>
  </si>
  <si>
    <t>LI-8960</t>
  </si>
  <si>
    <t>LI-4576</t>
  </si>
  <si>
    <t>LI-7532</t>
  </si>
  <si>
    <t>LI-1826</t>
  </si>
  <si>
    <t>LI-3184</t>
  </si>
  <si>
    <t>LI-3724</t>
  </si>
  <si>
    <t>LI-8954</t>
  </si>
  <si>
    <t>LI-4933</t>
  </si>
  <si>
    <t>LI-1219</t>
  </si>
  <si>
    <t>LI-7380</t>
  </si>
  <si>
    <t>LI-9982</t>
  </si>
  <si>
    <t>LI-9537</t>
  </si>
  <si>
    <t>LI-1441</t>
  </si>
  <si>
    <t>LI-7864</t>
  </si>
  <si>
    <t>LI-7894</t>
  </si>
  <si>
    <t>LI-6550</t>
  </si>
  <si>
    <t>LI-4205</t>
  </si>
  <si>
    <t>LI-6096</t>
  </si>
  <si>
    <t>LI-5410</t>
  </si>
  <si>
    <t>LI-8472</t>
  </si>
  <si>
    <t>LI-8130</t>
  </si>
  <si>
    <t>LI-1699</t>
  </si>
  <si>
    <t>LI-4152</t>
  </si>
  <si>
    <t>LI-1080</t>
  </si>
  <si>
    <t>LI-9016</t>
  </si>
  <si>
    <t>LI-7069</t>
  </si>
  <si>
    <t>LI-3508</t>
  </si>
  <si>
    <t>LI-7007</t>
  </si>
  <si>
    <t>LI-2254</t>
  </si>
  <si>
    <t>LI-8957</t>
  </si>
  <si>
    <t>LI-2830</t>
  </si>
  <si>
    <t>LI-8908</t>
  </si>
  <si>
    <t>LI-5818</t>
  </si>
  <si>
    <t>LI-5639</t>
  </si>
  <si>
    <t>LI-4237</t>
  </si>
  <si>
    <t>LI-8823</t>
  </si>
  <si>
    <t>LI-8062</t>
  </si>
  <si>
    <t>LI-3027</t>
  </si>
  <si>
    <t>LI-9038</t>
  </si>
  <si>
    <t>LI-4585</t>
  </si>
  <si>
    <t>LI-5503</t>
  </si>
  <si>
    <t>LI-3235</t>
  </si>
  <si>
    <t>LI-8627</t>
  </si>
  <si>
    <t>LI-4377</t>
  </si>
  <si>
    <t>LI-3387</t>
  </si>
  <si>
    <t>LI-5840</t>
  </si>
  <si>
    <t>LI-8555</t>
  </si>
  <si>
    <t>LI-4639</t>
  </si>
  <si>
    <t>LI-1266</t>
  </si>
  <si>
    <t>LI-8154</t>
  </si>
  <si>
    <t>LI-5097</t>
  </si>
  <si>
    <t>LI-6595</t>
  </si>
  <si>
    <t>LI-6419</t>
  </si>
  <si>
    <t>LI-6348</t>
  </si>
  <si>
    <t>LI-8610</t>
  </si>
  <si>
    <t>LI-8869</t>
  </si>
  <si>
    <t>LI-9224</t>
  </si>
  <si>
    <t>LI-7104</t>
  </si>
  <si>
    <t>LI-1511</t>
  </si>
  <si>
    <t>LI-5957</t>
  </si>
  <si>
    <t>LI-2444</t>
  </si>
  <si>
    <t>LI-1030</t>
  </si>
  <si>
    <t>LI-9815</t>
  </si>
  <si>
    <t>LI-9748</t>
  </si>
  <si>
    <t>LI-2809</t>
  </si>
  <si>
    <t>LI-1537</t>
  </si>
  <si>
    <t>LI-6524</t>
  </si>
  <si>
    <t>LI-4801</t>
  </si>
  <si>
    <t>LI-5515</t>
  </si>
  <si>
    <t>LI-5169</t>
  </si>
  <si>
    <t>LI-2760</t>
  </si>
  <si>
    <t>LI-7541</t>
  </si>
  <si>
    <t>LI-5779</t>
  </si>
  <si>
    <t>LI-1306</t>
  </si>
  <si>
    <t>LI-1178</t>
  </si>
  <si>
    <t>LI-8729</t>
  </si>
  <si>
    <t>LI-2185</t>
  </si>
  <si>
    <t>LI-3914</t>
  </si>
  <si>
    <t>LI-7013</t>
  </si>
  <si>
    <t>LI-8777</t>
  </si>
  <si>
    <t>LI-5064</t>
  </si>
  <si>
    <t>LI-5887</t>
  </si>
  <si>
    <t>LI-9721</t>
  </si>
  <si>
    <t>LI-6461</t>
  </si>
  <si>
    <t>LI-4895</t>
  </si>
  <si>
    <t>LI-5607</t>
  </si>
  <si>
    <t>LI-1857</t>
  </si>
  <si>
    <t>LI-4989</t>
  </si>
  <si>
    <t>LI-7031</t>
  </si>
  <si>
    <t>LI-2187</t>
  </si>
  <si>
    <t>LI-4937</t>
  </si>
  <si>
    <t>LI-8894</t>
  </si>
  <si>
    <t>LI-3366</t>
  </si>
  <si>
    <t>LI-6263</t>
  </si>
  <si>
    <t>LI-6077</t>
  </si>
  <si>
    <t>LI-9722</t>
  </si>
  <si>
    <t>LI-6070</t>
  </si>
  <si>
    <t>LI-2863</t>
  </si>
  <si>
    <t>LI-8052</t>
  </si>
  <si>
    <t>LI-1036</t>
  </si>
  <si>
    <t>LI-9898</t>
  </si>
  <si>
    <t>LI-8469</t>
  </si>
  <si>
    <t>LI-1092</t>
  </si>
  <si>
    <t>LI-6378</t>
  </si>
  <si>
    <t>LI-1584</t>
  </si>
  <si>
    <t>LI-6822</t>
  </si>
  <si>
    <t>LI-1591</t>
  </si>
  <si>
    <t>LI-7563</t>
  </si>
  <si>
    <t>LI-7725</t>
  </si>
  <si>
    <t>LI-5081</t>
  </si>
  <si>
    <t>LI-7675</t>
  </si>
  <si>
    <t>LI-4378</t>
  </si>
  <si>
    <t>LI-8593</t>
  </si>
  <si>
    <t>LI-2825</t>
  </si>
  <si>
    <t>LI-1642</t>
  </si>
  <si>
    <t>LI-5253</t>
  </si>
  <si>
    <t>LI-4189</t>
  </si>
  <si>
    <t>LI-3049</t>
  </si>
  <si>
    <t>LI-1344</t>
  </si>
  <si>
    <t>LI-8271</t>
  </si>
  <si>
    <t>LI-9839</t>
  </si>
  <si>
    <t>LI-3708</t>
  </si>
  <si>
    <t>LI-5060</t>
  </si>
  <si>
    <t>LI-6513</t>
  </si>
  <si>
    <t>LI-6999</t>
  </si>
  <si>
    <t>LI-4625</t>
  </si>
  <si>
    <t>LI-8979</t>
  </si>
  <si>
    <t>LI-5395</t>
  </si>
  <si>
    <t>LI-2211</t>
  </si>
  <si>
    <t>LI-9441</t>
  </si>
  <si>
    <t>LI-3579</t>
  </si>
  <si>
    <t>LI-8632</t>
  </si>
  <si>
    <t>LI-3645</t>
  </si>
  <si>
    <t>LI-9487</t>
  </si>
  <si>
    <t>LI-9790</t>
  </si>
  <si>
    <t>LI-5302</t>
  </si>
  <si>
    <t>LI-7242</t>
  </si>
  <si>
    <t>LI-2428</t>
  </si>
  <si>
    <t>LI-3441</t>
  </si>
  <si>
    <t>LI-1786</t>
  </si>
  <si>
    <t>LI-4722</t>
  </si>
  <si>
    <t>LI-3287</t>
  </si>
  <si>
    <t>LI-6747</t>
  </si>
  <si>
    <t>LI-7233</t>
  </si>
  <si>
    <t>LI-2907</t>
  </si>
  <si>
    <t>LI-7350</t>
  </si>
  <si>
    <t>LI-7881</t>
  </si>
  <si>
    <t>LI-5847</t>
  </si>
  <si>
    <t>LI-1413</t>
  </si>
  <si>
    <t>LI-8822</t>
  </si>
  <si>
    <t>LI-9247</t>
  </si>
  <si>
    <t>LI-9275</t>
  </si>
  <si>
    <t>LI-7623</t>
  </si>
  <si>
    <t>LI-1370</t>
  </si>
  <si>
    <t>LI-8099</t>
  </si>
  <si>
    <t>LI-9562</t>
  </si>
  <si>
    <t>LI-1752</t>
  </si>
  <si>
    <t>LI-4496</t>
  </si>
  <si>
    <t>LI-4948</t>
  </si>
  <si>
    <t>LI-8259</t>
  </si>
  <si>
    <t>LI-5044</t>
  </si>
  <si>
    <t>LI-4894</t>
  </si>
  <si>
    <t>LI-7506</t>
  </si>
  <si>
    <t>LI-6351</t>
  </si>
  <si>
    <t>LI-5357</t>
  </si>
  <si>
    <t>LI-9751</t>
  </si>
  <si>
    <t>LI-7530</t>
  </si>
  <si>
    <t>LI-1743</t>
  </si>
  <si>
    <t>LI-4415</t>
  </si>
  <si>
    <t>LI-4119</t>
  </si>
  <si>
    <t>LI-9423</t>
  </si>
  <si>
    <t>LI-5786</t>
  </si>
  <si>
    <t>LI-3190</t>
  </si>
  <si>
    <t>LI-9140</t>
  </si>
  <si>
    <t>LI-2067</t>
  </si>
  <si>
    <t>LI-3674</t>
  </si>
  <si>
    <t>LI-1976</t>
  </si>
  <si>
    <t>LI-2435</t>
  </si>
  <si>
    <t>LI-4753</t>
  </si>
  <si>
    <t>LI-2404</t>
  </si>
  <si>
    <t>LI-6338</t>
  </si>
  <si>
    <t>LI-9747</t>
  </si>
  <si>
    <t>LI-8036</t>
  </si>
  <si>
    <t>LI-3085</t>
  </si>
  <si>
    <t>LI-3249</t>
  </si>
  <si>
    <t>LI-6009</t>
  </si>
  <si>
    <t>LI-7180</t>
  </si>
  <si>
    <t>LI-8114</t>
  </si>
  <si>
    <t>LI-5559</t>
  </si>
  <si>
    <t>LI-8732</t>
  </si>
  <si>
    <t>LI-9944</t>
  </si>
  <si>
    <t>LI-2105</t>
  </si>
  <si>
    <t>LI-6466</t>
  </si>
  <si>
    <t>LI-3003</t>
  </si>
  <si>
    <t>LI-1869</t>
  </si>
  <si>
    <t>LI-9411</t>
  </si>
  <si>
    <t>LI-4130</t>
  </si>
  <si>
    <t>LI-2980</t>
  </si>
  <si>
    <t>LI-4387</t>
  </si>
  <si>
    <t>LI-1592</t>
  </si>
  <si>
    <t>LI-7236</t>
  </si>
  <si>
    <t>LI-2909</t>
  </si>
  <si>
    <t>LI-4254</t>
  </si>
  <si>
    <t>LI-5224</t>
  </si>
  <si>
    <t>LI-3368</t>
  </si>
  <si>
    <t>LI-2192</t>
  </si>
  <si>
    <t>LI-7417</t>
  </si>
  <si>
    <t>LI-5621</t>
  </si>
  <si>
    <t>LI-8733</t>
  </si>
  <si>
    <t>LI-1738</t>
  </si>
  <si>
    <t>LI-8003</t>
  </si>
  <si>
    <t>LI-9686</t>
  </si>
  <si>
    <t>LI-3362</t>
  </si>
  <si>
    <t>LI-8325</t>
  </si>
  <si>
    <t>LI-1250</t>
  </si>
  <si>
    <t>LI-2113</t>
  </si>
  <si>
    <t>LI-7250</t>
  </si>
  <si>
    <t>LI-9414</t>
  </si>
  <si>
    <t>LI-2362</t>
  </si>
  <si>
    <t>LI-6045</t>
  </si>
  <si>
    <t>LI-4781</t>
  </si>
  <si>
    <t>LI-1636</t>
  </si>
  <si>
    <t>LI-7081</t>
  </si>
  <si>
    <t>LI-4870</t>
  </si>
  <si>
    <t>LI-5236</t>
  </si>
  <si>
    <t>LI-9244</t>
  </si>
  <si>
    <t>LI-5832</t>
  </si>
  <si>
    <t>LI-3820</t>
  </si>
  <si>
    <t>LI-7567</t>
  </si>
  <si>
    <t>LI-6034</t>
  </si>
  <si>
    <t>LI-5061</t>
  </si>
  <si>
    <t>LI-7547</t>
  </si>
  <si>
    <t>LI-3212</t>
  </si>
  <si>
    <t>LI-7487</t>
  </si>
  <si>
    <t>LI-1282</t>
  </si>
  <si>
    <t>LI-5638</t>
  </si>
  <si>
    <t>LI-7021</t>
  </si>
  <si>
    <t>LI-7040</t>
  </si>
  <si>
    <t>LI-1280</t>
  </si>
  <si>
    <t>Enter Cust ID here -&gt;</t>
  </si>
  <si>
    <t>Policy Term</t>
  </si>
  <si>
    <t>Inforce</t>
  </si>
  <si>
    <t>Lapsed</t>
  </si>
  <si>
    <t>id541</t>
  </si>
  <si>
    <t>Icon</t>
  </si>
  <si>
    <t>Task</t>
  </si>
  <si>
    <t>starting date</t>
  </si>
  <si>
    <t>tenure</t>
  </si>
  <si>
    <t>Task 1</t>
  </si>
  <si>
    <t>Task 2</t>
  </si>
  <si>
    <t>Task 3</t>
  </si>
  <si>
    <t>INDEX+MATCH</t>
  </si>
  <si>
    <t>VLOOKUP</t>
  </si>
  <si>
    <t>XLOOKUP</t>
  </si>
  <si>
    <t>jesse conley</t>
  </si>
  <si>
    <t>Cust Name</t>
  </si>
  <si>
    <t>MALE</t>
  </si>
  <si>
    <t>FEMALE</t>
  </si>
  <si>
    <t>COUNT OF GENDER</t>
  </si>
  <si>
    <t>Sum of Premium Amount</t>
  </si>
  <si>
    <t>Row Labels</t>
  </si>
  <si>
    <t>Grand Total</t>
  </si>
  <si>
    <t>Jan</t>
  </si>
  <si>
    <t>Feb</t>
  </si>
  <si>
    <t>Mar</t>
  </si>
  <si>
    <t>Apr</t>
  </si>
  <si>
    <t>May</t>
  </si>
  <si>
    <t>Jun</t>
  </si>
  <si>
    <t>Jul</t>
  </si>
  <si>
    <t>Aug</t>
  </si>
  <si>
    <t>Sep</t>
  </si>
  <si>
    <t>Oct</t>
  </si>
  <si>
    <t>Nov</t>
  </si>
  <si>
    <t>Dec</t>
  </si>
  <si>
    <t>Count of Premium Amount</t>
  </si>
  <si>
    <t>Age(yr)</t>
  </si>
  <si>
    <t>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</si>
</sst>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quot;₹&quot;\ #,##0.00"/>
  </numFmts>
  <fonts count="4" x14ac:knownFonts="1">
    <font>
      <sz val="11"/>
      <color theme="1"/>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66FF66"/>
        <bgColor indexed="64"/>
      </patternFill>
    </fill>
    <fill>
      <patternFill patternType="solid">
        <fgColor theme="0"/>
        <bgColor indexed="64"/>
      </patternFill>
    </fill>
    <fill>
      <patternFill patternType="solid">
        <fgColor theme="9"/>
        <bgColor indexed="64"/>
      </patternFill>
    </fill>
    <fill>
      <patternFill patternType="solid">
        <fgColor theme="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164" fontId="0" fillId="0" borderId="1" xfId="0" applyNumberFormat="1" applyBorder="1"/>
    <xf numFmtId="0" fontId="1" fillId="2" borderId="2" xfId="0" applyFont="1" applyFill="1" applyBorder="1" applyAlignment="1">
      <alignment horizontal="center" vertical="center"/>
    </xf>
    <xf numFmtId="166" fontId="0" fillId="0" borderId="1" xfId="0" applyNumberFormat="1" applyBorder="1"/>
    <xf numFmtId="0" fontId="1" fillId="2" borderId="1" xfId="0" applyFont="1" applyFill="1" applyBorder="1" applyAlignment="1">
      <alignment horizontal="center" vertical="center"/>
    </xf>
    <xf numFmtId="164" fontId="0" fillId="0" borderId="0" xfId="0" applyNumberFormat="1" applyBorder="1"/>
    <xf numFmtId="14" fontId="0" fillId="0" borderId="1" xfId="0" applyNumberFormat="1" applyBorder="1"/>
    <xf numFmtId="0" fontId="0" fillId="0" borderId="1" xfId="0" applyFont="1" applyBorder="1" applyAlignment="1">
      <alignment horizontal="center"/>
    </xf>
    <xf numFmtId="0" fontId="2" fillId="0" borderId="5" xfId="0" applyFont="1" applyBorder="1"/>
    <xf numFmtId="0" fontId="2" fillId="0" borderId="2" xfId="0" applyFont="1" applyBorder="1"/>
    <xf numFmtId="0" fontId="2" fillId="0" borderId="6" xfId="0" applyFont="1" applyBorder="1"/>
    <xf numFmtId="0" fontId="2" fillId="0" borderId="7" xfId="0" applyFont="1" applyBorder="1"/>
    <xf numFmtId="16" fontId="2" fillId="0" borderId="1" xfId="0" applyNumberFormat="1" applyFont="1" applyBorder="1"/>
    <xf numFmtId="0" fontId="2" fillId="0" borderId="8" xfId="0" applyFont="1" applyBorder="1"/>
    <xf numFmtId="0" fontId="2" fillId="0" borderId="9" xfId="0" applyFont="1" applyBorder="1"/>
    <xf numFmtId="16" fontId="2" fillId="0" borderId="4" xfId="0" applyNumberFormat="1" applyFont="1" applyBorder="1"/>
    <xf numFmtId="0" fontId="2" fillId="0" borderId="10" xfId="0" applyFont="1" applyBorder="1"/>
    <xf numFmtId="0" fontId="0" fillId="0" borderId="1" xfId="0" applyBorder="1" applyAlignment="1">
      <alignment horizontal="center" vertical="center"/>
    </xf>
    <xf numFmtId="166" fontId="0" fillId="0" borderId="0" xfId="0" applyNumberFormat="1"/>
    <xf numFmtId="0" fontId="0" fillId="0" borderId="1" xfId="0" applyBorder="1" applyAlignment="1">
      <alignment horizontal="center"/>
    </xf>
    <xf numFmtId="0" fontId="0" fillId="0" borderId="1" xfId="0" applyNumberFormat="1" applyBorder="1" applyAlignment="1">
      <alignment horizontal="center"/>
    </xf>
    <xf numFmtId="0" fontId="0" fillId="3" borderId="1" xfId="0" applyFill="1"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xf numFmtId="0" fontId="3" fillId="5" borderId="10"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3" xfId="0" applyBorder="1" applyAlignment="1">
      <alignment horizontal="center"/>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xf numFmtId="0" fontId="0" fillId="6" borderId="16" xfId="0" applyFill="1" applyBorder="1"/>
    <xf numFmtId="0" fontId="0" fillId="6" borderId="17" xfId="0" applyFill="1" applyBorder="1"/>
    <xf numFmtId="0" fontId="0" fillId="6" borderId="18" xfId="0" applyFill="1" applyBorder="1"/>
    <xf numFmtId="0" fontId="0" fillId="6" borderId="19" xfId="0" applyFill="1" applyBorder="1"/>
  </cellXfs>
  <cellStyles count="1">
    <cellStyle name="Normal" xfId="0" builtinId="0"/>
  </cellStyles>
  <dxfs count="3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21" formatCode="dd/m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outline="0">
        <left style="thin">
          <color indexed="64"/>
        </left>
        <right/>
        <top style="thin">
          <color indexed="64"/>
        </top>
        <bottom style="thin">
          <color indexed="64"/>
        </bottom>
      </border>
    </dxf>
    <dxf>
      <numFmt numFmtId="19" formatCode="dd/mm/yyyy"/>
      <border diagonalUp="0" diagonalDown="0" outline="0">
        <left style="thin">
          <color indexed="64"/>
        </left>
        <right style="thin">
          <color indexed="64"/>
        </right>
        <top style="thin">
          <color indexed="64"/>
        </top>
        <bottom style="thin">
          <color indexed="64"/>
        </bottom>
      </border>
    </dxf>
    <dxf>
      <numFmt numFmtId="0" formatCode="General"/>
      <border outline="0">
        <left style="thin">
          <color auto="1"/>
        </left>
      </border>
    </dxf>
    <dxf>
      <border diagonalUp="0" diagonalDown="0" outline="0">
        <left style="thin">
          <color indexed="64"/>
        </left>
        <right style="thin">
          <color auto="1"/>
        </right>
        <top style="thin">
          <color indexed="64"/>
        </top>
        <bottom style="thin">
          <color indexed="64"/>
        </bottom>
      </border>
    </dxf>
    <dxf>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numFmt numFmtId="166" formatCode="&quot;₹&quot;\ #,##0.00"/>
      <border diagonalUp="0" diagonalDown="0" outline="0">
        <left style="thin">
          <color indexed="64"/>
        </left>
        <right style="thin">
          <color indexed="64"/>
        </right>
        <top style="thin">
          <color indexed="64"/>
        </top>
        <bottom style="thin">
          <color indexed="64"/>
        </bottom>
      </border>
    </dxf>
    <dxf>
      <border diagonalUp="0" diagonalDown="0" outline="0">
        <left style="thin">
          <color auto="1"/>
        </left>
        <right style="thin">
          <color auto="1"/>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numFmt numFmtId="166" formatCode="&quot;₹&quot;\ #,##0.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auto="1"/>
        </left>
        <right style="thin">
          <color auto="1"/>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auto="1"/>
        </bottom>
      </border>
    </dxf>
    <dxf>
      <border outline="0">
        <top style="thin">
          <color auto="1"/>
        </top>
      </border>
    </dxf>
  </dxfs>
  <tableStyles count="0" defaultTableStyle="TableStyleMedium9" defaultPivotStyle="PivotStyleLight16"/>
  <colors>
    <mruColors>
      <color rgb="FF66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sales</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Table1!$B$3</c:f>
              <c:strCache>
                <c:ptCount val="1"/>
                <c:pt idx="0">
                  <c:v>Total</c:v>
                </c:pt>
              </c:strCache>
            </c:strRef>
          </c:tx>
          <c:spPr>
            <a:solidFill>
              <a:schemeClr val="accent1"/>
            </a:solidFill>
            <a:ln>
              <a:noFill/>
            </a:ln>
            <a:effectLst/>
            <a:sp3d/>
          </c:spPr>
          <c:invertIfNegative val="0"/>
          <c:cat>
            <c:multiLvlStrRef>
              <c:f>Table1!$A$4:$A$18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Agency</c:v>
                  </c:pt>
                  <c:pt idx="2">
                    <c:v>Bancassurance</c:v>
                  </c:pt>
                  <c:pt idx="4">
                    <c:v>Broker</c:v>
                  </c:pt>
                  <c:pt idx="6">
                    <c:v>Direct</c:v>
                  </c:pt>
                  <c:pt idx="8">
                    <c:v>Online</c:v>
                  </c:pt>
                </c:lvl>
              </c:multiLvlStrCache>
            </c:multiLvlStrRef>
          </c:cat>
          <c:val>
            <c:numRef>
              <c:f>Table1!$B$4:$B$18</c:f>
              <c:numCache>
                <c:formatCode>"₹"\ #,##0.00</c:formatCode>
                <c:ptCount val="10"/>
                <c:pt idx="0">
                  <c:v>1293406.4899999998</c:v>
                </c:pt>
                <c:pt idx="1">
                  <c:v>1213282.7799999998</c:v>
                </c:pt>
                <c:pt idx="2">
                  <c:v>1360020.9099999997</c:v>
                </c:pt>
                <c:pt idx="3">
                  <c:v>1300887.27</c:v>
                </c:pt>
                <c:pt idx="4">
                  <c:v>1342824.8200000005</c:v>
                </c:pt>
                <c:pt idx="5">
                  <c:v>1026667.9999999999</c:v>
                </c:pt>
                <c:pt idx="6">
                  <c:v>1422889.38</c:v>
                </c:pt>
                <c:pt idx="7">
                  <c:v>1744213.3800000004</c:v>
                </c:pt>
                <c:pt idx="8">
                  <c:v>1656302.56</c:v>
                </c:pt>
                <c:pt idx="9">
                  <c:v>1107480.1299999999</c:v>
                </c:pt>
              </c:numCache>
            </c:numRef>
          </c:val>
          <c:extLst>
            <c:ext xmlns:c16="http://schemas.microsoft.com/office/drawing/2014/chart" uri="{C3380CC4-5D6E-409C-BE32-E72D297353CC}">
              <c16:uniqueId val="{00000002-9B5C-4548-90EE-B9D2D509C96D}"/>
            </c:ext>
          </c:extLst>
        </c:ser>
        <c:dLbls>
          <c:showLegendKey val="0"/>
          <c:showVal val="0"/>
          <c:showCatName val="0"/>
          <c:showSerName val="0"/>
          <c:showPercent val="0"/>
          <c:showBubbleSize val="0"/>
        </c:dLbls>
        <c:gapWidth val="150"/>
        <c:shape val="box"/>
        <c:axId val="93771295"/>
        <c:axId val="93755455"/>
        <c:axId val="0"/>
      </c:bar3DChart>
      <c:catAx>
        <c:axId val="93771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5"/>
        <c:crosses val="autoZero"/>
        <c:auto val="1"/>
        <c:lblAlgn val="ctr"/>
        <c:lblOffset val="100"/>
        <c:noMultiLvlLbl val="0"/>
      </c:catAx>
      <c:valAx>
        <c:axId val="9375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1295"/>
        <c:crosses val="autoZero"/>
        <c:crossBetween val="between"/>
        <c:dispUnits>
          <c:builtInUnit val="thousands"/>
          <c:dispUnitsLbl/>
        </c:dispUnits>
      </c:valAx>
    </c:plotArea>
    <c:plotVisOnly val="1"/>
    <c:dispBlanksAs val="gap"/>
    <c:showDLblsOverMax val="0"/>
    <c:extLst/>
  </c:chart>
  <c:spPr>
    <a:solidFill>
      <a:schemeClr val="bg1"/>
    </a:solidFill>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66666666666666"/>
              <c:y val="-6.9444444444444448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2"/>
              <c:y val="-0.10185185185185185"/>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4444444444444443"/>
              <c:y val="-6.0185185185185182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2722222222222222"/>
              <c:y val="2.3148148148147977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2777777777777768"/>
              <c:y val="0.2469127296587926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2D4B133-F785-4841-9127-C8054C1B802F}" type="CATEGORYNAME">
                  <a:rPr lang="en-US"/>
                  <a:pPr>
                    <a:defRPr/>
                  </a:pPr>
                  <a:t>[CATEGORY NAME]</a:t>
                </a:fld>
                <a:r>
                  <a:rPr lang="en-US" baseline="0"/>
                  <a:t>, </a:t>
                </a:r>
                <a:fld id="{335BE20E-372D-47F8-A6DC-AD42BE5EB666}" type="VALUE">
                  <a:rPr lang="en-US" sz="900" baseline="0"/>
                  <a:pPr>
                    <a:defRPr/>
                  </a:pPr>
                  <a:t>[VALUE]</a:t>
                </a:fld>
                <a:r>
                  <a:rPr lang="en-US" baseline="0"/>
                  <a:t>, </a:t>
                </a:r>
                <a:fld id="{0F7BF95D-2892-4D0C-B43E-2D83EDB37F8C}" type="PERCENTAGE">
                  <a:rPr lang="en-US" baseline="0"/>
                  <a:pPr>
                    <a:defRPr/>
                  </a:pPr>
                  <a:t>[PERCENTAGE]</a:t>
                </a:fld>
                <a:endParaRPr lang="en-US" baseline="0"/>
              </a:p>
            </c:rich>
          </c:tx>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Table4!$B$3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82A-4026-BCCC-4E9EAF08B1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A82A-4026-BCCC-4E9EAF08B1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2A-4026-BCCC-4E9EAF08B1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A82A-4026-BCCC-4E9EAF08B1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A82A-4026-BCCC-4E9EAF08B147}"/>
              </c:ext>
            </c:extLst>
          </c:dPt>
          <c:dLbls>
            <c:dLbl>
              <c:idx val="0"/>
              <c:layout>
                <c:manualLayout>
                  <c:x val="0.14166666666666666"/>
                  <c:y val="-6.944444444444444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2A-4026-BCCC-4E9EAF08B147}"/>
                </c:ext>
              </c:extLst>
            </c:dLbl>
            <c:dLbl>
              <c:idx val="1"/>
              <c:layout>
                <c:manualLayout>
                  <c:x val="0.12777777777777768"/>
                  <c:y val="0.24691272965879266"/>
                </c:manualLayout>
              </c:layout>
              <c:tx>
                <c:rich>
                  <a:bodyPr/>
                  <a:lstStyle/>
                  <a:p>
                    <a:fld id="{F2D4B133-F785-4841-9127-C8054C1B802F}" type="CATEGORYNAME">
                      <a:rPr lang="en-US"/>
                      <a:pPr/>
                      <a:t>[CATEGORY NAME]</a:t>
                    </a:fld>
                    <a:r>
                      <a:rPr lang="en-US" baseline="0"/>
                      <a:t>, </a:t>
                    </a:r>
                    <a:fld id="{335BE20E-372D-47F8-A6DC-AD42BE5EB666}" type="VALUE">
                      <a:rPr lang="en-US" sz="900" baseline="0"/>
                      <a:pPr/>
                      <a:t>[VALUE]</a:t>
                    </a:fld>
                    <a:r>
                      <a:rPr lang="en-US" baseline="0"/>
                      <a:t>, </a:t>
                    </a:r>
                    <a:fld id="{0F7BF95D-2892-4D0C-B43E-2D83EDB37F8C}" type="PERCENTAGE">
                      <a:rPr lang="en-US" baseline="0"/>
                      <a:pPr/>
                      <a:t>[PERCENTAGE]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82A-4026-BCCC-4E9EAF08B147}"/>
                </c:ext>
              </c:extLst>
            </c:dLbl>
            <c:dLbl>
              <c:idx val="2"/>
              <c:layout>
                <c:manualLayout>
                  <c:x val="-0.2722222222222222"/>
                  <c:y val="2.314814814814797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2A-4026-BCCC-4E9EAF08B147}"/>
                </c:ext>
              </c:extLst>
            </c:dLbl>
            <c:dLbl>
              <c:idx val="3"/>
              <c:layout>
                <c:manualLayout>
                  <c:x val="-0.14444444444444443"/>
                  <c:y val="-6.018518518518518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82A-4026-BCCC-4E9EAF08B147}"/>
                </c:ext>
              </c:extLst>
            </c:dLbl>
            <c:dLbl>
              <c:idx val="4"/>
              <c:layout>
                <c:manualLayout>
                  <c:x val="-0.2"/>
                  <c:y val="-0.1018518518518518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2A-4026-BCCC-4E9EAF08B147}"/>
                </c:ext>
              </c:extLst>
            </c:dLbl>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Table4!$A$4:$A$8</c:f>
              <c:strCache>
                <c:ptCount val="5"/>
                <c:pt idx="0">
                  <c:v>Central</c:v>
                </c:pt>
                <c:pt idx="1">
                  <c:v>East</c:v>
                </c:pt>
                <c:pt idx="2">
                  <c:v>North</c:v>
                </c:pt>
                <c:pt idx="3">
                  <c:v>South</c:v>
                </c:pt>
                <c:pt idx="4">
                  <c:v>West</c:v>
                </c:pt>
              </c:strCache>
            </c:strRef>
          </c:cat>
          <c:val>
            <c:numRef>
              <c:f>Table4!$B$4:$B$8</c:f>
              <c:numCache>
                <c:formatCode>"₹"\ #,##0.00</c:formatCode>
                <c:ptCount val="5"/>
                <c:pt idx="0">
                  <c:v>2540988.8800000004</c:v>
                </c:pt>
                <c:pt idx="1">
                  <c:v>2552986.060000001</c:v>
                </c:pt>
                <c:pt idx="2">
                  <c:v>3167957.5400000024</c:v>
                </c:pt>
                <c:pt idx="3">
                  <c:v>2630890.0299999993</c:v>
                </c:pt>
                <c:pt idx="4">
                  <c:v>2575153.2100000014</c:v>
                </c:pt>
              </c:numCache>
            </c:numRef>
          </c:val>
          <c:extLst>
            <c:ext xmlns:c16="http://schemas.microsoft.com/office/drawing/2014/chart" uri="{C3380CC4-5D6E-409C-BE32-E72D297353CC}">
              <c16:uniqueId val="{00000000-A82A-4026-BCCC-4E9EAF08B14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s>
    <c:plotArea>
      <c:layout/>
      <c:pieChart>
        <c:varyColors val="1"/>
        <c:ser>
          <c:idx val="0"/>
          <c:order val="0"/>
          <c:tx>
            <c:strRef>
              <c:f>Table5!$B$3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03DC-47F2-9029-C49035C34230}"/>
              </c:ext>
            </c:extLst>
          </c:dPt>
          <c:cat>
            <c:strRef>
              <c:f>Table5!$A$4:$A$5</c:f>
              <c:strCache>
                <c:ptCount val="2"/>
                <c:pt idx="0">
                  <c:v>Inforce</c:v>
                </c:pt>
                <c:pt idx="1">
                  <c:v>Lapsed</c:v>
                </c:pt>
              </c:strCache>
            </c:strRef>
          </c:cat>
          <c:val>
            <c:numRef>
              <c:f>Table5!$B$4:$B$5</c:f>
              <c:numCache>
                <c:formatCode>"₹"\ #,##0.00</c:formatCode>
                <c:ptCount val="2"/>
                <c:pt idx="0">
                  <c:v>10704958.249999996</c:v>
                </c:pt>
                <c:pt idx="1">
                  <c:v>2763017.47</c:v>
                </c:pt>
              </c:numCache>
            </c:numRef>
          </c:val>
          <c:extLst>
            <c:ext xmlns:c16="http://schemas.microsoft.com/office/drawing/2014/chart" uri="{C3380CC4-5D6E-409C-BE32-E72D297353CC}">
              <c16:uniqueId val="{00000000-03DC-47F2-9029-C49035C342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Table2!$B$3</c:f>
              <c:strCache>
                <c:ptCount val="1"/>
                <c:pt idx="0">
                  <c:v>Total</c:v>
                </c:pt>
              </c:strCache>
            </c:strRef>
          </c:tx>
          <c:spPr>
            <a:solidFill>
              <a:schemeClr val="accent1"/>
            </a:solidFill>
            <a:ln>
              <a:noFill/>
            </a:ln>
            <a:effectLst/>
            <a:sp3d/>
          </c:spPr>
          <c:invertIfNegative val="0"/>
          <c:cat>
            <c:strRef>
              <c:f>Table2!$A$4:$A$9</c:f>
              <c:strCache>
                <c:ptCount val="5"/>
                <c:pt idx="0">
                  <c:v>Endowment</c:v>
                </c:pt>
                <c:pt idx="1">
                  <c:v>Money Back</c:v>
                </c:pt>
                <c:pt idx="2">
                  <c:v>Term Life</c:v>
                </c:pt>
                <c:pt idx="3">
                  <c:v>ULIP</c:v>
                </c:pt>
                <c:pt idx="4">
                  <c:v>Whole Life</c:v>
                </c:pt>
              </c:strCache>
            </c:strRef>
          </c:cat>
          <c:val>
            <c:numRef>
              <c:f>Table2!$B$4:$B$9</c:f>
              <c:numCache>
                <c:formatCode>General</c:formatCode>
                <c:ptCount val="5"/>
                <c:pt idx="0">
                  <c:v>95</c:v>
                </c:pt>
                <c:pt idx="1">
                  <c:v>113</c:v>
                </c:pt>
                <c:pt idx="2">
                  <c:v>110</c:v>
                </c:pt>
                <c:pt idx="3">
                  <c:v>83</c:v>
                </c:pt>
                <c:pt idx="4">
                  <c:v>99</c:v>
                </c:pt>
              </c:numCache>
            </c:numRef>
          </c:val>
          <c:extLst>
            <c:ext xmlns:c16="http://schemas.microsoft.com/office/drawing/2014/chart" uri="{C3380CC4-5D6E-409C-BE32-E72D297353CC}">
              <c16:uniqueId val="{00000000-E5DE-4B61-A207-0F66108D62F4}"/>
            </c:ext>
          </c:extLst>
        </c:ser>
        <c:dLbls>
          <c:showLegendKey val="0"/>
          <c:showVal val="0"/>
          <c:showCatName val="0"/>
          <c:showSerName val="0"/>
          <c:showPercent val="0"/>
          <c:showBubbleSize val="0"/>
        </c:dLbls>
        <c:gapWidth val="150"/>
        <c:shape val="box"/>
        <c:axId val="93771295"/>
        <c:axId val="93755455"/>
        <c:axId val="0"/>
      </c:bar3DChart>
      <c:catAx>
        <c:axId val="93771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5"/>
        <c:crosses val="autoZero"/>
        <c:auto val="1"/>
        <c:lblAlgn val="ctr"/>
        <c:lblOffset val="100"/>
        <c:noMultiLvlLbl val="0"/>
      </c:catAx>
      <c:valAx>
        <c:axId val="937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Table3!$B$4:$B$15</c:f>
              <c:numCache>
                <c:formatCode>"₹"\ #,##0.00</c:formatCode>
                <c:ptCount val="12"/>
                <c:pt idx="0">
                  <c:v>1057829.26</c:v>
                </c:pt>
                <c:pt idx="1">
                  <c:v>820820.93999999983</c:v>
                </c:pt>
                <c:pt idx="2">
                  <c:v>1023371.08</c:v>
                </c:pt>
                <c:pt idx="3">
                  <c:v>1081644.17</c:v>
                </c:pt>
                <c:pt idx="4">
                  <c:v>1198621.6000000003</c:v>
                </c:pt>
                <c:pt idx="5">
                  <c:v>883892.17</c:v>
                </c:pt>
                <c:pt idx="6">
                  <c:v>1026762.1999999997</c:v>
                </c:pt>
                <c:pt idx="7">
                  <c:v>1089853.8400000001</c:v>
                </c:pt>
                <c:pt idx="8">
                  <c:v>975465.14999999967</c:v>
                </c:pt>
                <c:pt idx="9">
                  <c:v>1317960.6100000001</c:v>
                </c:pt>
                <c:pt idx="10">
                  <c:v>1482922.73</c:v>
                </c:pt>
                <c:pt idx="11">
                  <c:v>1508831.97</c:v>
                </c:pt>
              </c:numCache>
            </c:numRef>
          </c:val>
          <c:smooth val="0"/>
          <c:extLst>
            <c:ext xmlns:c16="http://schemas.microsoft.com/office/drawing/2014/chart" uri="{C3380CC4-5D6E-409C-BE32-E72D297353CC}">
              <c16:uniqueId val="{00000000-A315-4F80-87A0-26540E204AAE}"/>
            </c:ext>
          </c:extLst>
        </c:ser>
        <c:dLbls>
          <c:showLegendKey val="0"/>
          <c:showVal val="0"/>
          <c:showCatName val="0"/>
          <c:showSerName val="0"/>
          <c:showPercent val="0"/>
          <c:showBubbleSize val="0"/>
        </c:dLbls>
        <c:marker val="1"/>
        <c:smooth val="0"/>
        <c:axId val="1220578687"/>
        <c:axId val="1220589727"/>
      </c:lineChart>
      <c:catAx>
        <c:axId val="122057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89727"/>
        <c:crosses val="autoZero"/>
        <c:auto val="1"/>
        <c:lblAlgn val="ctr"/>
        <c:lblOffset val="100"/>
        <c:noMultiLvlLbl val="0"/>
      </c:catAx>
      <c:valAx>
        <c:axId val="122058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786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[Life_Insurance_Sales_Data.xlsx]Table4!PivotTable10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66666666666666"/>
              <c:y val="-6.9444444444444448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2"/>
              <c:y val="-0.10185185185185185"/>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4444444444444443"/>
              <c:y val="-6.0185185185185182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2722222222222222"/>
              <c:y val="2.3148148148147977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2777777777777768"/>
              <c:y val="0.2469127296587926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2D4B133-F785-4841-9127-C8054C1B802F}"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5BE20E-372D-47F8-A6DC-AD42BE5EB666}" type="VALUE">
                  <a:rPr lang="en-US" sz="900"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0F7BF95D-2892-4D0C-B43E-2D83EDB37F8C}"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166666666666666"/>
              <c:y val="-6.9444444444444448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777777777777768"/>
              <c:y val="0.2469127296587926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2D4B133-F785-4841-9127-C8054C1B802F}"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5BE20E-372D-47F8-A6DC-AD42BE5EB666}" type="VALUE">
                  <a:rPr lang="en-US" sz="900"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0F7BF95D-2892-4D0C-B43E-2D83EDB37F8C}"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dLbl>
          <c:idx val="0"/>
          <c:layout>
            <c:manualLayout>
              <c:x val="-0.2722222222222222"/>
              <c:y val="2.3148148148147977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4444444444444443"/>
              <c:y val="-6.0185185185185182E-2"/>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
              <c:y val="-0.10185185185185185"/>
            </c:manualLayout>
          </c:layout>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4166666666666666"/>
              <c:y val="-6.944444444444444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2777777777777768"/>
              <c:y val="0.246912729658792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2722222222222222"/>
              <c:y val="2.314814814814797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4444444444444443"/>
              <c:y val="-6.018518518518518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2"/>
              <c:y val="-0.1018518518518518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Table4!$B$3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CC-414F-9517-90E9CE8082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CC-414F-9517-90E9CE8082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CC-414F-9517-90E9CE8082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CC-414F-9517-90E9CE8082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CC-414F-9517-90E9CE808279}"/>
              </c:ext>
            </c:extLst>
          </c:dPt>
          <c:dLbls>
            <c:dLbl>
              <c:idx val="0"/>
              <c:layout>
                <c:manualLayout>
                  <c:x val="0.14166666666666666"/>
                  <c:y val="-6.944444444444444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CC-414F-9517-90E9CE808279}"/>
                </c:ext>
              </c:extLst>
            </c:dLbl>
            <c:dLbl>
              <c:idx val="1"/>
              <c:layout>
                <c:manualLayout>
                  <c:x val="0.12777777777777768"/>
                  <c:y val="0.2469127296587926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CC-414F-9517-90E9CE808279}"/>
                </c:ext>
              </c:extLst>
            </c:dLbl>
            <c:dLbl>
              <c:idx val="2"/>
              <c:layout>
                <c:manualLayout>
                  <c:x val="-0.2722222222222222"/>
                  <c:y val="2.314814814814797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CC-414F-9517-90E9CE808279}"/>
                </c:ext>
              </c:extLst>
            </c:dLbl>
            <c:dLbl>
              <c:idx val="3"/>
              <c:layout>
                <c:manualLayout>
                  <c:x val="-0.14444444444444443"/>
                  <c:y val="-6.018518518518518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CCC-414F-9517-90E9CE808279}"/>
                </c:ext>
              </c:extLst>
            </c:dLbl>
            <c:dLbl>
              <c:idx val="4"/>
              <c:layout>
                <c:manualLayout>
                  <c:x val="-0.2"/>
                  <c:y val="-0.1018518518518518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CCC-414F-9517-90E9CE808279}"/>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Table4!$A$4:$A$8</c:f>
              <c:strCache>
                <c:ptCount val="5"/>
                <c:pt idx="0">
                  <c:v>Central</c:v>
                </c:pt>
                <c:pt idx="1">
                  <c:v>East</c:v>
                </c:pt>
                <c:pt idx="2">
                  <c:v>North</c:v>
                </c:pt>
                <c:pt idx="3">
                  <c:v>South</c:v>
                </c:pt>
                <c:pt idx="4">
                  <c:v>West</c:v>
                </c:pt>
              </c:strCache>
            </c:strRef>
          </c:cat>
          <c:val>
            <c:numRef>
              <c:f>Table4!$B$4:$B$8</c:f>
              <c:numCache>
                <c:formatCode>"₹"\ #,##0.00</c:formatCode>
                <c:ptCount val="5"/>
                <c:pt idx="0">
                  <c:v>2540988.8800000004</c:v>
                </c:pt>
                <c:pt idx="1">
                  <c:v>2552986.060000001</c:v>
                </c:pt>
                <c:pt idx="2">
                  <c:v>3167957.5400000024</c:v>
                </c:pt>
                <c:pt idx="3">
                  <c:v>2630890.0299999993</c:v>
                </c:pt>
                <c:pt idx="4">
                  <c:v>2575153.2100000014</c:v>
                </c:pt>
              </c:numCache>
            </c:numRef>
          </c:val>
          <c:extLst>
            <c:ext xmlns:c16="http://schemas.microsoft.com/office/drawing/2014/chart" uri="{C3380CC4-5D6E-409C-BE32-E72D297353CC}">
              <c16:uniqueId val="{0000000A-FCCC-414F-9517-90E9CE80827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[Life_Insurance_Sales_Data.xlsx]Table5!PivotTable11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9175891758917589E-2"/>
              <c:y val="-7.31452455590387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19050">
            <a:solidFill>
              <a:schemeClr val="lt1"/>
            </a:solidFill>
          </a:ln>
          <a:effectLst/>
        </c:spPr>
        <c:dLbl>
          <c:idx val="0"/>
          <c:layout>
            <c:manualLayout>
              <c:x val="-5.8425584255842558E-2"/>
              <c:y val="-1.04493207941483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Table5!$B$3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75-4DC8-9BD4-B453F53ECC8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C75-4DC8-9BD4-B453F53ECC80}"/>
              </c:ext>
            </c:extLst>
          </c:dPt>
          <c:dLbls>
            <c:dLbl>
              <c:idx val="0"/>
              <c:layout>
                <c:manualLayout>
                  <c:x val="8.9175891758917589E-2"/>
                  <c:y val="-7.31452455590387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75-4DC8-9BD4-B453F53ECC80}"/>
                </c:ext>
              </c:extLst>
            </c:dLbl>
            <c:dLbl>
              <c:idx val="1"/>
              <c:layout>
                <c:manualLayout>
                  <c:x val="-5.8425584255842558E-2"/>
                  <c:y val="-1.04493207941483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75-4DC8-9BD4-B453F53ECC8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Table5!$A$4:$A$5</c:f>
              <c:strCache>
                <c:ptCount val="2"/>
                <c:pt idx="0">
                  <c:v>Inforce</c:v>
                </c:pt>
                <c:pt idx="1">
                  <c:v>Lapsed</c:v>
                </c:pt>
              </c:strCache>
            </c:strRef>
          </c:cat>
          <c:val>
            <c:numRef>
              <c:f>Table5!$B$4:$B$5</c:f>
              <c:numCache>
                <c:formatCode>"₹"\ #,##0.00</c:formatCode>
                <c:ptCount val="2"/>
                <c:pt idx="0">
                  <c:v>10704958.249999996</c:v>
                </c:pt>
                <c:pt idx="1">
                  <c:v>2763017.47</c:v>
                </c:pt>
              </c:numCache>
            </c:numRef>
          </c:val>
          <c:extLst>
            <c:ext xmlns:c16="http://schemas.microsoft.com/office/drawing/2014/chart" uri="{C3380CC4-5D6E-409C-BE32-E72D297353CC}">
              <c16:uniqueId val="{00000004-FC75-4DC8-9BD4-B453F53ECC8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noFill/>
            <a:ln>
              <a:noFill/>
            </a:ln>
            <a:effectLst/>
          </c:spPr>
          <c:invertIfNegative val="0"/>
          <c:cat>
            <c:strRef>
              <c:f>Gantt!$B$7:$B$18</c:f>
              <c:strCache>
                <c:ptCount val="12"/>
                <c:pt idx="0">
                  <c:v>Task 1</c:v>
                </c:pt>
                <c:pt idx="1">
                  <c:v>1.1</c:v>
                </c:pt>
                <c:pt idx="2">
                  <c:v>1.2</c:v>
                </c:pt>
                <c:pt idx="3">
                  <c:v>1.3</c:v>
                </c:pt>
                <c:pt idx="4">
                  <c:v>Task 2</c:v>
                </c:pt>
                <c:pt idx="5">
                  <c:v>2.1</c:v>
                </c:pt>
                <c:pt idx="6">
                  <c:v>2.2</c:v>
                </c:pt>
                <c:pt idx="7">
                  <c:v>2.3</c:v>
                </c:pt>
                <c:pt idx="8">
                  <c:v>2.4</c:v>
                </c:pt>
                <c:pt idx="9">
                  <c:v>Task 3</c:v>
                </c:pt>
                <c:pt idx="10">
                  <c:v>3.1</c:v>
                </c:pt>
                <c:pt idx="11">
                  <c:v>3.2</c:v>
                </c:pt>
              </c:strCache>
            </c:strRef>
          </c:cat>
          <c:val>
            <c:numRef>
              <c:f>Gantt!$C$7:$C$18</c:f>
              <c:numCache>
                <c:formatCode>d\-mmm</c:formatCode>
                <c:ptCount val="12"/>
                <c:pt idx="0">
                  <c:v>45658</c:v>
                </c:pt>
                <c:pt idx="1">
                  <c:v>45658</c:v>
                </c:pt>
                <c:pt idx="2">
                  <c:v>45661</c:v>
                </c:pt>
                <c:pt idx="3">
                  <c:v>45662</c:v>
                </c:pt>
                <c:pt idx="4">
                  <c:v>45668</c:v>
                </c:pt>
                <c:pt idx="5">
                  <c:v>45668</c:v>
                </c:pt>
                <c:pt idx="6">
                  <c:v>45672</c:v>
                </c:pt>
                <c:pt idx="7">
                  <c:v>45674</c:v>
                </c:pt>
                <c:pt idx="8">
                  <c:v>45676</c:v>
                </c:pt>
                <c:pt idx="9">
                  <c:v>45680</c:v>
                </c:pt>
                <c:pt idx="10">
                  <c:v>45680</c:v>
                </c:pt>
                <c:pt idx="11">
                  <c:v>45683</c:v>
                </c:pt>
              </c:numCache>
            </c:numRef>
          </c:val>
          <c:extLst>
            <c:ext xmlns:c16="http://schemas.microsoft.com/office/drawing/2014/chart" uri="{C3380CC4-5D6E-409C-BE32-E72D297353CC}">
              <c16:uniqueId val="{00000000-2580-4A4B-BBFF-6D1A8613D574}"/>
            </c:ext>
          </c:extLst>
        </c:ser>
        <c:ser>
          <c:idx val="1"/>
          <c:order val="1"/>
          <c:tx>
            <c:strRef>
              <c:f>Gantt!$D$6</c:f>
              <c:strCache>
                <c:ptCount val="1"/>
                <c:pt idx="0">
                  <c:v>tenure</c:v>
                </c:pt>
              </c:strCache>
            </c:strRef>
          </c:tx>
          <c:spPr>
            <a:solidFill>
              <a:schemeClr val="accent6"/>
            </a:solidFill>
            <a:ln>
              <a:noFill/>
            </a:ln>
            <a:effectLst/>
          </c:spPr>
          <c:invertIfNegative val="0"/>
          <c:cat>
            <c:strRef>
              <c:f>Gantt!$B$7:$B$18</c:f>
              <c:strCache>
                <c:ptCount val="12"/>
                <c:pt idx="0">
                  <c:v>Task 1</c:v>
                </c:pt>
                <c:pt idx="1">
                  <c:v>1.1</c:v>
                </c:pt>
                <c:pt idx="2">
                  <c:v>1.2</c:v>
                </c:pt>
                <c:pt idx="3">
                  <c:v>1.3</c:v>
                </c:pt>
                <c:pt idx="4">
                  <c:v>Task 2</c:v>
                </c:pt>
                <c:pt idx="5">
                  <c:v>2.1</c:v>
                </c:pt>
                <c:pt idx="6">
                  <c:v>2.2</c:v>
                </c:pt>
                <c:pt idx="7">
                  <c:v>2.3</c:v>
                </c:pt>
                <c:pt idx="8">
                  <c:v>2.4</c:v>
                </c:pt>
                <c:pt idx="9">
                  <c:v>Task 3</c:v>
                </c:pt>
                <c:pt idx="10">
                  <c:v>3.1</c:v>
                </c:pt>
                <c:pt idx="11">
                  <c:v>3.2</c:v>
                </c:pt>
              </c:strCache>
            </c:strRef>
          </c:cat>
          <c:val>
            <c:numRef>
              <c:f>Gantt!$D$7:$D$18</c:f>
              <c:numCache>
                <c:formatCode>General</c:formatCode>
                <c:ptCount val="12"/>
                <c:pt idx="0">
                  <c:v>4</c:v>
                </c:pt>
                <c:pt idx="1">
                  <c:v>8</c:v>
                </c:pt>
                <c:pt idx="2">
                  <c:v>4</c:v>
                </c:pt>
                <c:pt idx="3">
                  <c:v>8</c:v>
                </c:pt>
                <c:pt idx="4">
                  <c:v>12</c:v>
                </c:pt>
                <c:pt idx="5">
                  <c:v>5</c:v>
                </c:pt>
                <c:pt idx="6">
                  <c:v>5</c:v>
                </c:pt>
                <c:pt idx="7">
                  <c:v>6</c:v>
                </c:pt>
                <c:pt idx="8">
                  <c:v>4</c:v>
                </c:pt>
                <c:pt idx="9">
                  <c:v>8</c:v>
                </c:pt>
                <c:pt idx="10">
                  <c:v>6</c:v>
                </c:pt>
                <c:pt idx="11">
                  <c:v>5</c:v>
                </c:pt>
              </c:numCache>
            </c:numRef>
          </c:val>
          <c:extLst>
            <c:ext xmlns:c16="http://schemas.microsoft.com/office/drawing/2014/chart" uri="{C3380CC4-5D6E-409C-BE32-E72D297353CC}">
              <c16:uniqueId val="{00000002-2580-4A4B-BBFF-6D1A8613D574}"/>
            </c:ext>
          </c:extLst>
        </c:ser>
        <c:dLbls>
          <c:showLegendKey val="0"/>
          <c:showVal val="0"/>
          <c:showCatName val="0"/>
          <c:showSerName val="0"/>
          <c:showPercent val="0"/>
          <c:showBubbleSize val="0"/>
        </c:dLbls>
        <c:gapWidth val="150"/>
        <c:overlap val="100"/>
        <c:axId val="93745855"/>
        <c:axId val="93758335"/>
      </c:barChart>
      <c:catAx>
        <c:axId val="937458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8335"/>
        <c:crosses val="autoZero"/>
        <c:auto val="1"/>
        <c:lblAlgn val="ctr"/>
        <c:lblOffset val="100"/>
        <c:noMultiLvlLbl val="0"/>
      </c:catAx>
      <c:valAx>
        <c:axId val="93758335"/>
        <c:scaling>
          <c:orientation val="minMax"/>
          <c:max val="45689"/>
          <c:min val="45658"/>
        </c:scaling>
        <c:delete val="0"/>
        <c:axPos val="t"/>
        <c:numFmt formatCode="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Table1!$B$3</c:f>
              <c:strCache>
                <c:ptCount val="1"/>
                <c:pt idx="0">
                  <c:v>Total</c:v>
                </c:pt>
              </c:strCache>
            </c:strRef>
          </c:tx>
          <c:spPr>
            <a:solidFill>
              <a:schemeClr val="accent1"/>
            </a:solidFill>
            <a:ln>
              <a:noFill/>
            </a:ln>
            <a:effectLst/>
          </c:spPr>
          <c:invertIfNegative val="0"/>
          <c:cat>
            <c:multiLvlStrRef>
              <c:f>Table1!$A$4:$A$18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Agency</c:v>
                  </c:pt>
                  <c:pt idx="2">
                    <c:v>Bancassurance</c:v>
                  </c:pt>
                  <c:pt idx="4">
                    <c:v>Broker</c:v>
                  </c:pt>
                  <c:pt idx="6">
                    <c:v>Direct</c:v>
                  </c:pt>
                  <c:pt idx="8">
                    <c:v>Online</c:v>
                  </c:pt>
                </c:lvl>
              </c:multiLvlStrCache>
            </c:multiLvlStrRef>
          </c:cat>
          <c:val>
            <c:numRef>
              <c:f>Table1!$B$4:$B$18</c:f>
              <c:numCache>
                <c:formatCode>"₹"\ #,##0.00</c:formatCode>
                <c:ptCount val="10"/>
                <c:pt idx="0">
                  <c:v>1293406.4899999998</c:v>
                </c:pt>
                <c:pt idx="1">
                  <c:v>1213282.7799999998</c:v>
                </c:pt>
                <c:pt idx="2">
                  <c:v>1360020.9099999997</c:v>
                </c:pt>
                <c:pt idx="3">
                  <c:v>1300887.27</c:v>
                </c:pt>
                <c:pt idx="4">
                  <c:v>1342824.8200000005</c:v>
                </c:pt>
                <c:pt idx="5">
                  <c:v>1026667.9999999999</c:v>
                </c:pt>
                <c:pt idx="6">
                  <c:v>1422889.38</c:v>
                </c:pt>
                <c:pt idx="7">
                  <c:v>1744213.3800000004</c:v>
                </c:pt>
                <c:pt idx="8">
                  <c:v>1656302.56</c:v>
                </c:pt>
                <c:pt idx="9">
                  <c:v>1107480.1299999999</c:v>
                </c:pt>
              </c:numCache>
            </c:numRef>
          </c:val>
          <c:extLst>
            <c:ext xmlns:c16="http://schemas.microsoft.com/office/drawing/2014/chart" uri="{C3380CC4-5D6E-409C-BE32-E72D297353CC}">
              <c16:uniqueId val="{00000000-91BD-4905-ACA0-9EB033306573}"/>
            </c:ext>
          </c:extLst>
        </c:ser>
        <c:dLbls>
          <c:showLegendKey val="0"/>
          <c:showVal val="0"/>
          <c:showCatName val="0"/>
          <c:showSerName val="0"/>
          <c:showPercent val="0"/>
          <c:showBubbleSize val="0"/>
        </c:dLbls>
        <c:gapWidth val="219"/>
        <c:overlap val="-27"/>
        <c:axId val="93788095"/>
        <c:axId val="93785215"/>
      </c:barChart>
      <c:catAx>
        <c:axId val="937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5215"/>
        <c:crosses val="autoZero"/>
        <c:auto val="1"/>
        <c:lblAlgn val="ctr"/>
        <c:lblOffset val="100"/>
        <c:noMultiLvlLbl val="0"/>
      </c:catAx>
      <c:valAx>
        <c:axId val="93785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09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Table2!$B$3</c:f>
              <c:strCache>
                <c:ptCount val="1"/>
                <c:pt idx="0">
                  <c:v>Total</c:v>
                </c:pt>
              </c:strCache>
            </c:strRef>
          </c:tx>
          <c:spPr>
            <a:solidFill>
              <a:schemeClr val="accent1"/>
            </a:solidFill>
            <a:ln>
              <a:noFill/>
            </a:ln>
            <a:effectLst/>
            <a:sp3d/>
          </c:spPr>
          <c:invertIfNegative val="0"/>
          <c:cat>
            <c:strRef>
              <c:f>Table2!$A$4:$A$9</c:f>
              <c:strCache>
                <c:ptCount val="5"/>
                <c:pt idx="0">
                  <c:v>Endowment</c:v>
                </c:pt>
                <c:pt idx="1">
                  <c:v>Money Back</c:v>
                </c:pt>
                <c:pt idx="2">
                  <c:v>Term Life</c:v>
                </c:pt>
                <c:pt idx="3">
                  <c:v>ULIP</c:v>
                </c:pt>
                <c:pt idx="4">
                  <c:v>Whole Life</c:v>
                </c:pt>
              </c:strCache>
            </c:strRef>
          </c:cat>
          <c:val>
            <c:numRef>
              <c:f>Table2!$B$4:$B$9</c:f>
              <c:numCache>
                <c:formatCode>General</c:formatCode>
                <c:ptCount val="5"/>
                <c:pt idx="0">
                  <c:v>95</c:v>
                </c:pt>
                <c:pt idx="1">
                  <c:v>113</c:v>
                </c:pt>
                <c:pt idx="2">
                  <c:v>110</c:v>
                </c:pt>
                <c:pt idx="3">
                  <c:v>83</c:v>
                </c:pt>
                <c:pt idx="4">
                  <c:v>99</c:v>
                </c:pt>
              </c:numCache>
            </c:numRef>
          </c:val>
          <c:extLst>
            <c:ext xmlns:c16="http://schemas.microsoft.com/office/drawing/2014/chart" uri="{C3380CC4-5D6E-409C-BE32-E72D297353CC}">
              <c16:uniqueId val="{00000000-F003-474E-BE25-E6203B86A60E}"/>
            </c:ext>
          </c:extLst>
        </c:ser>
        <c:dLbls>
          <c:showLegendKey val="0"/>
          <c:showVal val="0"/>
          <c:showCatName val="0"/>
          <c:showSerName val="0"/>
          <c:showPercent val="0"/>
          <c:showBubbleSize val="0"/>
        </c:dLbls>
        <c:gapWidth val="150"/>
        <c:shape val="box"/>
        <c:axId val="93771295"/>
        <c:axId val="93755455"/>
        <c:axId val="0"/>
      </c:bar3DChart>
      <c:catAx>
        <c:axId val="93771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455"/>
        <c:crosses val="autoZero"/>
        <c:auto val="1"/>
        <c:lblAlgn val="ctr"/>
        <c:lblOffset val="100"/>
        <c:noMultiLvlLbl val="0"/>
      </c:catAx>
      <c:valAx>
        <c:axId val="937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[Life_Insurance_Sales_Data.xlsx]Table3!PivotTable9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Table3!$B$4:$B$15</c:f>
              <c:numCache>
                <c:formatCode>"₹"\ #,##0.00</c:formatCode>
                <c:ptCount val="12"/>
                <c:pt idx="0">
                  <c:v>1057829.26</c:v>
                </c:pt>
                <c:pt idx="1">
                  <c:v>820820.93999999983</c:v>
                </c:pt>
                <c:pt idx="2">
                  <c:v>1023371.08</c:v>
                </c:pt>
                <c:pt idx="3">
                  <c:v>1081644.17</c:v>
                </c:pt>
                <c:pt idx="4">
                  <c:v>1198621.6000000003</c:v>
                </c:pt>
                <c:pt idx="5">
                  <c:v>883892.17</c:v>
                </c:pt>
                <c:pt idx="6">
                  <c:v>1026762.1999999997</c:v>
                </c:pt>
                <c:pt idx="7">
                  <c:v>1089853.8400000001</c:v>
                </c:pt>
                <c:pt idx="8">
                  <c:v>975465.14999999967</c:v>
                </c:pt>
                <c:pt idx="9">
                  <c:v>1317960.6100000001</c:v>
                </c:pt>
                <c:pt idx="10">
                  <c:v>1482922.73</c:v>
                </c:pt>
                <c:pt idx="11">
                  <c:v>1508831.97</c:v>
                </c:pt>
              </c:numCache>
            </c:numRef>
          </c:val>
          <c:smooth val="0"/>
          <c:extLst>
            <c:ext xmlns:c16="http://schemas.microsoft.com/office/drawing/2014/chart" uri="{C3380CC4-5D6E-409C-BE32-E72D297353CC}">
              <c16:uniqueId val="{00000000-307E-45B8-B489-3FEB9AE41E3F}"/>
            </c:ext>
          </c:extLst>
        </c:ser>
        <c:dLbls>
          <c:showLegendKey val="0"/>
          <c:showVal val="0"/>
          <c:showCatName val="0"/>
          <c:showSerName val="0"/>
          <c:showPercent val="0"/>
          <c:showBubbleSize val="0"/>
        </c:dLbls>
        <c:marker val="1"/>
        <c:smooth val="0"/>
        <c:axId val="1220578687"/>
        <c:axId val="1220589727"/>
      </c:lineChart>
      <c:catAx>
        <c:axId val="122057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89727"/>
        <c:crosses val="autoZero"/>
        <c:auto val="1"/>
        <c:lblAlgn val="ctr"/>
        <c:lblOffset val="100"/>
        <c:noMultiLvlLbl val="0"/>
      </c:catAx>
      <c:valAx>
        <c:axId val="122058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786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167641</xdr:colOff>
      <xdr:row>16</xdr:row>
      <xdr:rowOff>121920</xdr:rowOff>
    </xdr:from>
    <xdr:to>
      <xdr:col>23</xdr:col>
      <xdr:colOff>502920</xdr:colOff>
      <xdr:row>29</xdr:row>
      <xdr:rowOff>167640</xdr:rowOff>
    </xdr:to>
    <xdr:graphicFrame macro="">
      <xdr:nvGraphicFramePr>
        <xdr:cNvPr id="2" name="Chart 1">
          <a:extLst>
            <a:ext uri="{FF2B5EF4-FFF2-40B4-BE49-F238E27FC236}">
              <a16:creationId xmlns:a16="http://schemas.microsoft.com/office/drawing/2014/main" id="{16A5ECD4-9B62-4604-9B07-9718B562F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2</xdr:row>
      <xdr:rowOff>7620</xdr:rowOff>
    </xdr:from>
    <xdr:to>
      <xdr:col>23</xdr:col>
      <xdr:colOff>506075</xdr:colOff>
      <xdr:row>15</xdr:row>
      <xdr:rowOff>152400</xdr:rowOff>
    </xdr:to>
    <xdr:graphicFrame macro="">
      <xdr:nvGraphicFramePr>
        <xdr:cNvPr id="3" name="Chart 2">
          <a:extLst>
            <a:ext uri="{FF2B5EF4-FFF2-40B4-BE49-F238E27FC236}">
              <a16:creationId xmlns:a16="http://schemas.microsoft.com/office/drawing/2014/main" id="{73E3AA6E-1877-4FF7-BA08-ECFD6694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xdr:row>
      <xdr:rowOff>7620</xdr:rowOff>
    </xdr:from>
    <xdr:to>
      <xdr:col>15</xdr:col>
      <xdr:colOff>574656</xdr:colOff>
      <xdr:row>15</xdr:row>
      <xdr:rowOff>144780</xdr:rowOff>
    </xdr:to>
    <xdr:graphicFrame macro="">
      <xdr:nvGraphicFramePr>
        <xdr:cNvPr id="4" name="Chart 3">
          <a:extLst>
            <a:ext uri="{FF2B5EF4-FFF2-40B4-BE49-F238E27FC236}">
              <a16:creationId xmlns:a16="http://schemas.microsoft.com/office/drawing/2014/main" id="{4FE11726-3D4B-4BB3-A34C-002FF8390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16</xdr:row>
      <xdr:rowOff>114300</xdr:rowOff>
    </xdr:from>
    <xdr:to>
      <xdr:col>15</xdr:col>
      <xdr:colOff>589896</xdr:colOff>
      <xdr:row>29</xdr:row>
      <xdr:rowOff>152400</xdr:rowOff>
    </xdr:to>
    <xdr:graphicFrame macro="">
      <xdr:nvGraphicFramePr>
        <xdr:cNvPr id="5" name="Chart 4">
          <a:extLst>
            <a:ext uri="{FF2B5EF4-FFF2-40B4-BE49-F238E27FC236}">
              <a16:creationId xmlns:a16="http://schemas.microsoft.com/office/drawing/2014/main" id="{26DEDDE6-7D2E-4424-B4CD-AE178FEA1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165652</xdr:colOff>
      <xdr:row>16</xdr:row>
      <xdr:rowOff>121920</xdr:rowOff>
    </xdr:from>
    <xdr:to>
      <xdr:col>7</xdr:col>
      <xdr:colOff>586740</xdr:colOff>
      <xdr:row>29</xdr:row>
      <xdr:rowOff>175260</xdr:rowOff>
    </xdr:to>
    <xdr:graphicFrame macro="">
      <xdr:nvGraphicFramePr>
        <xdr:cNvPr id="6" name="Chart 5">
          <a:extLst>
            <a:ext uri="{FF2B5EF4-FFF2-40B4-BE49-F238E27FC236}">
              <a16:creationId xmlns:a16="http://schemas.microsoft.com/office/drawing/2014/main" id="{4A2E1FC1-1974-4BD7-8BBE-B26691AFD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175260</xdr:colOff>
      <xdr:row>1</xdr:row>
      <xdr:rowOff>144781</xdr:rowOff>
    </xdr:from>
    <xdr:to>
      <xdr:col>4</xdr:col>
      <xdr:colOff>175260</xdr:colOff>
      <xdr:row>6</xdr:row>
      <xdr:rowOff>121919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C112646-8326-DACE-0AC9-DAAB5D96D2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6235" y="335281"/>
              <a:ext cx="1828800" cy="882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175260</xdr:colOff>
      <xdr:row>6</xdr:row>
      <xdr:rowOff>153780</xdr:rowOff>
    </xdr:from>
    <xdr:to>
      <xdr:col>4</xdr:col>
      <xdr:colOff>175260</xdr:colOff>
      <xdr:row>16</xdr:row>
      <xdr:rowOff>53341</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0C0C4D70-9BBC-0A24-71B4-D3577F3D31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56235" y="1249155"/>
              <a:ext cx="1828800" cy="1709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4</xdr:row>
      <xdr:rowOff>179070</xdr:rowOff>
    </xdr:from>
    <xdr:to>
      <xdr:col>14</xdr:col>
      <xdr:colOff>15240</xdr:colOff>
      <xdr:row>21</xdr:row>
      <xdr:rowOff>160020</xdr:rowOff>
    </xdr:to>
    <xdr:graphicFrame macro="">
      <xdr:nvGraphicFramePr>
        <xdr:cNvPr id="5" name="Chart 4">
          <a:extLst>
            <a:ext uri="{FF2B5EF4-FFF2-40B4-BE49-F238E27FC236}">
              <a16:creationId xmlns:a16="http://schemas.microsoft.com/office/drawing/2014/main" id="{689C5667-C252-21A8-DEB3-26E1C6568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38100</xdr:rowOff>
    </xdr:from>
    <xdr:to>
      <xdr:col>11</xdr:col>
      <xdr:colOff>365760</xdr:colOff>
      <xdr:row>18</xdr:row>
      <xdr:rowOff>137160</xdr:rowOff>
    </xdr:to>
    <xdr:graphicFrame macro="">
      <xdr:nvGraphicFramePr>
        <xdr:cNvPr id="3" name="Chart 2">
          <a:extLst>
            <a:ext uri="{FF2B5EF4-FFF2-40B4-BE49-F238E27FC236}">
              <a16:creationId xmlns:a16="http://schemas.microsoft.com/office/drawing/2014/main" id="{1E393E83-BBFA-1A65-D893-7A0AB301F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518160</xdr:colOff>
      <xdr:row>1</xdr:row>
      <xdr:rowOff>133350</xdr:rowOff>
    </xdr:from>
    <xdr:to>
      <xdr:col>10</xdr:col>
      <xdr:colOff>213360</xdr:colOff>
      <xdr:row>16</xdr:row>
      <xdr:rowOff>133350</xdr:rowOff>
    </xdr:to>
    <xdr:graphicFrame macro="">
      <xdr:nvGraphicFramePr>
        <xdr:cNvPr id="2" name="Chart 1">
          <a:extLst>
            <a:ext uri="{FF2B5EF4-FFF2-40B4-BE49-F238E27FC236}">
              <a16:creationId xmlns:a16="http://schemas.microsoft.com/office/drawing/2014/main" id="{35D90A31-C9C4-1602-D3B3-A0D393A0E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1</xdr:row>
      <xdr:rowOff>175260</xdr:rowOff>
    </xdr:from>
    <xdr:to>
      <xdr:col>10</xdr:col>
      <xdr:colOff>198120</xdr:colOff>
      <xdr:row>16</xdr:row>
      <xdr:rowOff>175260</xdr:rowOff>
    </xdr:to>
    <xdr:graphicFrame macro="">
      <xdr:nvGraphicFramePr>
        <xdr:cNvPr id="2" name="Chart 1">
          <a:extLst>
            <a:ext uri="{FF2B5EF4-FFF2-40B4-BE49-F238E27FC236}">
              <a16:creationId xmlns:a16="http://schemas.microsoft.com/office/drawing/2014/main" id="{FFBCDE43-0978-4779-E6A5-81A1008B3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487680</xdr:colOff>
      <xdr:row>1</xdr:row>
      <xdr:rowOff>137160</xdr:rowOff>
    </xdr:from>
    <xdr:to>
      <xdr:col>10</xdr:col>
      <xdr:colOff>182880</xdr:colOff>
      <xdr:row>16</xdr:row>
      <xdr:rowOff>137160</xdr:rowOff>
    </xdr:to>
    <xdr:graphicFrame macro="">
      <xdr:nvGraphicFramePr>
        <xdr:cNvPr id="2" name="Chart 1">
          <a:extLst>
            <a:ext uri="{FF2B5EF4-FFF2-40B4-BE49-F238E27FC236}">
              <a16:creationId xmlns:a16="http://schemas.microsoft.com/office/drawing/2014/main" id="{08EF1081-9FB5-8EBE-8DD5-24410D24A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358140</xdr:colOff>
      <xdr:row>1</xdr:row>
      <xdr:rowOff>137160</xdr:rowOff>
    </xdr:from>
    <xdr:to>
      <xdr:col>10</xdr:col>
      <xdr:colOff>53340</xdr:colOff>
      <xdr:row>16</xdr:row>
      <xdr:rowOff>137160</xdr:rowOff>
    </xdr:to>
    <xdr:graphicFrame macro="">
      <xdr:nvGraphicFramePr>
        <xdr:cNvPr id="2" name="Chart 1">
          <a:extLst>
            <a:ext uri="{FF2B5EF4-FFF2-40B4-BE49-F238E27FC236}">
              <a16:creationId xmlns:a16="http://schemas.microsoft.com/office/drawing/2014/main" id="{C2179F2B-171D-955B-0F31-C01527DFD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91738\OneDrive\Desktop\practice.xlsx" TargetMode="External"/><Relationship Id="rId1" Type="http://schemas.openxmlformats.org/officeDocument/2006/relationships/externalLinkPath" Target="file:///C:\Users\91738\OneDrive\Desktop\pract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1"/>
      <sheetName val="Sheet3"/>
      <sheetName val="Sheet4"/>
      <sheetName val="Sheet9"/>
      <sheetName val="Sheet8"/>
      <sheetName val="Sheet5"/>
      <sheetName val="Sheet6"/>
      <sheetName val="POWER QUERY"/>
      <sheetName val="Sheet7"/>
    </sheetNames>
    <sheetDataSet>
      <sheetData sheetId="0"/>
      <sheetData sheetId="1"/>
      <sheetData sheetId="2"/>
      <sheetData sheetId="3"/>
      <sheetData sheetId="4"/>
      <sheetData sheetId="5"/>
      <sheetData sheetId="6">
        <row r="2">
          <cell r="C2" t="str">
            <v>starting date</v>
          </cell>
        </row>
        <row r="3">
          <cell r="B3" t="str">
            <v>Task 1</v>
          </cell>
          <cell r="C3">
            <v>45658</v>
          </cell>
          <cell r="D3">
            <v>12</v>
          </cell>
        </row>
        <row r="4">
          <cell r="B4">
            <v>1.1000000000000001</v>
          </cell>
          <cell r="C4">
            <v>45658</v>
          </cell>
          <cell r="D4">
            <v>7</v>
          </cell>
        </row>
        <row r="5">
          <cell r="B5">
            <v>1.2</v>
          </cell>
          <cell r="C5">
            <v>45661</v>
          </cell>
          <cell r="D5">
            <v>4</v>
          </cell>
        </row>
        <row r="6">
          <cell r="B6">
            <v>1.3</v>
          </cell>
          <cell r="C6">
            <v>45662</v>
          </cell>
          <cell r="D6">
            <v>8</v>
          </cell>
        </row>
        <row r="7">
          <cell r="B7" t="str">
            <v>Task 2</v>
          </cell>
          <cell r="C7">
            <v>45668</v>
          </cell>
          <cell r="D7">
            <v>12</v>
          </cell>
        </row>
        <row r="8">
          <cell r="B8">
            <v>2.1</v>
          </cell>
          <cell r="C8">
            <v>45668</v>
          </cell>
          <cell r="D8">
            <v>5</v>
          </cell>
        </row>
        <row r="9">
          <cell r="B9">
            <v>2.2000000000000002</v>
          </cell>
          <cell r="C9">
            <v>45672</v>
          </cell>
          <cell r="D9">
            <v>5</v>
          </cell>
        </row>
        <row r="10">
          <cell r="B10">
            <v>2.2999999999999998</v>
          </cell>
          <cell r="C10">
            <v>45674</v>
          </cell>
          <cell r="D10">
            <v>6</v>
          </cell>
        </row>
        <row r="11">
          <cell r="B11">
            <v>2.4</v>
          </cell>
          <cell r="C11">
            <v>45676</v>
          </cell>
          <cell r="D11">
            <v>4</v>
          </cell>
        </row>
        <row r="12">
          <cell r="B12" t="str">
            <v>Task 3</v>
          </cell>
          <cell r="C12">
            <v>45680</v>
          </cell>
          <cell r="D12">
            <v>8</v>
          </cell>
        </row>
        <row r="13">
          <cell r="B13">
            <v>3.1</v>
          </cell>
          <cell r="C13">
            <v>45680</v>
          </cell>
          <cell r="D13">
            <v>6</v>
          </cell>
        </row>
        <row r="14">
          <cell r="B14">
            <v>3.2</v>
          </cell>
          <cell r="C14">
            <v>45683</v>
          </cell>
          <cell r="D14">
            <v>5</v>
          </cell>
        </row>
      </sheetData>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 Dahake" refreshedDate="45802.694510300928" createdVersion="8" refreshedVersion="8" minRefreshableVersion="3" recordCount="500" xr:uid="{35A37921-DC32-4B96-BF85-5D1D609B9B6A}">
  <cacheSource type="worksheet">
    <worksheetSource name="Table1"/>
  </cacheSource>
  <cacheFields count="15">
    <cacheField name="Cust ID" numFmtId="0">
      <sharedItems count="383">
        <s v="ID977"/>
        <s v="ID541"/>
        <s v="ID124"/>
        <s v="ID601"/>
        <s v="ID499"/>
        <s v="ID779"/>
        <s v="ID733"/>
        <s v="ID538"/>
        <s v="ID563"/>
        <s v="ID219"/>
        <s v="ID749"/>
        <s v="ID243"/>
        <s v="ID579"/>
        <s v="ID427"/>
        <s v="ID831"/>
        <s v="ID150"/>
        <s v="ID426"/>
        <s v="ID504"/>
        <s v="ID134"/>
        <s v="ID606"/>
        <s v="ID650"/>
        <s v="ID625"/>
        <s v="ID367"/>
        <s v="ID119"/>
        <s v="ID957"/>
        <s v="ID837"/>
        <s v="ID954"/>
        <s v="ID266"/>
        <s v="ID357"/>
        <s v="ID491"/>
        <s v="ID941"/>
        <s v="ID111"/>
        <s v="ID613"/>
        <s v="ID804"/>
        <s v="ID439"/>
        <s v="ID871"/>
        <s v="ID228"/>
        <s v="ID130"/>
        <s v="ID246"/>
        <s v="ID194"/>
        <s v="ID371"/>
        <s v="ID968"/>
        <s v="ID268"/>
        <s v="ID811"/>
        <s v="ID260"/>
        <s v="ID924"/>
        <s v="ID597"/>
        <s v="ID264"/>
        <s v="ID393"/>
        <s v="ID117"/>
        <s v="ID575"/>
        <s v="ID209"/>
        <s v="ID692"/>
        <s v="ID911"/>
        <s v="ID210"/>
        <s v="ID637"/>
        <s v="ID992"/>
        <s v="ID985"/>
        <s v="ID338"/>
        <s v="ID421"/>
        <s v="ID270"/>
        <s v="ID894"/>
        <s v="ID752"/>
        <s v="ID708"/>
        <s v="ID963"/>
        <s v="ID502"/>
        <s v="ID397"/>
        <s v="ID956"/>
        <s v="ID373"/>
        <s v="ID666"/>
        <s v="ID391"/>
        <s v="ID634"/>
        <s v="ID335"/>
        <s v="ID819"/>
        <s v="ID754"/>
        <s v="ID742"/>
        <s v="ID488"/>
        <s v="ID738"/>
        <s v="ID515"/>
        <s v="ID314"/>
        <s v="ID239"/>
        <s v="ID411"/>
        <s v="ID714"/>
        <s v="ID710"/>
        <s v="ID297"/>
        <s v="ID584"/>
        <s v="ID589"/>
        <s v="ID669"/>
        <s v="ID332"/>
        <s v="ID756"/>
        <s v="ID901"/>
        <s v="ID713"/>
        <s v="ID610"/>
        <s v="ID653"/>
        <s v="ID414"/>
        <s v="ID802"/>
        <s v="ID763"/>
        <s v="ID635"/>
        <s v="ID876"/>
        <s v="ID118"/>
        <s v="ID503"/>
        <s v="ID509"/>
        <s v="ID398"/>
        <s v="ID757"/>
        <s v="ID519"/>
        <s v="ID365"/>
        <s v="ID857"/>
        <s v="ID222"/>
        <s v="ID263"/>
        <s v="ID715"/>
        <s v="ID493"/>
        <s v="ID413"/>
        <s v="ID793"/>
        <s v="ID896"/>
        <s v="ID590"/>
        <s v="ID433"/>
        <s v="ID289"/>
        <s v="ID172"/>
        <s v="ID735"/>
        <s v="ID301"/>
        <s v="ID893"/>
        <s v="ID732"/>
        <s v="ID408"/>
        <s v="ID308"/>
        <s v="ID241"/>
        <s v="ID309"/>
        <s v="ID928"/>
        <s v="ID182"/>
        <s v="ID382"/>
        <s v="ID333"/>
        <s v="ID908"/>
        <s v="ID553"/>
        <s v="ID352"/>
        <s v="ID199"/>
        <s v="ID451"/>
        <s v="ID279"/>
        <s v="ID858"/>
        <s v="ID877"/>
        <s v="ID683"/>
        <s v="ID533"/>
        <s v="ID904"/>
        <s v="ID169"/>
        <s v="ID531"/>
        <s v="ID948"/>
        <s v="ID490"/>
        <s v="ID354"/>
        <s v="ID835"/>
        <s v="ID808"/>
        <s v="ID160"/>
        <s v="ID784"/>
        <s v="ID775"/>
        <s v="ID843"/>
        <s v="ID605"/>
        <s v="ID468"/>
        <s v="ID173"/>
        <s v="ID617"/>
        <s v="ID162"/>
        <s v="ID795"/>
        <s v="ID361"/>
        <s v="ID278"/>
        <s v="ID487"/>
        <s v="ID217"/>
        <s v="ID852"/>
        <s v="ID376"/>
        <s v="ID557"/>
        <s v="ID472"/>
        <s v="ID730"/>
        <s v="ID299"/>
        <s v="ID543"/>
        <s v="ID915"/>
        <s v="ID900"/>
        <s v="ID292"/>
        <s v="ID303"/>
        <s v="ID603"/>
        <s v="ID689"/>
        <s v="ID651"/>
        <s v="ID428"/>
        <s v="ID772"/>
        <s v="ID256"/>
        <s v="ID446"/>
        <s v="ID551"/>
        <s v="ID884"/>
        <s v="ID873"/>
        <s v="ID202"/>
        <s v="ID976"/>
        <s v="ID154"/>
        <s v="ID374"/>
        <s v="ID978"/>
        <s v="ID215"/>
        <s v="ID641"/>
        <s v="ID917"/>
        <s v="ID574"/>
        <s v="ID233"/>
        <s v="ID235"/>
        <s v="ID203"/>
        <s v="ID115"/>
        <s v="ID627"/>
        <s v="ID341"/>
        <s v="ID607"/>
        <s v="ID218"/>
        <s v="ID836"/>
        <s v="ID495"/>
        <s v="ID394"/>
        <s v="ID851"/>
        <s v="ID681"/>
        <s v="ID252"/>
        <s v="ID688"/>
        <s v="ID783"/>
        <s v="ID456"/>
        <s v="ID518"/>
        <s v="ID392"/>
        <s v="ID193"/>
        <s v="ID663"/>
        <s v="ID761"/>
        <s v="ID460"/>
        <s v="ID481"/>
        <s v="ID462"/>
        <s v="ID973"/>
        <s v="ID594"/>
        <s v="ID280"/>
        <s v="ID768"/>
        <s v="ID913"/>
        <s v="ID814"/>
        <s v="ID306"/>
        <s v="ID751"/>
        <s v="ID532"/>
        <s v="ID381"/>
        <s v="ID994"/>
        <s v="ID315"/>
        <s v="ID656"/>
        <s v="ID790"/>
        <s v="ID211"/>
        <s v="ID445"/>
        <s v="ID748"/>
        <s v="ID237"/>
        <s v="ID147"/>
        <s v="ID705"/>
        <s v="ID444"/>
        <s v="ID399"/>
        <s v="ID699"/>
        <s v="ID476"/>
        <s v="ID536"/>
        <s v="ID143"/>
        <s v="ID454"/>
        <s v="ID348"/>
        <s v="ID530"/>
        <s v="ID841"/>
        <s v="ID832"/>
        <s v="ID216"/>
        <s v="ID407"/>
        <s v="ID179"/>
        <s v="ID716"/>
        <s v="ID555"/>
        <s v="ID809"/>
        <s v="ID942"/>
        <s v="ID697"/>
        <s v="ID943"/>
        <s v="ID220"/>
        <s v="ID349"/>
        <s v="ID949"/>
        <s v="ID463"/>
        <s v="ID123"/>
        <s v="ID409"/>
        <s v="ID698"/>
        <s v="ID984"/>
        <s v="ID988"/>
        <s v="ID820"/>
        <s v="ID559"/>
        <s v="ID258"/>
        <s v="ID186"/>
        <s v="ID192"/>
        <s v="ID339"/>
        <s v="ID673"/>
        <s v="ID694"/>
        <s v="ID993"/>
        <s v="ID316"/>
        <s v="ID678"/>
        <s v="ID548"/>
        <s v="ID245"/>
        <s v="ID471"/>
        <s v="ID225"/>
        <s v="ID188"/>
        <s v="ID161"/>
        <s v="ID887"/>
        <s v="ID947"/>
        <s v="ID317"/>
        <s v="ID494"/>
        <s v="ID417"/>
        <s v="ID262"/>
        <s v="ID140"/>
        <s v="ID652"/>
        <s v="ID153"/>
        <s v="ID163"/>
        <s v="ID649"/>
        <s v="ID113"/>
        <s v="ID212"/>
        <s v="ID318"/>
        <s v="ID586"/>
        <s v="ID431"/>
        <s v="ID389"/>
        <s v="ID960"/>
        <s v="ID888"/>
        <s v="ID358"/>
        <s v="ID434"/>
        <s v="ID572"/>
        <s v="ID576"/>
        <s v="ID363"/>
        <s v="ID766"/>
        <s v="ID355"/>
        <s v="ID535"/>
        <s v="ID935"/>
        <s v="ID429"/>
        <s v="ID290"/>
        <s v="ID294"/>
        <s v="ID916"/>
        <s v="ID135"/>
        <s v="ID895"/>
        <s v="ID717"/>
        <s v="ID567"/>
        <s v="ID195"/>
        <s v="ID404"/>
        <s v="ID990"/>
        <s v="ID133"/>
        <s v="ID189"/>
        <s v="ID247"/>
        <s v="ID137"/>
        <s v="ID828"/>
        <s v="ID818"/>
        <s v="ID513"/>
        <s v="ID889"/>
        <s v="ID596"/>
        <s v="ID868"/>
        <s v="ID921"/>
        <s v="ID759"/>
        <s v="ID878"/>
        <s v="ID869"/>
        <s v="ID285"/>
        <s v="ID640"/>
        <s v="ID577"/>
        <s v="ID126"/>
        <s v="ID762"/>
        <s v="ID345"/>
        <s v="ID517"/>
        <s v="ID523"/>
        <s v="ID919"/>
        <s v="ID932"/>
        <s v="ID300"/>
        <s v="ID201"/>
        <s v="ID707"/>
        <s v="ID455"/>
        <s v="ID682"/>
        <s v="ID997"/>
        <s v="ID501"/>
        <s v="ID129"/>
        <s v="ID226"/>
        <s v="ID608"/>
        <s v="ID800"/>
        <s v="ID807"/>
        <s v="ID351"/>
        <s v="ID461"/>
        <s v="ID657"/>
        <s v="ID780"/>
        <s v="ID902"/>
        <s v="ID483"/>
        <s v="ID368"/>
        <s v="ID273"/>
        <s v="ID862"/>
        <s v="ID412"/>
        <s v="ID125"/>
        <s v="ID112"/>
        <s v="ID624"/>
        <s v="ID244"/>
        <s v="ID792"/>
        <s v="ID323"/>
        <s v="ID254"/>
        <s v="ID848"/>
        <s v="ID909"/>
        <s v="ID224"/>
        <s v="ID561"/>
        <s v="ID912"/>
        <s v="ID690"/>
        <s v="ID934"/>
        <s v="ID691"/>
      </sharedItems>
    </cacheField>
    <cacheField name="Customer Name" numFmtId="0">
      <sharedItems/>
    </cacheField>
    <cacheField name="Age" numFmtId="0">
      <sharedItems containsSemiMixedTypes="0" containsString="0" containsNumber="1" containsInteger="1" minValue="25" maxValue="60"/>
    </cacheField>
    <cacheField name="Gender" numFmtId="0">
      <sharedItems count="2">
        <s v="Male"/>
        <s v="Female"/>
      </sharedItems>
    </cacheField>
    <cacheField name="Region" numFmtId="0">
      <sharedItems count="5">
        <s v="South"/>
        <s v="East"/>
        <s v="North"/>
        <s v="Central"/>
        <s v="West"/>
      </sharedItems>
    </cacheField>
    <cacheField name="Product" numFmtId="0">
      <sharedItems count="5">
        <s v="Endowment"/>
        <s v="Money Back"/>
        <s v="ULIP"/>
        <s v="Term Life"/>
        <s v="Whole Life"/>
      </sharedItems>
    </cacheField>
    <cacheField name="Policy No" numFmtId="0">
      <sharedItems/>
    </cacheField>
    <cacheField name="Premium Amount" numFmtId="166">
      <sharedItems containsSemiMixedTypes="0" containsString="0" containsNumber="1" minValue="5074.95" maxValue="49954.14"/>
    </cacheField>
    <cacheField name="Policy Term" numFmtId="0">
      <sharedItems containsSemiMixedTypes="0" containsString="0" containsNumber="1" containsInteger="1" minValue="5" maxValue="30"/>
    </cacheField>
    <cacheField name="Sum Assured" numFmtId="166">
      <sharedItems containsSemiMixedTypes="0" containsString="0" containsNumber="1" minValue="63821.23" maxValue="898513.92000000004"/>
    </cacheField>
    <cacheField name="Sales Channel" numFmtId="0">
      <sharedItems count="5">
        <s v="Bancassurance"/>
        <s v="Direct"/>
        <s v="Online"/>
        <s v="Broker"/>
        <s v="Agency"/>
      </sharedItems>
    </cacheField>
    <cacheField name="Date of Sale" numFmtId="14">
      <sharedItems containsSemiMixedTypes="0" containsNonDate="0" containsDate="1" containsString="0" minDate="2024-01-01T00:00:00" maxDate="2024-12-31T00:00:00"/>
    </cacheField>
    <cacheField name="Month" numFmtId="0">
      <sharedItems count="12">
        <s v="Jan"/>
        <s v="Feb"/>
        <s v="Mar"/>
        <s v="Apr"/>
        <s v="May"/>
        <s v="Jun"/>
        <s v="Jul"/>
        <s v="Aug"/>
        <s v="Sep"/>
        <s v="Oct"/>
        <s v="Nov"/>
        <s v="Dec"/>
      </sharedItems>
    </cacheField>
    <cacheField name="Status" numFmtId="0">
      <sharedItems count="2">
        <s v="Inforce"/>
        <s v="Lapsed"/>
      </sharedItems>
    </cacheField>
    <cacheField name="Ico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773515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Dustin Mccann"/>
    <n v="45"/>
    <x v="0"/>
    <x v="0"/>
    <x v="0"/>
    <s v="LI-9555"/>
    <n v="42278.32"/>
    <n v="19"/>
    <n v="591896.48"/>
    <x v="0"/>
    <d v="2024-01-01T00:00:00"/>
    <x v="0"/>
    <x v="0"/>
    <n v="1"/>
  </r>
  <r>
    <x v="1"/>
    <s v="Melanie Walker"/>
    <n v="49"/>
    <x v="0"/>
    <x v="1"/>
    <x v="1"/>
    <s v="LI-1126"/>
    <n v="35524.42"/>
    <n v="16"/>
    <n v="674963.98"/>
    <x v="0"/>
    <d v="2024-01-01T00:00:00"/>
    <x v="0"/>
    <x v="1"/>
    <n v="0"/>
  </r>
  <r>
    <x v="2"/>
    <s v="Rhonda Lynn"/>
    <n v="50"/>
    <x v="1"/>
    <x v="2"/>
    <x v="2"/>
    <s v="LI-9244"/>
    <n v="19782.14"/>
    <n v="18"/>
    <n v="276949.96000000002"/>
    <x v="0"/>
    <d v="2024-01-01T00:00:00"/>
    <x v="0"/>
    <x v="0"/>
    <n v="1"/>
  </r>
  <r>
    <x v="3"/>
    <s v="Andrea Bradley"/>
    <n v="39"/>
    <x v="1"/>
    <x v="1"/>
    <x v="0"/>
    <s v="LI-1282"/>
    <n v="27223.42"/>
    <n v="9"/>
    <n v="272234.2"/>
    <x v="1"/>
    <d v="2024-01-01T00:00:00"/>
    <x v="0"/>
    <x v="0"/>
    <n v="1"/>
  </r>
  <r>
    <x v="4"/>
    <s v="Charles Garrison"/>
    <n v="60"/>
    <x v="0"/>
    <x v="3"/>
    <x v="2"/>
    <s v="LI-3197"/>
    <n v="43349.13"/>
    <n v="10"/>
    <n v="606887.81999999995"/>
    <x v="1"/>
    <d v="2024-01-02T00:00:00"/>
    <x v="0"/>
    <x v="0"/>
    <n v="1"/>
  </r>
  <r>
    <x v="5"/>
    <s v="Molly Reed"/>
    <n v="38"/>
    <x v="0"/>
    <x v="0"/>
    <x v="3"/>
    <s v="LI-2444"/>
    <n v="5685.42"/>
    <n v="18"/>
    <n v="85281.3"/>
    <x v="0"/>
    <d v="2024-01-02T00:00:00"/>
    <x v="0"/>
    <x v="0"/>
    <n v="1"/>
  </r>
  <r>
    <x v="6"/>
    <s v="Jesse Conley"/>
    <n v="36"/>
    <x v="1"/>
    <x v="3"/>
    <x v="4"/>
    <s v="LI-9839"/>
    <n v="22302.74"/>
    <n v="28"/>
    <n v="379146.58"/>
    <x v="2"/>
    <d v="2024-01-03T00:00:00"/>
    <x v="0"/>
    <x v="0"/>
    <n v="1"/>
  </r>
  <r>
    <x v="7"/>
    <s v="Michael Weaver"/>
    <n v="44"/>
    <x v="0"/>
    <x v="3"/>
    <x v="4"/>
    <s v="LI-6149"/>
    <n v="14935.42"/>
    <n v="16"/>
    <n v="209095.88"/>
    <x v="3"/>
    <d v="2024-01-04T00:00:00"/>
    <x v="0"/>
    <x v="0"/>
    <n v="1"/>
  </r>
  <r>
    <x v="8"/>
    <s v="Roberto Taylor"/>
    <n v="57"/>
    <x v="1"/>
    <x v="2"/>
    <x v="3"/>
    <s v="LI-6354"/>
    <n v="10131.43"/>
    <n v="25"/>
    <n v="111445.73"/>
    <x v="3"/>
    <d v="2024-01-04T00:00:00"/>
    <x v="0"/>
    <x v="0"/>
    <n v="1"/>
  </r>
  <r>
    <x v="9"/>
    <s v="Lori Henderson"/>
    <n v="33"/>
    <x v="1"/>
    <x v="0"/>
    <x v="1"/>
    <s v="LI-3102"/>
    <n v="23157.9"/>
    <n v="23"/>
    <n v="463158"/>
    <x v="4"/>
    <d v="2024-01-04T00:00:00"/>
    <x v="0"/>
    <x v="0"/>
    <n v="1"/>
  </r>
  <r>
    <x v="10"/>
    <s v="Jason Weaver"/>
    <n v="40"/>
    <x v="1"/>
    <x v="3"/>
    <x v="4"/>
    <s v="LI-8147"/>
    <n v="37360.65"/>
    <n v="7"/>
    <n v="597770.4"/>
    <x v="0"/>
    <d v="2024-01-05T00:00:00"/>
    <x v="0"/>
    <x v="0"/>
    <n v="1"/>
  </r>
  <r>
    <x v="11"/>
    <s v="Robert Clark"/>
    <n v="34"/>
    <x v="1"/>
    <x v="4"/>
    <x v="4"/>
    <s v="LI-7884"/>
    <n v="34903.35"/>
    <n v="8"/>
    <n v="488646.9"/>
    <x v="1"/>
    <d v="2024-01-05T00:00:00"/>
    <x v="0"/>
    <x v="0"/>
    <n v="1"/>
  </r>
  <r>
    <x v="12"/>
    <s v="Kaitlyn Cortez"/>
    <n v="54"/>
    <x v="0"/>
    <x v="4"/>
    <x v="0"/>
    <s v="LI-4366"/>
    <n v="46509.68"/>
    <n v="10"/>
    <n v="465096.8"/>
    <x v="4"/>
    <d v="2024-01-05T00:00:00"/>
    <x v="0"/>
    <x v="0"/>
    <n v="1"/>
  </r>
  <r>
    <x v="13"/>
    <s v="Jasmine Barnes"/>
    <n v="46"/>
    <x v="0"/>
    <x v="2"/>
    <x v="0"/>
    <s v="LI-9016"/>
    <n v="46351.55"/>
    <n v="25"/>
    <n v="695273.25"/>
    <x v="1"/>
    <d v="2024-01-05T00:00:00"/>
    <x v="0"/>
    <x v="0"/>
    <n v="1"/>
  </r>
  <r>
    <x v="14"/>
    <s v="Maria Hansen"/>
    <n v="34"/>
    <x v="1"/>
    <x v="3"/>
    <x v="3"/>
    <s v="LI-1413"/>
    <n v="35878.910000000003"/>
    <n v="27"/>
    <n v="717578.20000000007"/>
    <x v="3"/>
    <d v="2024-01-05T00:00:00"/>
    <x v="0"/>
    <x v="0"/>
    <n v="1"/>
  </r>
  <r>
    <x v="15"/>
    <s v="Nathan Foley"/>
    <n v="31"/>
    <x v="1"/>
    <x v="0"/>
    <x v="1"/>
    <s v="LI-4213"/>
    <n v="32817.870000000003"/>
    <n v="16"/>
    <n v="525085.92000000004"/>
    <x v="4"/>
    <d v="2024-01-06T00:00:00"/>
    <x v="0"/>
    <x v="0"/>
    <n v="1"/>
  </r>
  <r>
    <x v="16"/>
    <s v="Glenn Bell"/>
    <n v="50"/>
    <x v="0"/>
    <x v="4"/>
    <x v="3"/>
    <s v="LI-1591"/>
    <n v="32937.61"/>
    <n v="21"/>
    <n v="362313.71"/>
    <x v="0"/>
    <d v="2024-01-06T00:00:00"/>
    <x v="0"/>
    <x v="1"/>
    <n v="0"/>
  </r>
  <r>
    <x v="17"/>
    <s v="Gary Vargas"/>
    <n v="58"/>
    <x v="1"/>
    <x v="4"/>
    <x v="1"/>
    <s v="LI-6524"/>
    <n v="17393.650000000001"/>
    <n v="23"/>
    <n v="295692.05"/>
    <x v="0"/>
    <d v="2024-01-07T00:00:00"/>
    <x v="0"/>
    <x v="0"/>
    <n v="1"/>
  </r>
  <r>
    <x v="18"/>
    <s v="Stephanie May"/>
    <n v="52"/>
    <x v="1"/>
    <x v="4"/>
    <x v="3"/>
    <s v="LI-3362"/>
    <n v="32223.25"/>
    <n v="20"/>
    <n v="580018.5"/>
    <x v="0"/>
    <d v="2024-01-07T00:00:00"/>
    <x v="0"/>
    <x v="1"/>
    <n v="0"/>
  </r>
  <r>
    <x v="19"/>
    <s v="Madeline Scott"/>
    <n v="55"/>
    <x v="1"/>
    <x v="3"/>
    <x v="3"/>
    <s v="LI-4870"/>
    <n v="25466.35"/>
    <n v="10"/>
    <n v="305596.2"/>
    <x v="0"/>
    <d v="2024-01-07T00:00:00"/>
    <x v="0"/>
    <x v="0"/>
    <n v="1"/>
  </r>
  <r>
    <x v="20"/>
    <s v="Breanna Roman"/>
    <n v="26"/>
    <x v="0"/>
    <x v="0"/>
    <x v="2"/>
    <s v="LI-2067"/>
    <n v="42818.83"/>
    <n v="26"/>
    <n v="770738.94000000006"/>
    <x v="2"/>
    <d v="2024-01-08T00:00:00"/>
    <x v="0"/>
    <x v="0"/>
    <n v="1"/>
  </r>
  <r>
    <x v="2"/>
    <s v="Michael Norton"/>
    <n v="45"/>
    <x v="0"/>
    <x v="2"/>
    <x v="1"/>
    <s v="LI-9140"/>
    <n v="26841.14"/>
    <n v="11"/>
    <n v="483140.52"/>
    <x v="4"/>
    <d v="2024-01-10T00:00:00"/>
    <x v="0"/>
    <x v="0"/>
    <n v="1"/>
  </r>
  <r>
    <x v="21"/>
    <s v="Laura Miller"/>
    <n v="45"/>
    <x v="1"/>
    <x v="0"/>
    <x v="3"/>
    <s v="LI-4283"/>
    <n v="24558.36"/>
    <n v="28"/>
    <n v="319258.68"/>
    <x v="2"/>
    <d v="2024-01-12T00:00:00"/>
    <x v="0"/>
    <x v="0"/>
    <n v="1"/>
  </r>
  <r>
    <x v="22"/>
    <s v="Abigail Sharp"/>
    <n v="28"/>
    <x v="0"/>
    <x v="3"/>
    <x v="1"/>
    <s v="LI-8823"/>
    <n v="19927.2"/>
    <n v="30"/>
    <n v="259053.6"/>
    <x v="1"/>
    <d v="2024-01-14T00:00:00"/>
    <x v="0"/>
    <x v="0"/>
    <n v="1"/>
  </r>
  <r>
    <x v="23"/>
    <s v="Julie Barrett"/>
    <n v="53"/>
    <x v="1"/>
    <x v="1"/>
    <x v="4"/>
    <s v="LI-7769"/>
    <n v="36020.44"/>
    <n v="20"/>
    <n v="468265.72"/>
    <x v="0"/>
    <d v="2024-01-19T00:00:00"/>
    <x v="0"/>
    <x v="0"/>
    <n v="1"/>
  </r>
  <r>
    <x v="24"/>
    <s v="Juan Jenkins"/>
    <n v="32"/>
    <x v="1"/>
    <x v="1"/>
    <x v="3"/>
    <s v="LI-6070"/>
    <n v="48378.7"/>
    <n v="24"/>
    <n v="870816.6"/>
    <x v="1"/>
    <d v="2024-01-20T00:00:00"/>
    <x v="0"/>
    <x v="0"/>
    <n v="1"/>
  </r>
  <r>
    <x v="25"/>
    <s v="Shaun King"/>
    <n v="53"/>
    <x v="0"/>
    <x v="3"/>
    <x v="3"/>
    <s v="LI-1371"/>
    <n v="35386.080000000002"/>
    <n v="22"/>
    <n v="566177.28000000003"/>
    <x v="4"/>
    <d v="2024-01-23T00:00:00"/>
    <x v="0"/>
    <x v="0"/>
    <n v="1"/>
  </r>
  <r>
    <x v="26"/>
    <s v="Tara Davis"/>
    <n v="34"/>
    <x v="0"/>
    <x v="2"/>
    <x v="3"/>
    <s v="LI-4865"/>
    <n v="46895.62"/>
    <n v="25"/>
    <n v="891016.78"/>
    <x v="1"/>
    <d v="2024-01-24T00:00:00"/>
    <x v="0"/>
    <x v="0"/>
    <n v="1"/>
  </r>
  <r>
    <x v="27"/>
    <s v="Jacob Ramirez"/>
    <n v="33"/>
    <x v="0"/>
    <x v="4"/>
    <x v="1"/>
    <s v="LI-8979"/>
    <n v="49832.38"/>
    <n v="19"/>
    <n v="747485.7"/>
    <x v="2"/>
    <d v="2024-01-24T00:00:00"/>
    <x v="0"/>
    <x v="1"/>
    <n v="0"/>
  </r>
  <r>
    <x v="28"/>
    <s v="Benjamin Barnett"/>
    <n v="38"/>
    <x v="1"/>
    <x v="4"/>
    <x v="0"/>
    <s v="LI-1258"/>
    <n v="18109.400000000001"/>
    <n v="5"/>
    <n v="325969.2"/>
    <x v="3"/>
    <d v="2024-01-25T00:00:00"/>
    <x v="0"/>
    <x v="0"/>
    <n v="1"/>
  </r>
  <r>
    <x v="29"/>
    <s v="Brianna Houston"/>
    <n v="32"/>
    <x v="0"/>
    <x v="4"/>
    <x v="1"/>
    <s v="LI-1648"/>
    <n v="30310"/>
    <n v="8"/>
    <n v="515270"/>
    <x v="3"/>
    <d v="2024-01-28T00:00:00"/>
    <x v="0"/>
    <x v="0"/>
    <n v="1"/>
  </r>
  <r>
    <x v="30"/>
    <s v="Nicholas Cunningham"/>
    <n v="52"/>
    <x v="0"/>
    <x v="1"/>
    <x v="2"/>
    <s v="LI-8732"/>
    <n v="8531.06"/>
    <n v="23"/>
    <n v="127965.9"/>
    <x v="0"/>
    <d v="2024-01-29T00:00:00"/>
    <x v="0"/>
    <x v="0"/>
    <n v="1"/>
  </r>
  <r>
    <x v="6"/>
    <s v="Amanda Ruiz"/>
    <n v="56"/>
    <x v="0"/>
    <x v="0"/>
    <x v="1"/>
    <s v="LI-6554"/>
    <n v="31224.799999999999"/>
    <n v="8"/>
    <n v="562046.4"/>
    <x v="4"/>
    <d v="2024-01-30T00:00:00"/>
    <x v="0"/>
    <x v="1"/>
    <n v="0"/>
  </r>
  <r>
    <x v="31"/>
    <s v="Jill Christensen"/>
    <n v="29"/>
    <x v="0"/>
    <x v="2"/>
    <x v="0"/>
    <s v="LI-7485"/>
    <n v="46321.81"/>
    <n v="18"/>
    <n v="833792.58"/>
    <x v="1"/>
    <d v="2024-01-31T00:00:00"/>
    <x v="0"/>
    <x v="0"/>
    <n v="1"/>
  </r>
  <r>
    <x v="32"/>
    <s v="Denise Baker"/>
    <n v="31"/>
    <x v="0"/>
    <x v="1"/>
    <x v="0"/>
    <s v="LI-1498"/>
    <n v="6460.23"/>
    <n v="6"/>
    <n v="109823.91"/>
    <x v="3"/>
    <d v="2024-01-31T00:00:00"/>
    <x v="0"/>
    <x v="0"/>
    <n v="1"/>
  </r>
  <r>
    <x v="33"/>
    <s v="Rachel Richards"/>
    <n v="51"/>
    <x v="1"/>
    <x v="0"/>
    <x v="0"/>
    <s v="LI-3003"/>
    <n v="36451.57"/>
    <n v="15"/>
    <n v="692579.83"/>
    <x v="2"/>
    <d v="2024-02-01T00:00:00"/>
    <x v="1"/>
    <x v="1"/>
    <n v="0"/>
  </r>
  <r>
    <x v="34"/>
    <s v="Sarah Allen"/>
    <n v="53"/>
    <x v="0"/>
    <x v="4"/>
    <x v="1"/>
    <s v="LI-5978"/>
    <n v="29426.33"/>
    <n v="28"/>
    <n v="294263.3"/>
    <x v="0"/>
    <d v="2024-02-03T00:00:00"/>
    <x v="1"/>
    <x v="1"/>
    <n v="0"/>
  </r>
  <r>
    <x v="35"/>
    <s v="Patricia Vaughn"/>
    <n v="43"/>
    <x v="0"/>
    <x v="3"/>
    <x v="3"/>
    <s v="LI-9411"/>
    <n v="12811.68"/>
    <n v="16"/>
    <n v="179363.52"/>
    <x v="3"/>
    <d v="2024-02-03T00:00:00"/>
    <x v="1"/>
    <x v="0"/>
    <n v="1"/>
  </r>
  <r>
    <x v="36"/>
    <s v="Richard Walker"/>
    <n v="35"/>
    <x v="1"/>
    <x v="1"/>
    <x v="1"/>
    <s v="LI-7250"/>
    <n v="40863.81"/>
    <n v="19"/>
    <n v="531229.53"/>
    <x v="2"/>
    <d v="2024-02-04T00:00:00"/>
    <x v="1"/>
    <x v="0"/>
    <n v="1"/>
  </r>
  <r>
    <x v="37"/>
    <s v="Kenneth Jones"/>
    <n v="55"/>
    <x v="1"/>
    <x v="3"/>
    <x v="0"/>
    <s v="LI-3412"/>
    <n v="39144.879999999997"/>
    <n v="5"/>
    <n v="430593.68"/>
    <x v="4"/>
    <d v="2024-02-05T00:00:00"/>
    <x v="1"/>
    <x v="0"/>
    <n v="1"/>
  </r>
  <r>
    <x v="38"/>
    <s v="Lori Williams"/>
    <n v="52"/>
    <x v="0"/>
    <x v="1"/>
    <x v="2"/>
    <s v="LI-5840"/>
    <n v="47091.46"/>
    <n v="14"/>
    <n v="470914.6"/>
    <x v="1"/>
    <d v="2024-02-05T00:00:00"/>
    <x v="1"/>
    <x v="1"/>
    <n v="0"/>
  </r>
  <r>
    <x v="39"/>
    <s v="Thomas Lee"/>
    <n v="45"/>
    <x v="1"/>
    <x v="0"/>
    <x v="4"/>
    <s v="LI-2045"/>
    <n v="26143.86"/>
    <n v="8"/>
    <n v="339870.18"/>
    <x v="2"/>
    <d v="2024-02-06T00:00:00"/>
    <x v="1"/>
    <x v="0"/>
    <n v="1"/>
  </r>
  <r>
    <x v="40"/>
    <s v="Aaron Woodward"/>
    <n v="44"/>
    <x v="1"/>
    <x v="0"/>
    <x v="1"/>
    <s v="LI-4898"/>
    <n v="22067.64"/>
    <n v="11"/>
    <n v="353082.24"/>
    <x v="0"/>
    <d v="2024-02-06T00:00:00"/>
    <x v="1"/>
    <x v="1"/>
    <n v="0"/>
  </r>
  <r>
    <x v="41"/>
    <s v="Matthew Walker"/>
    <n v="52"/>
    <x v="1"/>
    <x v="4"/>
    <x v="4"/>
    <s v="LI-7236"/>
    <n v="31121.14"/>
    <n v="19"/>
    <n v="560180.52"/>
    <x v="4"/>
    <d v="2024-02-11T00:00:00"/>
    <x v="1"/>
    <x v="0"/>
    <n v="1"/>
  </r>
  <r>
    <x v="42"/>
    <s v="Anthony Thomas Jr."/>
    <n v="45"/>
    <x v="1"/>
    <x v="3"/>
    <x v="4"/>
    <s v="LI-7530"/>
    <n v="21112.59"/>
    <n v="21"/>
    <n v="253351.08"/>
    <x v="3"/>
    <d v="2024-02-15T00:00:00"/>
    <x v="1"/>
    <x v="0"/>
    <n v="1"/>
  </r>
  <r>
    <x v="43"/>
    <s v="Rachael Russell"/>
    <n v="34"/>
    <x v="1"/>
    <x v="1"/>
    <x v="0"/>
    <s v="LI-5381"/>
    <n v="5409.35"/>
    <n v="13"/>
    <n v="86549.6"/>
    <x v="0"/>
    <d v="2024-02-16T00:00:00"/>
    <x v="1"/>
    <x v="0"/>
    <n v="1"/>
  </r>
  <r>
    <x v="16"/>
    <s v="Kevin Lee"/>
    <n v="57"/>
    <x v="1"/>
    <x v="4"/>
    <x v="2"/>
    <s v="LI-1857"/>
    <n v="44031.09"/>
    <n v="9"/>
    <n v="880621.79999999993"/>
    <x v="3"/>
    <d v="2024-02-16T00:00:00"/>
    <x v="1"/>
    <x v="0"/>
    <n v="1"/>
  </r>
  <r>
    <x v="44"/>
    <s v="Bobby Smith"/>
    <n v="57"/>
    <x v="1"/>
    <x v="0"/>
    <x v="3"/>
    <s v="LI-1250"/>
    <n v="32282"/>
    <n v="5"/>
    <n v="581076"/>
    <x v="0"/>
    <d v="2024-02-16T00:00:00"/>
    <x v="1"/>
    <x v="1"/>
    <n v="0"/>
  </r>
  <r>
    <x v="45"/>
    <s v="Joel Hill"/>
    <n v="27"/>
    <x v="1"/>
    <x v="0"/>
    <x v="1"/>
    <s v="LI-5860"/>
    <n v="46311.7"/>
    <n v="24"/>
    <n v="555740.39999999991"/>
    <x v="2"/>
    <d v="2024-02-19T00:00:00"/>
    <x v="1"/>
    <x v="0"/>
    <n v="1"/>
  </r>
  <r>
    <x v="46"/>
    <s v="Erika Mckenzie"/>
    <n v="53"/>
    <x v="0"/>
    <x v="0"/>
    <x v="0"/>
    <s v="LI-5217"/>
    <n v="43407.78"/>
    <n v="29"/>
    <n v="781340.04"/>
    <x v="1"/>
    <d v="2024-02-19T00:00:00"/>
    <x v="1"/>
    <x v="1"/>
    <n v="0"/>
  </r>
  <r>
    <x v="47"/>
    <s v="Jennifer Johnson"/>
    <n v="32"/>
    <x v="1"/>
    <x v="3"/>
    <x v="1"/>
    <s v="LI-7274"/>
    <n v="32757.47"/>
    <n v="28"/>
    <n v="360332.17"/>
    <x v="0"/>
    <d v="2024-02-20T00:00:00"/>
    <x v="1"/>
    <x v="0"/>
    <n v="1"/>
  </r>
  <r>
    <x v="48"/>
    <s v="Melissa Gray"/>
    <n v="43"/>
    <x v="1"/>
    <x v="4"/>
    <x v="3"/>
    <s v="LI-4933"/>
    <n v="35165.43"/>
    <n v="17"/>
    <n v="351654.3"/>
    <x v="0"/>
    <d v="2024-02-20T00:00:00"/>
    <x v="1"/>
    <x v="0"/>
    <n v="1"/>
  </r>
  <r>
    <x v="49"/>
    <s v="Edward Rice"/>
    <n v="27"/>
    <x v="1"/>
    <x v="1"/>
    <x v="0"/>
    <s v="LI-3049"/>
    <n v="6414.29"/>
    <n v="12"/>
    <n v="83385.77"/>
    <x v="2"/>
    <d v="2024-02-20T00:00:00"/>
    <x v="1"/>
    <x v="0"/>
    <n v="1"/>
  </r>
  <r>
    <x v="50"/>
    <s v="Jennifer Henderson"/>
    <n v="32"/>
    <x v="1"/>
    <x v="4"/>
    <x v="3"/>
    <s v="LI-3331"/>
    <n v="40313.129999999997"/>
    <n v="30"/>
    <n v="725636.34"/>
    <x v="4"/>
    <d v="2024-02-21T00:00:00"/>
    <x v="1"/>
    <x v="0"/>
    <n v="1"/>
  </r>
  <r>
    <x v="51"/>
    <s v="Hannah Martinez"/>
    <n v="33"/>
    <x v="1"/>
    <x v="4"/>
    <x v="3"/>
    <s v="LI-7541"/>
    <n v="48374.45"/>
    <n v="27"/>
    <n v="628867.85"/>
    <x v="1"/>
    <d v="2024-02-21T00:00:00"/>
    <x v="1"/>
    <x v="1"/>
    <n v="0"/>
  </r>
  <r>
    <x v="52"/>
    <s v="James Brown"/>
    <n v="54"/>
    <x v="0"/>
    <x v="0"/>
    <x v="4"/>
    <s v="LI-9721"/>
    <n v="6763.07"/>
    <n v="5"/>
    <n v="74393.76999999999"/>
    <x v="2"/>
    <d v="2024-02-23T00:00:00"/>
    <x v="1"/>
    <x v="0"/>
    <n v="1"/>
  </r>
  <r>
    <x v="53"/>
    <s v="Suzanne Williamson"/>
    <n v="36"/>
    <x v="0"/>
    <x v="4"/>
    <x v="4"/>
    <s v="LI-8469"/>
    <n v="9435.64"/>
    <n v="27"/>
    <n v="103792.04"/>
    <x v="4"/>
    <d v="2024-02-23T00:00:00"/>
    <x v="1"/>
    <x v="0"/>
    <n v="1"/>
  </r>
  <r>
    <x v="54"/>
    <s v="James Bailey"/>
    <n v="51"/>
    <x v="0"/>
    <x v="2"/>
    <x v="0"/>
    <s v="LI-4639"/>
    <n v="6250.23"/>
    <n v="6"/>
    <n v="68752.53"/>
    <x v="2"/>
    <d v="2024-02-25T00:00:00"/>
    <x v="1"/>
    <x v="0"/>
    <n v="1"/>
  </r>
  <r>
    <x v="55"/>
    <s v="Carol Romero"/>
    <n v="29"/>
    <x v="0"/>
    <x v="3"/>
    <x v="1"/>
    <s v="LI-5957"/>
    <n v="19503.419999999998"/>
    <n v="26"/>
    <n v="390068.4"/>
    <x v="2"/>
    <d v="2024-02-25T00:00:00"/>
    <x v="1"/>
    <x v="0"/>
    <n v="1"/>
  </r>
  <r>
    <x v="56"/>
    <s v="Melissa Collins"/>
    <n v="36"/>
    <x v="0"/>
    <x v="2"/>
    <x v="2"/>
    <s v="LI-8154"/>
    <n v="46277.2"/>
    <n v="25"/>
    <n v="786712.39999999991"/>
    <x v="3"/>
    <d v="2024-02-26T00:00:00"/>
    <x v="1"/>
    <x v="0"/>
    <n v="1"/>
  </r>
  <r>
    <x v="57"/>
    <s v="Olivia Hernandez"/>
    <n v="35"/>
    <x v="0"/>
    <x v="3"/>
    <x v="1"/>
    <s v="LI-6077"/>
    <n v="36926.839999999997"/>
    <n v="8"/>
    <n v="590829.43999999994"/>
    <x v="0"/>
    <d v="2024-02-26T00:00:00"/>
    <x v="1"/>
    <x v="0"/>
    <n v="1"/>
  </r>
  <r>
    <x v="58"/>
    <s v="Nathaniel Gonzalez"/>
    <n v="47"/>
    <x v="0"/>
    <x v="4"/>
    <x v="4"/>
    <s v="LI-8785"/>
    <n v="30581.45"/>
    <n v="5"/>
    <n v="397558.85"/>
    <x v="1"/>
    <d v="2024-02-26T00:00:00"/>
    <x v="1"/>
    <x v="0"/>
    <n v="1"/>
  </r>
  <r>
    <x v="59"/>
    <s v="Victoria Ford"/>
    <n v="46"/>
    <x v="0"/>
    <x v="1"/>
    <x v="1"/>
    <s v="LI-7285"/>
    <n v="24381.439999999999"/>
    <n v="24"/>
    <n v="243814.39999999999"/>
    <x v="2"/>
    <d v="2024-02-28T00:00:00"/>
    <x v="1"/>
    <x v="0"/>
    <n v="1"/>
  </r>
  <r>
    <x v="60"/>
    <s v="Kelly Anderson"/>
    <n v="57"/>
    <x v="1"/>
    <x v="4"/>
    <x v="3"/>
    <s v="LI-4801"/>
    <n v="46298.45"/>
    <n v="19"/>
    <n v="648178.29999999993"/>
    <x v="0"/>
    <d v="2024-03-01T00:00:00"/>
    <x v="2"/>
    <x v="0"/>
    <n v="1"/>
  </r>
  <r>
    <x v="61"/>
    <s v="Carla Hayes"/>
    <n v="34"/>
    <x v="0"/>
    <x v="0"/>
    <x v="4"/>
    <s v="LI-3437"/>
    <n v="14863.93"/>
    <n v="11"/>
    <n v="178367.16"/>
    <x v="0"/>
    <d v="2024-03-02T00:00:00"/>
    <x v="2"/>
    <x v="0"/>
    <n v="1"/>
  </r>
  <r>
    <x v="62"/>
    <s v="Jacqueline Hogan"/>
    <n v="28"/>
    <x v="1"/>
    <x v="4"/>
    <x v="3"/>
    <s v="LI-3674"/>
    <n v="15689.23"/>
    <n v="9"/>
    <n v="203959.99"/>
    <x v="0"/>
    <d v="2024-03-02T00:00:00"/>
    <x v="2"/>
    <x v="1"/>
    <n v="0"/>
  </r>
  <r>
    <x v="63"/>
    <s v="Mary Velazquez"/>
    <n v="33"/>
    <x v="1"/>
    <x v="2"/>
    <x v="1"/>
    <s v="LI-7031"/>
    <n v="24019.38"/>
    <n v="5"/>
    <n v="312251.94"/>
    <x v="3"/>
    <d v="2024-03-04T00:00:00"/>
    <x v="2"/>
    <x v="0"/>
    <n v="1"/>
  </r>
  <r>
    <x v="64"/>
    <s v="Whitney Collins"/>
    <n v="59"/>
    <x v="0"/>
    <x v="4"/>
    <x v="4"/>
    <s v="LI-2441"/>
    <n v="29224.36"/>
    <n v="12"/>
    <n v="555262.84"/>
    <x v="0"/>
    <d v="2024-03-05T00:00:00"/>
    <x v="2"/>
    <x v="0"/>
    <n v="1"/>
  </r>
  <r>
    <x v="65"/>
    <s v="Logan White"/>
    <n v="26"/>
    <x v="1"/>
    <x v="3"/>
    <x v="0"/>
    <s v="LI-4449"/>
    <n v="44666.080000000002"/>
    <n v="20"/>
    <n v="580659.04"/>
    <x v="1"/>
    <d v="2024-03-06T00:00:00"/>
    <x v="2"/>
    <x v="0"/>
    <n v="1"/>
  </r>
  <r>
    <x v="66"/>
    <s v="Bruce Mccarty"/>
    <n v="52"/>
    <x v="1"/>
    <x v="4"/>
    <x v="0"/>
    <s v="LI-1092"/>
    <n v="48399.39"/>
    <n v="24"/>
    <n v="677591.46"/>
    <x v="0"/>
    <d v="2024-03-06T00:00:00"/>
    <x v="2"/>
    <x v="0"/>
    <n v="1"/>
  </r>
  <r>
    <x v="67"/>
    <s v="Jeffrey Taylor"/>
    <n v="32"/>
    <x v="1"/>
    <x v="1"/>
    <x v="3"/>
    <s v="LI-6468"/>
    <n v="42410.83"/>
    <n v="29"/>
    <n v="508929.96"/>
    <x v="2"/>
    <d v="2024-03-07T00:00:00"/>
    <x v="2"/>
    <x v="0"/>
    <n v="1"/>
  </r>
  <r>
    <x v="68"/>
    <s v="Richard Baker"/>
    <n v="36"/>
    <x v="1"/>
    <x v="2"/>
    <x v="4"/>
    <s v="LI-3568"/>
    <n v="22140.84"/>
    <n v="15"/>
    <n v="265690.08"/>
    <x v="3"/>
    <d v="2024-03-07T00:00:00"/>
    <x v="2"/>
    <x v="1"/>
    <n v="0"/>
  </r>
  <r>
    <x v="69"/>
    <s v="Victoria Sullivan"/>
    <n v="59"/>
    <x v="0"/>
    <x v="1"/>
    <x v="3"/>
    <s v="LI-7532"/>
    <n v="20333.509999999998"/>
    <n v="18"/>
    <n v="284669.14"/>
    <x v="4"/>
    <d v="2024-03-07T00:00:00"/>
    <x v="2"/>
    <x v="0"/>
    <n v="1"/>
  </r>
  <r>
    <x v="70"/>
    <s v="Christopher Francis"/>
    <n v="58"/>
    <x v="0"/>
    <x v="0"/>
    <x v="3"/>
    <s v="LI-1786"/>
    <n v="8132.13"/>
    <n v="17"/>
    <n v="113849.82"/>
    <x v="1"/>
    <d v="2024-03-07T00:00:00"/>
    <x v="2"/>
    <x v="0"/>
    <n v="1"/>
  </r>
  <r>
    <x v="71"/>
    <s v="Frank Oconnell"/>
    <n v="50"/>
    <x v="0"/>
    <x v="3"/>
    <x v="3"/>
    <s v="LI-2884"/>
    <n v="28516.46"/>
    <n v="17"/>
    <n v="570329.19999999995"/>
    <x v="1"/>
    <d v="2024-03-08T00:00:00"/>
    <x v="2"/>
    <x v="0"/>
    <n v="1"/>
  </r>
  <r>
    <x v="72"/>
    <s v="Jackie Pierce"/>
    <n v="49"/>
    <x v="1"/>
    <x v="1"/>
    <x v="2"/>
    <s v="LI-4379"/>
    <n v="26662.36"/>
    <n v="12"/>
    <n v="399935.4"/>
    <x v="0"/>
    <d v="2024-03-11T00:00:00"/>
    <x v="2"/>
    <x v="0"/>
    <n v="1"/>
  </r>
  <r>
    <x v="73"/>
    <s v="Edward Russell"/>
    <n v="29"/>
    <x v="0"/>
    <x v="4"/>
    <x v="0"/>
    <s v="LI-1750"/>
    <n v="16113.87"/>
    <n v="6"/>
    <n v="241708.05"/>
    <x v="4"/>
    <d v="2024-03-12T00:00:00"/>
    <x v="2"/>
    <x v="0"/>
    <n v="1"/>
  </r>
  <r>
    <x v="24"/>
    <s v="Angelica Mckinney"/>
    <n v="43"/>
    <x v="0"/>
    <x v="1"/>
    <x v="3"/>
    <s v="LI-7881"/>
    <n v="30102.55"/>
    <n v="23"/>
    <n v="602051"/>
    <x v="1"/>
    <d v="2024-03-12T00:00:00"/>
    <x v="2"/>
    <x v="0"/>
    <n v="1"/>
  </r>
  <r>
    <x v="74"/>
    <s v="Deanna Rivera"/>
    <n v="55"/>
    <x v="0"/>
    <x v="2"/>
    <x v="0"/>
    <s v="LI-7755"/>
    <n v="35099.449999999997"/>
    <n v="28"/>
    <n v="666889.54999999993"/>
    <x v="3"/>
    <d v="2024-03-13T00:00:00"/>
    <x v="2"/>
    <x v="0"/>
    <n v="1"/>
  </r>
  <r>
    <x v="75"/>
    <s v="Brandon Butler"/>
    <n v="42"/>
    <x v="1"/>
    <x v="0"/>
    <x v="1"/>
    <s v="LI-5607"/>
    <n v="12509.93"/>
    <n v="28"/>
    <n v="200158.88"/>
    <x v="3"/>
    <d v="2024-03-13T00:00:00"/>
    <x v="2"/>
    <x v="0"/>
    <n v="1"/>
  </r>
  <r>
    <x v="76"/>
    <s v="Adrienne Todd"/>
    <n v="44"/>
    <x v="0"/>
    <x v="2"/>
    <x v="2"/>
    <s v="LI-7343"/>
    <n v="10979.01"/>
    <n v="22"/>
    <n v="197622.18"/>
    <x v="4"/>
    <d v="2024-03-14T00:00:00"/>
    <x v="2"/>
    <x v="0"/>
    <n v="1"/>
  </r>
  <r>
    <x v="72"/>
    <s v="Jordan Hernandez"/>
    <n v="54"/>
    <x v="1"/>
    <x v="1"/>
    <x v="3"/>
    <s v="LI-1669"/>
    <n v="39904.410000000003"/>
    <n v="15"/>
    <n v="478852.92"/>
    <x v="3"/>
    <d v="2024-03-14T00:00:00"/>
    <x v="2"/>
    <x v="0"/>
    <n v="1"/>
  </r>
  <r>
    <x v="77"/>
    <s v="Brandon Morse"/>
    <n v="43"/>
    <x v="0"/>
    <x v="2"/>
    <x v="0"/>
    <s v="LI-8781"/>
    <n v="13101.18"/>
    <n v="9"/>
    <n v="248922.42"/>
    <x v="1"/>
    <d v="2024-03-15T00:00:00"/>
    <x v="2"/>
    <x v="1"/>
    <n v="0"/>
  </r>
  <r>
    <x v="78"/>
    <s v="Alex Sanchez"/>
    <n v="43"/>
    <x v="0"/>
    <x v="4"/>
    <x v="0"/>
    <s v="LI-3512"/>
    <n v="27070.639999999999"/>
    <n v="30"/>
    <n v="541412.80000000005"/>
    <x v="3"/>
    <d v="2024-03-15T00:00:00"/>
    <x v="2"/>
    <x v="0"/>
    <n v="1"/>
  </r>
  <r>
    <x v="79"/>
    <s v="Wesley Rich"/>
    <n v="60"/>
    <x v="1"/>
    <x v="2"/>
    <x v="0"/>
    <s v="LI-8822"/>
    <n v="25770.52"/>
    <n v="11"/>
    <n v="515410.4"/>
    <x v="3"/>
    <d v="2024-03-15T00:00:00"/>
    <x v="2"/>
    <x v="0"/>
    <n v="1"/>
  </r>
  <r>
    <x v="80"/>
    <s v="Ricky Johnson"/>
    <n v="51"/>
    <x v="0"/>
    <x v="4"/>
    <x v="1"/>
    <s v="LI-2435"/>
    <n v="20065.53"/>
    <n v="19"/>
    <n v="300982.95"/>
    <x v="4"/>
    <d v="2024-03-15T00:00:00"/>
    <x v="2"/>
    <x v="0"/>
    <n v="1"/>
  </r>
  <r>
    <x v="81"/>
    <s v="Maurice Smith"/>
    <n v="54"/>
    <x v="0"/>
    <x v="4"/>
    <x v="3"/>
    <s v="LI-2103"/>
    <n v="19424.21"/>
    <n v="11"/>
    <n v="194242.1"/>
    <x v="2"/>
    <d v="2024-03-16T00:00:00"/>
    <x v="2"/>
    <x v="0"/>
    <n v="1"/>
  </r>
  <r>
    <x v="72"/>
    <s v="Ashley Hughes"/>
    <n v="59"/>
    <x v="0"/>
    <x v="3"/>
    <x v="1"/>
    <s v="LI-2126"/>
    <n v="9936.9599999999991"/>
    <n v="20"/>
    <n v="168928.32"/>
    <x v="2"/>
    <d v="2024-03-16T00:00:00"/>
    <x v="2"/>
    <x v="1"/>
    <n v="0"/>
  </r>
  <r>
    <x v="82"/>
    <s v="Paul Scott"/>
    <n v="47"/>
    <x v="1"/>
    <x v="4"/>
    <x v="0"/>
    <s v="LI-8130"/>
    <n v="29635.86"/>
    <n v="9"/>
    <n v="385266.18"/>
    <x v="4"/>
    <d v="2024-03-16T00:00:00"/>
    <x v="2"/>
    <x v="0"/>
    <n v="1"/>
  </r>
  <r>
    <x v="55"/>
    <s v="Catherine King"/>
    <n v="39"/>
    <x v="1"/>
    <x v="3"/>
    <x v="0"/>
    <s v="LI-2980"/>
    <n v="7292.62"/>
    <n v="11"/>
    <n v="116681.92"/>
    <x v="3"/>
    <d v="2024-03-16T00:00:00"/>
    <x v="2"/>
    <x v="0"/>
    <n v="1"/>
  </r>
  <r>
    <x v="83"/>
    <s v="Alison Harris"/>
    <n v="58"/>
    <x v="0"/>
    <x v="0"/>
    <x v="0"/>
    <s v="LI-8494"/>
    <n v="12743.58"/>
    <n v="21"/>
    <n v="254871.6"/>
    <x v="3"/>
    <d v="2024-03-17T00:00:00"/>
    <x v="2"/>
    <x v="0"/>
    <n v="1"/>
  </r>
  <r>
    <x v="84"/>
    <s v="Megan Kramer"/>
    <n v="58"/>
    <x v="1"/>
    <x v="0"/>
    <x v="0"/>
    <s v="LI-3027"/>
    <n v="27292.66"/>
    <n v="9"/>
    <n v="545853.19999999995"/>
    <x v="3"/>
    <d v="2024-03-17T00:00:00"/>
    <x v="2"/>
    <x v="0"/>
    <n v="1"/>
  </r>
  <r>
    <x v="85"/>
    <s v="Caleb Frazier"/>
    <n v="43"/>
    <x v="1"/>
    <x v="3"/>
    <x v="3"/>
    <s v="LI-7970"/>
    <n v="13163.7"/>
    <n v="22"/>
    <n v="131637"/>
    <x v="1"/>
    <d v="2024-03-17T00:00:00"/>
    <x v="2"/>
    <x v="0"/>
    <n v="1"/>
  </r>
  <r>
    <x v="86"/>
    <s v="Aaron Rogers"/>
    <n v="32"/>
    <x v="1"/>
    <x v="2"/>
    <x v="1"/>
    <s v="LI-2428"/>
    <n v="25341.65"/>
    <n v="21"/>
    <n v="329441.45"/>
    <x v="3"/>
    <d v="2024-03-17T00:00:00"/>
    <x v="2"/>
    <x v="1"/>
    <n v="0"/>
  </r>
  <r>
    <x v="87"/>
    <s v="Theresa Esparza"/>
    <n v="39"/>
    <x v="1"/>
    <x v="0"/>
    <x v="4"/>
    <s v="LI-1424"/>
    <n v="26286.37"/>
    <n v="23"/>
    <n v="289150.07"/>
    <x v="0"/>
    <d v="2024-03-19T00:00:00"/>
    <x v="2"/>
    <x v="1"/>
    <n v="0"/>
  </r>
  <r>
    <x v="88"/>
    <s v="Scott Clark"/>
    <n v="40"/>
    <x v="1"/>
    <x v="2"/>
    <x v="3"/>
    <s v="LI-8957"/>
    <n v="32027.02"/>
    <n v="19"/>
    <n v="576486.36"/>
    <x v="1"/>
    <d v="2024-03-20T00:00:00"/>
    <x v="2"/>
    <x v="1"/>
    <n v="0"/>
  </r>
  <r>
    <x v="89"/>
    <s v="Angela Williams"/>
    <n v="56"/>
    <x v="1"/>
    <x v="2"/>
    <x v="2"/>
    <s v="LI-6226"/>
    <n v="14016.2"/>
    <n v="8"/>
    <n v="154178.20000000001"/>
    <x v="2"/>
    <d v="2024-03-21T00:00:00"/>
    <x v="2"/>
    <x v="1"/>
    <n v="0"/>
  </r>
  <r>
    <x v="90"/>
    <s v="Jeffrey Lewis"/>
    <n v="35"/>
    <x v="1"/>
    <x v="2"/>
    <x v="0"/>
    <s v="LI-4401"/>
    <n v="11541.93"/>
    <n v="30"/>
    <n v="126961.23"/>
    <x v="3"/>
    <d v="2024-03-21T00:00:00"/>
    <x v="2"/>
    <x v="1"/>
    <n v="0"/>
  </r>
  <r>
    <x v="91"/>
    <s v="Diana Thompson"/>
    <n v="41"/>
    <x v="0"/>
    <x v="3"/>
    <x v="0"/>
    <s v="LI-5847"/>
    <n v="24829.23"/>
    <n v="19"/>
    <n v="496584.6"/>
    <x v="2"/>
    <d v="2024-03-21T00:00:00"/>
    <x v="2"/>
    <x v="0"/>
    <n v="1"/>
  </r>
  <r>
    <x v="92"/>
    <s v="Courtney Cantrell"/>
    <n v="43"/>
    <x v="1"/>
    <x v="0"/>
    <x v="0"/>
    <s v="LI-5390"/>
    <n v="21690.720000000001"/>
    <n v="13"/>
    <n v="238597.92"/>
    <x v="3"/>
    <d v="2024-03-22T00:00:00"/>
    <x v="2"/>
    <x v="0"/>
    <n v="1"/>
  </r>
  <r>
    <x v="93"/>
    <s v="Mrs. Evelyn Rivera"/>
    <n v="39"/>
    <x v="0"/>
    <x v="0"/>
    <x v="4"/>
    <s v="LI-6419"/>
    <n v="31529.93"/>
    <n v="9"/>
    <n v="346829.23"/>
    <x v="3"/>
    <d v="2024-03-25T00:00:00"/>
    <x v="2"/>
    <x v="0"/>
    <n v="1"/>
  </r>
  <r>
    <x v="94"/>
    <s v="Donna Mcclure"/>
    <n v="45"/>
    <x v="0"/>
    <x v="0"/>
    <x v="3"/>
    <s v="LI-5723"/>
    <n v="8928.8700000000008"/>
    <n v="15"/>
    <n v="151790.79"/>
    <x v="1"/>
    <d v="2024-03-27T00:00:00"/>
    <x v="2"/>
    <x v="0"/>
    <n v="1"/>
  </r>
  <r>
    <x v="95"/>
    <s v="Kevin Brown"/>
    <n v="59"/>
    <x v="1"/>
    <x v="2"/>
    <x v="1"/>
    <s v="LI-9562"/>
    <n v="12796.63"/>
    <n v="28"/>
    <n v="127966.3"/>
    <x v="2"/>
    <d v="2024-03-28T00:00:00"/>
    <x v="2"/>
    <x v="1"/>
    <n v="0"/>
  </r>
  <r>
    <x v="96"/>
    <s v="Donna Hernandez"/>
    <n v="41"/>
    <x v="1"/>
    <x v="0"/>
    <x v="4"/>
    <s v="LI-9900"/>
    <n v="48097.81"/>
    <n v="13"/>
    <n v="480978.1"/>
    <x v="3"/>
    <d v="2024-03-29T00:00:00"/>
    <x v="2"/>
    <x v="0"/>
    <n v="1"/>
  </r>
  <r>
    <x v="97"/>
    <s v="Cynthia Lee"/>
    <n v="27"/>
    <x v="0"/>
    <x v="2"/>
    <x v="3"/>
    <s v="LI-3257"/>
    <n v="44721.09"/>
    <n v="8"/>
    <n v="491931.99"/>
    <x v="4"/>
    <d v="2024-03-31T00:00:00"/>
    <x v="2"/>
    <x v="1"/>
    <n v="0"/>
  </r>
  <r>
    <x v="98"/>
    <s v="Michael Munoz"/>
    <n v="38"/>
    <x v="0"/>
    <x v="2"/>
    <x v="0"/>
    <s v="LI-2830"/>
    <n v="24705.95"/>
    <n v="5"/>
    <n v="370589.25"/>
    <x v="4"/>
    <d v="2024-04-01T00:00:00"/>
    <x v="3"/>
    <x v="0"/>
    <n v="1"/>
  </r>
  <r>
    <x v="99"/>
    <s v="Dr. Nathan Hill"/>
    <n v="52"/>
    <x v="1"/>
    <x v="4"/>
    <x v="3"/>
    <s v="LI-3645"/>
    <n v="20903.759999999998"/>
    <n v="6"/>
    <n v="355363.92"/>
    <x v="4"/>
    <d v="2024-04-01T00:00:00"/>
    <x v="3"/>
    <x v="0"/>
    <n v="1"/>
  </r>
  <r>
    <x v="100"/>
    <s v="Steven Smith"/>
    <n v="60"/>
    <x v="0"/>
    <x v="0"/>
    <x v="1"/>
    <s v="LI-7411"/>
    <n v="14769.52"/>
    <n v="22"/>
    <n v="280620.88"/>
    <x v="2"/>
    <d v="2024-04-02T00:00:00"/>
    <x v="3"/>
    <x v="0"/>
    <n v="1"/>
  </r>
  <r>
    <x v="101"/>
    <s v="Kelly Small"/>
    <n v="25"/>
    <x v="1"/>
    <x v="1"/>
    <x v="4"/>
    <s v="LI-9434"/>
    <n v="8473.64"/>
    <n v="10"/>
    <n v="152525.51999999999"/>
    <x v="1"/>
    <d v="2024-04-05T00:00:00"/>
    <x v="3"/>
    <x v="0"/>
    <n v="1"/>
  </r>
  <r>
    <x v="102"/>
    <s v="Corey Davila"/>
    <n v="59"/>
    <x v="0"/>
    <x v="4"/>
    <x v="0"/>
    <s v="LI-4237"/>
    <n v="38662.300000000003"/>
    <n v="24"/>
    <n v="463947.6"/>
    <x v="0"/>
    <d v="2024-04-06T00:00:00"/>
    <x v="3"/>
    <x v="0"/>
    <n v="1"/>
  </r>
  <r>
    <x v="103"/>
    <s v="Timothy Lang"/>
    <n v="39"/>
    <x v="0"/>
    <x v="1"/>
    <x v="1"/>
    <s v="LI-7088"/>
    <n v="6712.11"/>
    <n v="29"/>
    <n v="87257.43"/>
    <x v="3"/>
    <d v="2024-04-07T00:00:00"/>
    <x v="3"/>
    <x v="0"/>
    <n v="1"/>
  </r>
  <r>
    <x v="104"/>
    <s v="Kim Fields"/>
    <n v="29"/>
    <x v="1"/>
    <x v="4"/>
    <x v="0"/>
    <s v="LI-6788"/>
    <n v="16875.150000000001"/>
    <n v="10"/>
    <n v="185626.65"/>
    <x v="1"/>
    <d v="2024-04-07T00:00:00"/>
    <x v="3"/>
    <x v="0"/>
    <n v="1"/>
  </r>
  <r>
    <x v="105"/>
    <s v="Luke Bentley"/>
    <n v="46"/>
    <x v="0"/>
    <x v="1"/>
    <x v="0"/>
    <s v="LI-7449"/>
    <n v="23030.560000000001"/>
    <n v="6"/>
    <n v="276366.71999999997"/>
    <x v="4"/>
    <d v="2024-04-07T00:00:00"/>
    <x v="3"/>
    <x v="0"/>
    <n v="1"/>
  </r>
  <r>
    <x v="106"/>
    <s v="Travis Jenkins"/>
    <n v="31"/>
    <x v="1"/>
    <x v="0"/>
    <x v="0"/>
    <s v="LI-1030"/>
    <n v="37926.49"/>
    <n v="23"/>
    <n v="682676.82"/>
    <x v="0"/>
    <d v="2024-04-07T00:00:00"/>
    <x v="3"/>
    <x v="0"/>
    <n v="1"/>
  </r>
  <r>
    <x v="107"/>
    <s v="Austin Brown"/>
    <n v="55"/>
    <x v="1"/>
    <x v="1"/>
    <x v="2"/>
    <s v="LI-5209"/>
    <n v="36351.43"/>
    <n v="5"/>
    <n v="399865.73"/>
    <x v="2"/>
    <d v="2024-04-08T00:00:00"/>
    <x v="3"/>
    <x v="0"/>
    <n v="1"/>
  </r>
  <r>
    <x v="108"/>
    <s v="Bryce Riley"/>
    <n v="60"/>
    <x v="0"/>
    <x v="3"/>
    <x v="2"/>
    <s v="LI-2863"/>
    <n v="37105.26"/>
    <n v="17"/>
    <n v="556578.9"/>
    <x v="0"/>
    <d v="2024-04-08T00:00:00"/>
    <x v="3"/>
    <x v="1"/>
    <n v="0"/>
  </r>
  <r>
    <x v="109"/>
    <s v="Brenda Alexander"/>
    <n v="44"/>
    <x v="0"/>
    <x v="2"/>
    <x v="4"/>
    <s v="LI-1511"/>
    <n v="27872.39"/>
    <n v="29"/>
    <n v="445958.24"/>
    <x v="0"/>
    <d v="2024-04-09T00:00:00"/>
    <x v="3"/>
    <x v="0"/>
    <n v="1"/>
  </r>
  <r>
    <x v="110"/>
    <s v="Alfred Doyle"/>
    <n v="39"/>
    <x v="0"/>
    <x v="4"/>
    <x v="4"/>
    <s v="LI-8052"/>
    <n v="12023.61"/>
    <n v="10"/>
    <n v="156306.93"/>
    <x v="1"/>
    <d v="2024-04-09T00:00:00"/>
    <x v="3"/>
    <x v="0"/>
    <n v="1"/>
  </r>
  <r>
    <x v="111"/>
    <s v="Harold Scott"/>
    <n v="42"/>
    <x v="1"/>
    <x v="3"/>
    <x v="2"/>
    <s v="LI-6999"/>
    <n v="35300.07"/>
    <n v="16"/>
    <n v="600101.18999999994"/>
    <x v="0"/>
    <d v="2024-04-09T00:00:00"/>
    <x v="3"/>
    <x v="0"/>
    <n v="1"/>
  </r>
  <r>
    <x v="112"/>
    <s v="Brittany Schneider"/>
    <n v="59"/>
    <x v="1"/>
    <x v="4"/>
    <x v="0"/>
    <s v="LI-2591"/>
    <n v="11647.4"/>
    <n v="21"/>
    <n v="128121.4"/>
    <x v="1"/>
    <d v="2024-04-10T00:00:00"/>
    <x v="3"/>
    <x v="0"/>
    <n v="1"/>
  </r>
  <r>
    <x v="113"/>
    <s v="Brittany Meadows"/>
    <n v="25"/>
    <x v="1"/>
    <x v="2"/>
    <x v="3"/>
    <s v="LI-1743"/>
    <n v="9586.2099999999991"/>
    <n v="17"/>
    <n v="95862.099999999991"/>
    <x v="2"/>
    <d v="2024-04-11T00:00:00"/>
    <x v="3"/>
    <x v="0"/>
    <n v="1"/>
  </r>
  <r>
    <x v="114"/>
    <s v="Christian Gutierrez Jr."/>
    <n v="44"/>
    <x v="1"/>
    <x v="4"/>
    <x v="2"/>
    <s v="LI-8894"/>
    <n v="31873.65"/>
    <n v="26"/>
    <n v="637473"/>
    <x v="4"/>
    <d v="2024-04-12T00:00:00"/>
    <x v="3"/>
    <x v="1"/>
    <n v="0"/>
  </r>
  <r>
    <x v="115"/>
    <s v="Benjamin Ruiz"/>
    <n v="35"/>
    <x v="0"/>
    <x v="2"/>
    <x v="3"/>
    <s v="LI-3579"/>
    <n v="10048.84"/>
    <n v="18"/>
    <n v="200976.8"/>
    <x v="2"/>
    <d v="2024-04-13T00:00:00"/>
    <x v="3"/>
    <x v="0"/>
    <n v="1"/>
  </r>
  <r>
    <x v="116"/>
    <s v="John Martin"/>
    <n v="29"/>
    <x v="0"/>
    <x v="1"/>
    <x v="4"/>
    <s v="LI-5640"/>
    <n v="49666.81"/>
    <n v="5"/>
    <n v="596001.72"/>
    <x v="0"/>
    <d v="2024-04-14T00:00:00"/>
    <x v="3"/>
    <x v="1"/>
    <n v="0"/>
  </r>
  <r>
    <x v="117"/>
    <s v="Virginia Glass"/>
    <n v="41"/>
    <x v="0"/>
    <x v="3"/>
    <x v="2"/>
    <s v="LI-5061"/>
    <n v="33370.620000000003"/>
    <n v="14"/>
    <n v="333706.2"/>
    <x v="3"/>
    <d v="2024-04-14T00:00:00"/>
    <x v="3"/>
    <x v="1"/>
    <n v="0"/>
  </r>
  <r>
    <x v="118"/>
    <s v="David Hunter"/>
    <n v="55"/>
    <x v="1"/>
    <x v="2"/>
    <x v="4"/>
    <s v="LI-6703"/>
    <n v="47369.05"/>
    <n v="18"/>
    <n v="710535.75"/>
    <x v="2"/>
    <d v="2024-04-15T00:00:00"/>
    <x v="3"/>
    <x v="0"/>
    <n v="1"/>
  </r>
  <r>
    <x v="119"/>
    <s v="Jacob Rodriguez"/>
    <n v="57"/>
    <x v="0"/>
    <x v="0"/>
    <x v="2"/>
    <s v="LI-7233"/>
    <n v="47873.19"/>
    <n v="25"/>
    <n v="765971.04"/>
    <x v="1"/>
    <d v="2024-04-15T00:00:00"/>
    <x v="3"/>
    <x v="0"/>
    <n v="1"/>
  </r>
  <r>
    <x v="120"/>
    <s v="Christine Newman"/>
    <n v="44"/>
    <x v="1"/>
    <x v="3"/>
    <x v="0"/>
    <s v="LI-5081"/>
    <n v="36221.4"/>
    <n v="23"/>
    <n v="579542.4"/>
    <x v="4"/>
    <d v="2024-04-16T00:00:00"/>
    <x v="3"/>
    <x v="0"/>
    <n v="1"/>
  </r>
  <r>
    <x v="121"/>
    <s v="Kimberly Cline"/>
    <n v="40"/>
    <x v="1"/>
    <x v="0"/>
    <x v="1"/>
    <s v="LI-1306"/>
    <n v="33780.15"/>
    <n v="28"/>
    <n v="540482.4"/>
    <x v="4"/>
    <d v="2024-04-18T00:00:00"/>
    <x v="3"/>
    <x v="0"/>
    <n v="1"/>
  </r>
  <r>
    <x v="122"/>
    <s v="Valerie Miller"/>
    <n v="26"/>
    <x v="1"/>
    <x v="2"/>
    <x v="4"/>
    <s v="LI-4194"/>
    <n v="48644.639999999999"/>
    <n v="5"/>
    <n v="729669.6"/>
    <x v="2"/>
    <d v="2024-04-19T00:00:00"/>
    <x v="3"/>
    <x v="0"/>
    <n v="1"/>
  </r>
  <r>
    <x v="50"/>
    <s v="Margaret Ford"/>
    <n v="58"/>
    <x v="1"/>
    <x v="1"/>
    <x v="3"/>
    <s v="LI-2211"/>
    <n v="22851.32"/>
    <n v="28"/>
    <n v="251364.52"/>
    <x v="3"/>
    <d v="2024-04-19T00:00:00"/>
    <x v="3"/>
    <x v="0"/>
    <n v="1"/>
  </r>
  <r>
    <x v="52"/>
    <s v="Courtney Ashley"/>
    <n v="26"/>
    <x v="1"/>
    <x v="2"/>
    <x v="4"/>
    <s v="LI-7864"/>
    <n v="13285.52"/>
    <n v="6"/>
    <n v="239139.36"/>
    <x v="2"/>
    <d v="2024-04-20T00:00:00"/>
    <x v="3"/>
    <x v="0"/>
    <n v="1"/>
  </r>
  <r>
    <x v="123"/>
    <s v="Lisa Sampson"/>
    <n v="49"/>
    <x v="1"/>
    <x v="0"/>
    <x v="3"/>
    <s v="LI-1314"/>
    <n v="13759.67"/>
    <n v="27"/>
    <n v="151356.37"/>
    <x v="0"/>
    <d v="2024-04-22T00:00:00"/>
    <x v="3"/>
    <x v="0"/>
    <n v="1"/>
  </r>
  <r>
    <x v="124"/>
    <s v="Angela Salazar"/>
    <n v="35"/>
    <x v="0"/>
    <x v="2"/>
    <x v="2"/>
    <s v="LI-1219"/>
    <n v="32526.71"/>
    <n v="20"/>
    <n v="552954.06999999995"/>
    <x v="4"/>
    <d v="2024-04-22T00:00:00"/>
    <x v="3"/>
    <x v="0"/>
    <n v="1"/>
  </r>
  <r>
    <x v="125"/>
    <s v="Jasmine Perry"/>
    <n v="58"/>
    <x v="1"/>
    <x v="1"/>
    <x v="4"/>
    <s v="LI-1708"/>
    <n v="39836.29"/>
    <n v="18"/>
    <n v="517871.77"/>
    <x v="2"/>
    <d v="2024-04-23T00:00:00"/>
    <x v="3"/>
    <x v="0"/>
    <n v="1"/>
  </r>
  <r>
    <x v="126"/>
    <s v="Jerry Stevens"/>
    <n v="28"/>
    <x v="0"/>
    <x v="0"/>
    <x v="0"/>
    <s v="LI-1614"/>
    <n v="13924.48"/>
    <n v="13"/>
    <n v="208867.20000000001"/>
    <x v="0"/>
    <d v="2024-04-24T00:00:00"/>
    <x v="3"/>
    <x v="0"/>
    <n v="1"/>
  </r>
  <r>
    <x v="123"/>
    <s v="Anna Perkins"/>
    <n v="48"/>
    <x v="1"/>
    <x v="2"/>
    <x v="1"/>
    <s v="LI-6466"/>
    <n v="29254.69"/>
    <n v="20"/>
    <n v="292546.90000000002"/>
    <x v="2"/>
    <d v="2024-04-24T00:00:00"/>
    <x v="3"/>
    <x v="0"/>
    <n v="1"/>
  </r>
  <r>
    <x v="2"/>
    <s v="Gloria Davidson"/>
    <n v="26"/>
    <x v="1"/>
    <x v="2"/>
    <x v="1"/>
    <s v="LI-2202"/>
    <n v="14716.85"/>
    <n v="9"/>
    <n v="206035.9"/>
    <x v="2"/>
    <d v="2024-04-26T00:00:00"/>
    <x v="3"/>
    <x v="0"/>
    <n v="1"/>
  </r>
  <r>
    <x v="127"/>
    <s v="David Jackson"/>
    <n v="44"/>
    <x v="0"/>
    <x v="3"/>
    <x v="2"/>
    <s v="LI-3118"/>
    <n v="31989.279999999999"/>
    <n v="17"/>
    <n v="319892.8"/>
    <x v="2"/>
    <d v="2024-04-27T00:00:00"/>
    <x v="3"/>
    <x v="0"/>
    <n v="1"/>
  </r>
  <r>
    <x v="128"/>
    <s v="Leslie Daniels"/>
    <n v="57"/>
    <x v="0"/>
    <x v="2"/>
    <x v="3"/>
    <s v="LI-2192"/>
    <n v="19384.12"/>
    <n v="11"/>
    <n v="329530.03999999998"/>
    <x v="0"/>
    <d v="2024-04-27T00:00:00"/>
    <x v="3"/>
    <x v="1"/>
    <n v="0"/>
  </r>
  <r>
    <x v="129"/>
    <s v="Anthony Snyder"/>
    <n v="59"/>
    <x v="1"/>
    <x v="4"/>
    <x v="1"/>
    <s v="LI-7970"/>
    <n v="22446.45"/>
    <n v="19"/>
    <n v="291803.84999999998"/>
    <x v="3"/>
    <d v="2024-04-28T00:00:00"/>
    <x v="3"/>
    <x v="1"/>
    <n v="0"/>
  </r>
  <r>
    <x v="130"/>
    <s v="Brandi Gibson"/>
    <n v="35"/>
    <x v="1"/>
    <x v="2"/>
    <x v="3"/>
    <s v="LI-1349"/>
    <n v="34550.410000000003"/>
    <n v="7"/>
    <n v="621907.38000000012"/>
    <x v="4"/>
    <d v="2024-04-28T00:00:00"/>
    <x v="3"/>
    <x v="1"/>
    <n v="0"/>
  </r>
  <r>
    <x v="131"/>
    <s v="Clinton Rollins MD"/>
    <n v="44"/>
    <x v="0"/>
    <x v="4"/>
    <x v="2"/>
    <s v="LI-5253"/>
    <n v="41959.94"/>
    <n v="16"/>
    <n v="797238.8600000001"/>
    <x v="1"/>
    <d v="2024-04-28T00:00:00"/>
    <x v="3"/>
    <x v="0"/>
    <n v="1"/>
  </r>
  <r>
    <x v="98"/>
    <s v="Timothy Gilmore"/>
    <n v="32"/>
    <x v="1"/>
    <x v="4"/>
    <x v="4"/>
    <s v="LI-8259"/>
    <n v="28240.92"/>
    <n v="25"/>
    <n v="564818.39999999991"/>
    <x v="2"/>
    <d v="2024-04-29T00:00:00"/>
    <x v="3"/>
    <x v="1"/>
    <n v="0"/>
  </r>
  <r>
    <x v="132"/>
    <s v="Gary Caldwell"/>
    <n v="44"/>
    <x v="0"/>
    <x v="1"/>
    <x v="4"/>
    <s v="LI-1112"/>
    <n v="22123.32"/>
    <n v="29"/>
    <n v="353973.12"/>
    <x v="4"/>
    <d v="2024-04-30T00:00:00"/>
    <x v="3"/>
    <x v="0"/>
    <n v="1"/>
  </r>
  <r>
    <x v="133"/>
    <s v="Ryan Ortiz"/>
    <n v="53"/>
    <x v="1"/>
    <x v="4"/>
    <x v="0"/>
    <s v="LI-3101"/>
    <n v="20852.09"/>
    <n v="27"/>
    <n v="375337.62"/>
    <x v="1"/>
    <d v="2024-05-01T00:00:00"/>
    <x v="4"/>
    <x v="0"/>
    <n v="1"/>
  </r>
  <r>
    <x v="8"/>
    <s v="William Wright"/>
    <n v="41"/>
    <x v="1"/>
    <x v="2"/>
    <x v="0"/>
    <s v="LI-5410"/>
    <n v="44263.12"/>
    <n v="11"/>
    <n v="663946.80000000005"/>
    <x v="3"/>
    <d v="2024-05-01T00:00:00"/>
    <x v="4"/>
    <x v="0"/>
    <n v="1"/>
  </r>
  <r>
    <x v="134"/>
    <s v="Perry Brooks"/>
    <n v="56"/>
    <x v="0"/>
    <x v="3"/>
    <x v="0"/>
    <s v="LI-5116"/>
    <n v="37510.870000000003"/>
    <n v="29"/>
    <n v="525152.18000000005"/>
    <x v="1"/>
    <d v="2024-05-02T00:00:00"/>
    <x v="4"/>
    <x v="0"/>
    <n v="1"/>
  </r>
  <r>
    <x v="135"/>
    <s v="Nancy Duarte"/>
    <n v="38"/>
    <x v="0"/>
    <x v="2"/>
    <x v="4"/>
    <s v="LI-8188"/>
    <n v="23889"/>
    <n v="5"/>
    <n v="262779"/>
    <x v="1"/>
    <d v="2024-05-02T00:00:00"/>
    <x v="4"/>
    <x v="0"/>
    <n v="1"/>
  </r>
  <r>
    <x v="136"/>
    <s v="Brian Long"/>
    <n v="39"/>
    <x v="0"/>
    <x v="1"/>
    <x v="1"/>
    <s v="LI-8650"/>
    <n v="32971.01"/>
    <n v="19"/>
    <n v="659420.20000000007"/>
    <x v="0"/>
    <d v="2024-05-02T00:00:00"/>
    <x v="4"/>
    <x v="1"/>
    <n v="0"/>
  </r>
  <r>
    <x v="137"/>
    <s v="Darin Palmer"/>
    <n v="25"/>
    <x v="1"/>
    <x v="3"/>
    <x v="1"/>
    <s v="LI-3144"/>
    <n v="12740.59"/>
    <n v="23"/>
    <n v="152887.07999999999"/>
    <x v="2"/>
    <d v="2024-05-02T00:00:00"/>
    <x v="4"/>
    <x v="0"/>
    <n v="1"/>
  </r>
  <r>
    <x v="138"/>
    <s v="Jimmy Mathews"/>
    <n v="55"/>
    <x v="0"/>
    <x v="4"/>
    <x v="2"/>
    <s v="LI-4015"/>
    <n v="38530.33"/>
    <n v="16"/>
    <n v="770606.60000000009"/>
    <x v="0"/>
    <d v="2024-05-04T00:00:00"/>
    <x v="4"/>
    <x v="0"/>
    <n v="1"/>
  </r>
  <r>
    <x v="87"/>
    <s v="Brenda Joseph"/>
    <n v="27"/>
    <x v="1"/>
    <x v="1"/>
    <x v="1"/>
    <s v="LI-3077"/>
    <n v="35544.620000000003"/>
    <n v="29"/>
    <n v="390990.82"/>
    <x v="1"/>
    <d v="2024-05-07T00:00:00"/>
    <x v="4"/>
    <x v="0"/>
    <n v="1"/>
  </r>
  <r>
    <x v="139"/>
    <s v="Alexandra Stephens"/>
    <n v="38"/>
    <x v="0"/>
    <x v="3"/>
    <x v="3"/>
    <s v="LI-3397"/>
    <n v="24658.23"/>
    <n v="11"/>
    <n v="369873.45"/>
    <x v="3"/>
    <d v="2024-05-08T00:00:00"/>
    <x v="4"/>
    <x v="0"/>
    <n v="1"/>
  </r>
  <r>
    <x v="140"/>
    <s v="Jamie Munoz"/>
    <n v="54"/>
    <x v="0"/>
    <x v="1"/>
    <x v="2"/>
    <s v="LI-9982"/>
    <n v="6225.97"/>
    <n v="27"/>
    <n v="80937.61"/>
    <x v="1"/>
    <d v="2024-05-08T00:00:00"/>
    <x v="4"/>
    <x v="1"/>
    <n v="0"/>
  </r>
  <r>
    <x v="141"/>
    <s v="William Fuller"/>
    <n v="29"/>
    <x v="1"/>
    <x v="3"/>
    <x v="0"/>
    <s v="LI-4496"/>
    <n v="24001.72"/>
    <n v="15"/>
    <n v="480034.4"/>
    <x v="4"/>
    <d v="2024-05-09T00:00:00"/>
    <x v="4"/>
    <x v="1"/>
    <n v="0"/>
  </r>
  <r>
    <x v="142"/>
    <s v="Holly Davis"/>
    <n v="36"/>
    <x v="1"/>
    <x v="3"/>
    <x v="1"/>
    <s v="LI-9944"/>
    <n v="23200.71"/>
    <n v="22"/>
    <n v="232007.1"/>
    <x v="0"/>
    <d v="2024-05-10T00:00:00"/>
    <x v="4"/>
    <x v="0"/>
    <n v="1"/>
  </r>
  <r>
    <x v="143"/>
    <s v="Stephanie Harrington"/>
    <n v="34"/>
    <x v="1"/>
    <x v="3"/>
    <x v="2"/>
    <s v="LI-4683"/>
    <n v="14152.04"/>
    <n v="27"/>
    <n v="212280.6"/>
    <x v="1"/>
    <d v="2024-05-11T00:00:00"/>
    <x v="4"/>
    <x v="0"/>
    <n v="1"/>
  </r>
  <r>
    <x v="127"/>
    <s v="John Gomez"/>
    <n v="39"/>
    <x v="0"/>
    <x v="2"/>
    <x v="0"/>
    <s v="LI-6100"/>
    <n v="33432.31"/>
    <n v="7"/>
    <n v="668646.19999999995"/>
    <x v="0"/>
    <d v="2024-05-13T00:00:00"/>
    <x v="4"/>
    <x v="0"/>
    <n v="1"/>
  </r>
  <r>
    <x v="144"/>
    <s v="Kendra Ward"/>
    <n v="35"/>
    <x v="0"/>
    <x v="2"/>
    <x v="1"/>
    <s v="LI-2369"/>
    <n v="15565.44"/>
    <n v="11"/>
    <n v="233481.60000000001"/>
    <x v="2"/>
    <d v="2024-05-14T00:00:00"/>
    <x v="4"/>
    <x v="0"/>
    <n v="1"/>
  </r>
  <r>
    <x v="145"/>
    <s v="Anna Foley"/>
    <n v="30"/>
    <x v="1"/>
    <x v="1"/>
    <x v="0"/>
    <s v="LI-4412"/>
    <n v="26589.55"/>
    <n v="12"/>
    <n v="531791"/>
    <x v="2"/>
    <d v="2024-05-15T00:00:00"/>
    <x v="4"/>
    <x v="0"/>
    <n v="1"/>
  </r>
  <r>
    <x v="80"/>
    <s v="Linda Malone"/>
    <n v="32"/>
    <x v="1"/>
    <x v="1"/>
    <x v="0"/>
    <s v="LI-3013"/>
    <n v="9811.7800000000007"/>
    <n v="6"/>
    <n v="147176.70000000001"/>
    <x v="1"/>
    <d v="2024-05-15T00:00:00"/>
    <x v="4"/>
    <x v="0"/>
    <n v="1"/>
  </r>
  <r>
    <x v="146"/>
    <s v="Stanley Robertson"/>
    <n v="41"/>
    <x v="1"/>
    <x v="0"/>
    <x v="4"/>
    <s v="LI-9074"/>
    <n v="18233.48"/>
    <n v="16"/>
    <n v="182334.8"/>
    <x v="3"/>
    <d v="2024-05-16T00:00:00"/>
    <x v="4"/>
    <x v="0"/>
    <n v="1"/>
  </r>
  <r>
    <x v="147"/>
    <s v="Jennifer Levy"/>
    <n v="27"/>
    <x v="1"/>
    <x v="3"/>
    <x v="1"/>
    <s v="LI-9032"/>
    <n v="39480.75"/>
    <n v="19"/>
    <n v="434288.25"/>
    <x v="1"/>
    <d v="2024-05-18T00:00:00"/>
    <x v="4"/>
    <x v="1"/>
    <n v="0"/>
  </r>
  <r>
    <x v="148"/>
    <s v="Dennis Lawson"/>
    <n v="48"/>
    <x v="0"/>
    <x v="1"/>
    <x v="1"/>
    <s v="LI-5639"/>
    <n v="28725.57"/>
    <n v="10"/>
    <n v="545785.82999999996"/>
    <x v="4"/>
    <d v="2024-05-18T00:00:00"/>
    <x v="4"/>
    <x v="0"/>
    <n v="1"/>
  </r>
  <r>
    <x v="77"/>
    <s v="Cindy Jackson"/>
    <n v="36"/>
    <x v="1"/>
    <x v="3"/>
    <x v="1"/>
    <s v="LI-3530"/>
    <n v="16519.12"/>
    <n v="7"/>
    <n v="297344.15999999997"/>
    <x v="2"/>
    <d v="2024-05-19T00:00:00"/>
    <x v="4"/>
    <x v="0"/>
    <n v="1"/>
  </r>
  <r>
    <x v="149"/>
    <s v="Nicole Ramirez"/>
    <n v="49"/>
    <x v="1"/>
    <x v="1"/>
    <x v="3"/>
    <s v="LI-1968"/>
    <n v="42116.2"/>
    <n v="26"/>
    <n v="547510.6"/>
    <x v="1"/>
    <d v="2024-05-20T00:00:00"/>
    <x v="4"/>
    <x v="0"/>
    <n v="1"/>
  </r>
  <r>
    <x v="150"/>
    <s v="Taylor Miller"/>
    <n v="57"/>
    <x v="1"/>
    <x v="0"/>
    <x v="3"/>
    <s v="LI-6822"/>
    <n v="24344.57"/>
    <n v="9"/>
    <n v="462546.83"/>
    <x v="1"/>
    <d v="2024-05-20T00:00:00"/>
    <x v="4"/>
    <x v="0"/>
    <n v="1"/>
  </r>
  <r>
    <x v="118"/>
    <s v="Jacqueline Miller"/>
    <n v="41"/>
    <x v="0"/>
    <x v="0"/>
    <x v="4"/>
    <s v="LI-5064"/>
    <n v="47340.68"/>
    <n v="7"/>
    <n v="804791.56"/>
    <x v="0"/>
    <d v="2024-05-21T00:00:00"/>
    <x v="4"/>
    <x v="1"/>
    <n v="0"/>
  </r>
  <r>
    <x v="73"/>
    <s v="Casey Hebert"/>
    <n v="42"/>
    <x v="1"/>
    <x v="4"/>
    <x v="2"/>
    <s v="LI-2914"/>
    <n v="17066.03"/>
    <n v="7"/>
    <n v="290122.51"/>
    <x v="0"/>
    <d v="2024-05-21T00:00:00"/>
    <x v="4"/>
    <x v="0"/>
    <n v="1"/>
  </r>
  <r>
    <x v="151"/>
    <s v="William Hansen"/>
    <n v="32"/>
    <x v="1"/>
    <x v="2"/>
    <x v="3"/>
    <s v="LI-8846"/>
    <n v="11935.21"/>
    <n v="19"/>
    <n v="155157.73000000001"/>
    <x v="3"/>
    <d v="2024-05-22T00:00:00"/>
    <x v="4"/>
    <x v="1"/>
    <n v="0"/>
  </r>
  <r>
    <x v="152"/>
    <s v="Dawn Petersen"/>
    <n v="38"/>
    <x v="0"/>
    <x v="2"/>
    <x v="1"/>
    <s v="LI-9816"/>
    <n v="15305.68"/>
    <n v="11"/>
    <n v="168362.48"/>
    <x v="4"/>
    <d v="2024-05-23T00:00:00"/>
    <x v="4"/>
    <x v="0"/>
    <n v="1"/>
  </r>
  <r>
    <x v="153"/>
    <s v="Jessica Jones"/>
    <n v="34"/>
    <x v="1"/>
    <x v="0"/>
    <x v="0"/>
    <s v="LI-9748"/>
    <n v="46898.83"/>
    <n v="17"/>
    <n v="468988.3"/>
    <x v="4"/>
    <d v="2024-05-23T00:00:00"/>
    <x v="4"/>
    <x v="0"/>
    <n v="1"/>
  </r>
  <r>
    <x v="154"/>
    <s v="James Dunn"/>
    <n v="57"/>
    <x v="0"/>
    <x v="4"/>
    <x v="4"/>
    <s v="LI-1036"/>
    <n v="34743.230000000003"/>
    <n v="14"/>
    <n v="694864.60000000009"/>
    <x v="1"/>
    <d v="2024-05-23T00:00:00"/>
    <x v="4"/>
    <x v="0"/>
    <n v="1"/>
  </r>
  <r>
    <x v="155"/>
    <s v="Erica Walker"/>
    <n v="58"/>
    <x v="1"/>
    <x v="3"/>
    <x v="2"/>
    <s v="LI-8003"/>
    <n v="26406.67"/>
    <n v="19"/>
    <n v="422506.72"/>
    <x v="3"/>
    <d v="2024-05-23T00:00:00"/>
    <x v="4"/>
    <x v="0"/>
    <n v="1"/>
  </r>
  <r>
    <x v="156"/>
    <s v="Kent Reed"/>
    <n v="36"/>
    <x v="0"/>
    <x v="4"/>
    <x v="3"/>
    <s v="LI-6490"/>
    <n v="12753.45"/>
    <n v="20"/>
    <n v="242315.55"/>
    <x v="3"/>
    <d v="2024-05-24T00:00:00"/>
    <x v="4"/>
    <x v="0"/>
    <n v="1"/>
  </r>
  <r>
    <x v="151"/>
    <s v="Marie Meyer"/>
    <n v="53"/>
    <x v="1"/>
    <x v="1"/>
    <x v="1"/>
    <s v="LI-7841"/>
    <n v="42275.63"/>
    <n v="26"/>
    <n v="718685.71"/>
    <x v="4"/>
    <d v="2024-05-24T00:00:00"/>
    <x v="4"/>
    <x v="0"/>
    <n v="1"/>
  </r>
  <r>
    <x v="157"/>
    <s v="Mr. James Bryant DDS"/>
    <n v="46"/>
    <x v="0"/>
    <x v="2"/>
    <x v="1"/>
    <s v="LI-6032"/>
    <n v="11720.55"/>
    <n v="12"/>
    <n v="187528.8"/>
    <x v="2"/>
    <d v="2024-05-24T00:00:00"/>
    <x v="4"/>
    <x v="0"/>
    <n v="1"/>
  </r>
  <r>
    <x v="158"/>
    <s v="Thomas Johnston"/>
    <n v="35"/>
    <x v="1"/>
    <x v="0"/>
    <x v="4"/>
    <s v="LI-3287"/>
    <n v="44024.42"/>
    <n v="13"/>
    <n v="616341.88"/>
    <x v="3"/>
    <d v="2024-05-25T00:00:00"/>
    <x v="4"/>
    <x v="0"/>
    <n v="1"/>
  </r>
  <r>
    <x v="159"/>
    <s v="David Rodriguez"/>
    <n v="45"/>
    <x v="1"/>
    <x v="2"/>
    <x v="3"/>
    <s v="LI-2362"/>
    <n v="27460.17"/>
    <n v="14"/>
    <n v="439362.72"/>
    <x v="3"/>
    <d v="2024-05-25T00:00:00"/>
    <x v="4"/>
    <x v="1"/>
    <n v="0"/>
  </r>
  <r>
    <x v="77"/>
    <s v="Stephanie Brown DDS"/>
    <n v="39"/>
    <x v="0"/>
    <x v="4"/>
    <x v="2"/>
    <s v="LI-2401"/>
    <n v="37911"/>
    <n v="18"/>
    <n v="454932"/>
    <x v="3"/>
    <d v="2024-05-26T00:00:00"/>
    <x v="4"/>
    <x v="1"/>
    <n v="0"/>
  </r>
  <r>
    <x v="160"/>
    <s v="James Peters"/>
    <n v="49"/>
    <x v="1"/>
    <x v="2"/>
    <x v="1"/>
    <s v="LI-8610"/>
    <n v="14562.31"/>
    <n v="29"/>
    <n v="276683.89"/>
    <x v="1"/>
    <d v="2024-05-26T00:00:00"/>
    <x v="4"/>
    <x v="0"/>
    <n v="1"/>
  </r>
  <r>
    <x v="161"/>
    <s v="Christopher Dominguez"/>
    <n v="35"/>
    <x v="1"/>
    <x v="0"/>
    <x v="3"/>
    <s v="LI-2514"/>
    <n v="45801.5"/>
    <n v="12"/>
    <n v="732824"/>
    <x v="2"/>
    <d v="2024-05-28T00:00:00"/>
    <x v="4"/>
    <x v="0"/>
    <n v="1"/>
  </r>
  <r>
    <x v="162"/>
    <s v="Jamie Miller"/>
    <n v="28"/>
    <x v="1"/>
    <x v="1"/>
    <x v="2"/>
    <s v="LI-6513"/>
    <n v="16256.77"/>
    <n v="11"/>
    <n v="260108.32"/>
    <x v="0"/>
    <d v="2024-05-28T00:00:00"/>
    <x v="4"/>
    <x v="0"/>
    <n v="1"/>
  </r>
  <r>
    <x v="163"/>
    <s v="Heidi Serrano"/>
    <n v="51"/>
    <x v="0"/>
    <x v="3"/>
    <x v="4"/>
    <s v="LI-9821"/>
    <n v="35902.75"/>
    <n v="8"/>
    <n v="682152.25"/>
    <x v="4"/>
    <d v="2024-05-29T00:00:00"/>
    <x v="4"/>
    <x v="1"/>
    <n v="0"/>
  </r>
  <r>
    <x v="164"/>
    <s v="Regina Bradford"/>
    <n v="36"/>
    <x v="1"/>
    <x v="2"/>
    <x v="1"/>
    <s v="LI-2127"/>
    <n v="29226.87"/>
    <n v="19"/>
    <n v="467629.92"/>
    <x v="2"/>
    <d v="2024-05-29T00:00:00"/>
    <x v="4"/>
    <x v="0"/>
    <n v="1"/>
  </r>
  <r>
    <x v="165"/>
    <s v="Nicholas Wright"/>
    <n v="51"/>
    <x v="0"/>
    <x v="4"/>
    <x v="3"/>
    <s v="LI-4378"/>
    <n v="14188.6"/>
    <n v="17"/>
    <n v="227017.60000000001"/>
    <x v="0"/>
    <d v="2024-05-29T00:00:00"/>
    <x v="4"/>
    <x v="0"/>
    <n v="1"/>
  </r>
  <r>
    <x v="166"/>
    <s v="Abigail Castaneda"/>
    <n v="30"/>
    <x v="1"/>
    <x v="2"/>
    <x v="0"/>
    <s v="LI-3368"/>
    <n v="31619"/>
    <n v="29"/>
    <n v="442666"/>
    <x v="3"/>
    <d v="2024-05-29T00:00:00"/>
    <x v="4"/>
    <x v="1"/>
    <n v="0"/>
  </r>
  <r>
    <x v="167"/>
    <s v="Kelly Gardner"/>
    <n v="51"/>
    <x v="1"/>
    <x v="4"/>
    <x v="4"/>
    <s v="LI-4745"/>
    <n v="41863.18"/>
    <n v="8"/>
    <n v="544221.34"/>
    <x v="0"/>
    <d v="2024-05-31T00:00:00"/>
    <x v="4"/>
    <x v="0"/>
    <n v="1"/>
  </r>
  <r>
    <x v="31"/>
    <s v="James Carroll"/>
    <n v="34"/>
    <x v="0"/>
    <x v="1"/>
    <x v="2"/>
    <s v="LI-9989"/>
    <n v="48925.22"/>
    <n v="6"/>
    <n v="733878.3"/>
    <x v="2"/>
    <d v="2024-06-01T00:00:00"/>
    <x v="5"/>
    <x v="0"/>
    <n v="1"/>
  </r>
  <r>
    <x v="168"/>
    <s v="Heidi Ortiz"/>
    <n v="49"/>
    <x v="0"/>
    <x v="0"/>
    <x v="3"/>
    <s v="LI-1976"/>
    <n v="13929.15"/>
    <n v="16"/>
    <n v="195008.1"/>
    <x v="4"/>
    <d v="2024-06-01T00:00:00"/>
    <x v="5"/>
    <x v="0"/>
    <n v="1"/>
  </r>
  <r>
    <x v="169"/>
    <s v="Benjamin Contreras"/>
    <n v="33"/>
    <x v="0"/>
    <x v="1"/>
    <x v="3"/>
    <s v="LI-3964"/>
    <n v="5768.37"/>
    <n v="5"/>
    <n v="103830.66"/>
    <x v="1"/>
    <d v="2024-06-02T00:00:00"/>
    <x v="5"/>
    <x v="1"/>
    <n v="0"/>
  </r>
  <r>
    <x v="112"/>
    <s v="Stacey Santana"/>
    <n v="30"/>
    <x v="1"/>
    <x v="2"/>
    <x v="2"/>
    <s v="LI-3441"/>
    <n v="49332.46"/>
    <n v="18"/>
    <n v="690654.44"/>
    <x v="4"/>
    <d v="2024-06-02T00:00:00"/>
    <x v="5"/>
    <x v="0"/>
    <n v="1"/>
  </r>
  <r>
    <x v="155"/>
    <s v="Jared Bradshaw"/>
    <n v="33"/>
    <x v="0"/>
    <x v="1"/>
    <x v="0"/>
    <s v="LI-5938"/>
    <n v="6416.9"/>
    <n v="24"/>
    <n v="109087.3"/>
    <x v="2"/>
    <d v="2024-06-03T00:00:00"/>
    <x v="5"/>
    <x v="0"/>
    <n v="1"/>
  </r>
  <r>
    <x v="170"/>
    <s v="Joshua Singh"/>
    <n v="46"/>
    <x v="1"/>
    <x v="4"/>
    <x v="4"/>
    <s v="LI-9537"/>
    <n v="44684.02"/>
    <n v="15"/>
    <n v="893680.39999999991"/>
    <x v="1"/>
    <d v="2024-06-04T00:00:00"/>
    <x v="5"/>
    <x v="0"/>
    <n v="1"/>
  </r>
  <r>
    <x v="81"/>
    <s v="Aaron Frazier"/>
    <n v="50"/>
    <x v="0"/>
    <x v="0"/>
    <x v="1"/>
    <s v="LI-3708"/>
    <n v="36510.07"/>
    <n v="26"/>
    <n v="401610.77"/>
    <x v="0"/>
    <d v="2024-06-04T00:00:00"/>
    <x v="5"/>
    <x v="0"/>
    <n v="1"/>
  </r>
  <r>
    <x v="171"/>
    <s v="Anthony Medina"/>
    <n v="51"/>
    <x v="1"/>
    <x v="4"/>
    <x v="1"/>
    <s v="LI-4119"/>
    <n v="23331.48"/>
    <n v="5"/>
    <n v="303309.24"/>
    <x v="0"/>
    <d v="2024-06-04T00:00:00"/>
    <x v="5"/>
    <x v="0"/>
    <n v="1"/>
  </r>
  <r>
    <x v="172"/>
    <s v="Vincent Anderson"/>
    <n v="26"/>
    <x v="0"/>
    <x v="2"/>
    <x v="4"/>
    <s v="LI-9630"/>
    <n v="20503.41"/>
    <n v="22"/>
    <n v="328054.56"/>
    <x v="3"/>
    <d v="2024-06-06T00:00:00"/>
    <x v="5"/>
    <x v="1"/>
    <n v="0"/>
  </r>
  <r>
    <x v="112"/>
    <s v="Nicole Butler"/>
    <n v="54"/>
    <x v="0"/>
    <x v="1"/>
    <x v="0"/>
    <s v="LI-9443"/>
    <n v="22131.11"/>
    <n v="5"/>
    <n v="442622.2"/>
    <x v="4"/>
    <d v="2024-06-08T00:00:00"/>
    <x v="5"/>
    <x v="0"/>
    <n v="1"/>
  </r>
  <r>
    <x v="173"/>
    <s v="Terry Conley"/>
    <n v="55"/>
    <x v="1"/>
    <x v="4"/>
    <x v="4"/>
    <s v="LI-6303"/>
    <n v="25699.38"/>
    <n v="28"/>
    <n v="462588.84"/>
    <x v="4"/>
    <d v="2024-06-08T00:00:00"/>
    <x v="5"/>
    <x v="0"/>
    <n v="1"/>
  </r>
  <r>
    <x v="26"/>
    <s v="Bobby Munoz"/>
    <n v="37"/>
    <x v="0"/>
    <x v="0"/>
    <x v="2"/>
    <s v="LI-7563"/>
    <n v="8752.0300000000007"/>
    <n v="15"/>
    <n v="157536.54"/>
    <x v="2"/>
    <d v="2024-06-08T00:00:00"/>
    <x v="5"/>
    <x v="0"/>
    <n v="1"/>
  </r>
  <r>
    <x v="174"/>
    <s v="Rachel Gardner"/>
    <n v="28"/>
    <x v="1"/>
    <x v="1"/>
    <x v="0"/>
    <s v="LI-5641"/>
    <n v="42962.77"/>
    <n v="23"/>
    <n v="859255.39999999991"/>
    <x v="2"/>
    <d v="2024-06-10T00:00:00"/>
    <x v="5"/>
    <x v="0"/>
    <n v="1"/>
  </r>
  <r>
    <x v="175"/>
    <s v="Gerald Humphrey"/>
    <n v="49"/>
    <x v="0"/>
    <x v="2"/>
    <x v="1"/>
    <s v="LI-4274"/>
    <n v="36060.6"/>
    <n v="9"/>
    <n v="721212"/>
    <x v="1"/>
    <d v="2024-06-12T00:00:00"/>
    <x v="5"/>
    <x v="0"/>
    <n v="1"/>
  </r>
  <r>
    <x v="176"/>
    <s v="Jaclyn Johnson"/>
    <n v="32"/>
    <x v="1"/>
    <x v="0"/>
    <x v="4"/>
    <s v="LI-8271"/>
    <n v="31913.98"/>
    <n v="26"/>
    <n v="478709.7"/>
    <x v="0"/>
    <d v="2024-06-12T00:00:00"/>
    <x v="5"/>
    <x v="0"/>
    <n v="1"/>
  </r>
  <r>
    <x v="177"/>
    <s v="Stephen Jordan"/>
    <n v="44"/>
    <x v="1"/>
    <x v="4"/>
    <x v="3"/>
    <s v="LI-2185"/>
    <n v="9005.01"/>
    <n v="22"/>
    <n v="117065.13"/>
    <x v="1"/>
    <d v="2024-06-16T00:00:00"/>
    <x v="5"/>
    <x v="1"/>
    <n v="0"/>
  </r>
  <r>
    <x v="178"/>
    <s v="Lisa Petty"/>
    <n v="57"/>
    <x v="0"/>
    <x v="2"/>
    <x v="3"/>
    <s v="LI-7395"/>
    <n v="6657.34"/>
    <n v="16"/>
    <n v="119832.12"/>
    <x v="1"/>
    <d v="2024-06-17T00:00:00"/>
    <x v="5"/>
    <x v="0"/>
    <n v="1"/>
  </r>
  <r>
    <x v="68"/>
    <s v="Melissa Rivers"/>
    <n v="39"/>
    <x v="0"/>
    <x v="4"/>
    <x v="4"/>
    <s v="LI-2907"/>
    <n v="23516.02"/>
    <n v="27"/>
    <n v="399772.34"/>
    <x v="1"/>
    <d v="2024-06-17T00:00:00"/>
    <x v="5"/>
    <x v="0"/>
    <n v="1"/>
  </r>
  <r>
    <x v="179"/>
    <s v="Mrs. Tina Estes"/>
    <n v="45"/>
    <x v="1"/>
    <x v="2"/>
    <x v="1"/>
    <s v="LI-4753"/>
    <n v="15472.33"/>
    <n v="15"/>
    <n v="216612.62"/>
    <x v="1"/>
    <d v="2024-06-18T00:00:00"/>
    <x v="5"/>
    <x v="0"/>
    <n v="1"/>
  </r>
  <r>
    <x v="180"/>
    <s v="Regina Erickson"/>
    <n v="47"/>
    <x v="0"/>
    <x v="4"/>
    <x v="1"/>
    <s v="LI-8062"/>
    <n v="7604.43"/>
    <n v="6"/>
    <n v="98857.59"/>
    <x v="4"/>
    <d v="2024-06-19T00:00:00"/>
    <x v="5"/>
    <x v="0"/>
    <n v="1"/>
  </r>
  <r>
    <x v="181"/>
    <s v="Phillip Rubio"/>
    <n v="57"/>
    <x v="0"/>
    <x v="0"/>
    <x v="4"/>
    <s v="LI-7470"/>
    <n v="9536.36"/>
    <n v="12"/>
    <n v="181190.84"/>
    <x v="0"/>
    <d v="2024-06-20T00:00:00"/>
    <x v="5"/>
    <x v="0"/>
    <n v="1"/>
  </r>
  <r>
    <x v="182"/>
    <s v="Allison Long"/>
    <n v="39"/>
    <x v="1"/>
    <x v="4"/>
    <x v="3"/>
    <s v="LI-4865"/>
    <n v="17017.759999999998"/>
    <n v="29"/>
    <n v="340355.2"/>
    <x v="1"/>
    <d v="2024-06-20T00:00:00"/>
    <x v="5"/>
    <x v="0"/>
    <n v="1"/>
  </r>
  <r>
    <x v="79"/>
    <s v="Mary Sanders"/>
    <n v="52"/>
    <x v="0"/>
    <x v="1"/>
    <x v="2"/>
    <s v="LI-8472"/>
    <n v="39315.440000000002"/>
    <n v="6"/>
    <n v="668362.48"/>
    <x v="4"/>
    <d v="2024-06-20T00:00:00"/>
    <x v="5"/>
    <x v="0"/>
    <n v="1"/>
  </r>
  <r>
    <x v="151"/>
    <s v="Robert Bender"/>
    <n v="28"/>
    <x v="0"/>
    <x v="2"/>
    <x v="1"/>
    <s v="LI-5772"/>
    <n v="31570.240000000002"/>
    <n v="29"/>
    <n v="315702.40000000002"/>
    <x v="3"/>
    <d v="2024-06-22T00:00:00"/>
    <x v="5"/>
    <x v="0"/>
    <n v="1"/>
  </r>
  <r>
    <x v="183"/>
    <s v="Joshua Walton"/>
    <n v="31"/>
    <x v="0"/>
    <x v="3"/>
    <x v="4"/>
    <s v="LI-6348"/>
    <n v="32612.47"/>
    <n v="23"/>
    <n v="554411.99"/>
    <x v="0"/>
    <d v="2024-06-22T00:00:00"/>
    <x v="5"/>
    <x v="0"/>
    <n v="1"/>
  </r>
  <r>
    <x v="184"/>
    <s v="Joseph Norris"/>
    <n v="51"/>
    <x v="1"/>
    <x v="2"/>
    <x v="4"/>
    <s v="LI-7104"/>
    <n v="40301.949999999997"/>
    <n v="12"/>
    <n v="644831.19999999995"/>
    <x v="4"/>
    <d v="2024-06-22T00:00:00"/>
    <x v="5"/>
    <x v="0"/>
    <n v="1"/>
  </r>
  <r>
    <x v="185"/>
    <s v="Juan Hogan"/>
    <n v="27"/>
    <x v="1"/>
    <x v="1"/>
    <x v="1"/>
    <s v="LI-6702"/>
    <n v="28882.04"/>
    <n v="6"/>
    <n v="433230.6"/>
    <x v="4"/>
    <d v="2024-06-23T00:00:00"/>
    <x v="5"/>
    <x v="0"/>
    <n v="1"/>
  </r>
  <r>
    <x v="186"/>
    <s v="John White"/>
    <n v="38"/>
    <x v="1"/>
    <x v="0"/>
    <x v="1"/>
    <s v="LI-5621"/>
    <n v="22792.23"/>
    <n v="22"/>
    <n v="319091.21999999997"/>
    <x v="2"/>
    <d v="2024-06-23T00:00:00"/>
    <x v="5"/>
    <x v="0"/>
    <n v="1"/>
  </r>
  <r>
    <x v="87"/>
    <s v="Susan Huffman"/>
    <n v="50"/>
    <x v="1"/>
    <x v="1"/>
    <x v="0"/>
    <s v="LI-3212"/>
    <n v="27769.88"/>
    <n v="8"/>
    <n v="527627.72"/>
    <x v="3"/>
    <d v="2024-06-23T00:00:00"/>
    <x v="5"/>
    <x v="0"/>
    <n v="1"/>
  </r>
  <r>
    <x v="187"/>
    <s v="Joshua Collins"/>
    <n v="59"/>
    <x v="0"/>
    <x v="1"/>
    <x v="1"/>
    <s v="LI-7635"/>
    <n v="34927.51"/>
    <n v="20"/>
    <n v="488985.14"/>
    <x v="0"/>
    <d v="2024-06-24T00:00:00"/>
    <x v="5"/>
    <x v="0"/>
    <n v="1"/>
  </r>
  <r>
    <x v="188"/>
    <s v="Eileen Turner"/>
    <n v="30"/>
    <x v="1"/>
    <x v="2"/>
    <x v="4"/>
    <s v="LI-4189"/>
    <n v="39995.14"/>
    <n v="26"/>
    <n v="799902.8"/>
    <x v="2"/>
    <d v="2024-06-24T00:00:00"/>
    <x v="5"/>
    <x v="1"/>
    <n v="0"/>
  </r>
  <r>
    <x v="189"/>
    <s v="Shelley Melendez"/>
    <n v="34"/>
    <x v="0"/>
    <x v="0"/>
    <x v="4"/>
    <s v="LI-5060"/>
    <n v="20271.34"/>
    <n v="11"/>
    <n v="202713.4"/>
    <x v="4"/>
    <d v="2024-06-24T00:00:00"/>
    <x v="5"/>
    <x v="0"/>
    <n v="1"/>
  </r>
  <r>
    <x v="190"/>
    <s v="Miss Maria Munoz DDS"/>
    <n v="37"/>
    <x v="0"/>
    <x v="0"/>
    <x v="4"/>
    <s v="LI-1116"/>
    <n v="17350.11"/>
    <n v="18"/>
    <n v="294951.87"/>
    <x v="2"/>
    <d v="2024-06-25T00:00:00"/>
    <x v="5"/>
    <x v="0"/>
    <n v="1"/>
  </r>
  <r>
    <x v="191"/>
    <s v="Tyler Butler"/>
    <n v="45"/>
    <x v="1"/>
    <x v="4"/>
    <x v="1"/>
    <s v="LI-2901"/>
    <n v="22917.37"/>
    <n v="16"/>
    <n v="229173.7"/>
    <x v="3"/>
    <d v="2024-06-26T00:00:00"/>
    <x v="5"/>
    <x v="0"/>
    <n v="1"/>
  </r>
  <r>
    <x v="192"/>
    <s v="Jessica Graham"/>
    <n v="32"/>
    <x v="0"/>
    <x v="4"/>
    <x v="0"/>
    <s v="LI-2809"/>
    <n v="19456.25"/>
    <n v="26"/>
    <n v="233475"/>
    <x v="1"/>
    <d v="2024-06-27T00:00:00"/>
    <x v="5"/>
    <x v="0"/>
    <n v="1"/>
  </r>
  <r>
    <x v="193"/>
    <s v="Kyle Gomez"/>
    <n v="25"/>
    <x v="1"/>
    <x v="2"/>
    <x v="1"/>
    <s v="LI-1167"/>
    <n v="24641.34"/>
    <n v="21"/>
    <n v="246413.4"/>
    <x v="4"/>
    <d v="2024-07-03T00:00:00"/>
    <x v="6"/>
    <x v="0"/>
    <n v="1"/>
  </r>
  <r>
    <x v="194"/>
    <s v="Robert Osborne"/>
    <n v="27"/>
    <x v="1"/>
    <x v="2"/>
    <x v="3"/>
    <s v="LI-1080"/>
    <n v="33309.46"/>
    <n v="25"/>
    <n v="466332.44"/>
    <x v="0"/>
    <d v="2024-07-03T00:00:00"/>
    <x v="6"/>
    <x v="0"/>
    <n v="1"/>
  </r>
  <r>
    <x v="45"/>
    <s v="Tamara Gallagher"/>
    <n v="28"/>
    <x v="1"/>
    <x v="1"/>
    <x v="1"/>
    <s v="LI-5272"/>
    <n v="45807.97"/>
    <n v="19"/>
    <n v="687119.55"/>
    <x v="4"/>
    <d v="2024-07-05T00:00:00"/>
    <x v="6"/>
    <x v="0"/>
    <n v="1"/>
  </r>
  <r>
    <x v="195"/>
    <s v="Debbie York"/>
    <n v="56"/>
    <x v="1"/>
    <x v="4"/>
    <x v="1"/>
    <s v="LI-5234"/>
    <n v="26119.67"/>
    <n v="26"/>
    <n v="287316.37"/>
    <x v="2"/>
    <d v="2024-07-05T00:00:00"/>
    <x v="6"/>
    <x v="1"/>
    <n v="0"/>
  </r>
  <r>
    <x v="196"/>
    <s v="Bradley Hurley"/>
    <n v="37"/>
    <x v="1"/>
    <x v="2"/>
    <x v="2"/>
    <s v="LI-5569"/>
    <n v="22296.19"/>
    <n v="23"/>
    <n v="401331.42"/>
    <x v="1"/>
    <d v="2024-07-05T00:00:00"/>
    <x v="6"/>
    <x v="0"/>
    <n v="1"/>
  </r>
  <r>
    <x v="131"/>
    <s v="Michael Henderson"/>
    <n v="26"/>
    <x v="0"/>
    <x v="2"/>
    <x v="3"/>
    <s v="LI-9686"/>
    <n v="44771.34"/>
    <n v="14"/>
    <n v="582027.41999999993"/>
    <x v="0"/>
    <d v="2024-07-06T00:00:00"/>
    <x v="6"/>
    <x v="1"/>
    <n v="0"/>
  </r>
  <r>
    <x v="197"/>
    <s v="Matthew Jones"/>
    <n v="27"/>
    <x v="1"/>
    <x v="3"/>
    <x v="1"/>
    <s v="LI-4063"/>
    <n v="11936.85"/>
    <n v="13"/>
    <n v="155179.04999999999"/>
    <x v="0"/>
    <d v="2024-07-07T00:00:00"/>
    <x v="6"/>
    <x v="0"/>
    <n v="1"/>
  </r>
  <r>
    <x v="198"/>
    <s v="Victoria Hall"/>
    <n v="29"/>
    <x v="1"/>
    <x v="3"/>
    <x v="2"/>
    <s v="LI-1642"/>
    <n v="40487.839999999997"/>
    <n v="24"/>
    <n v="485854.08"/>
    <x v="4"/>
    <d v="2024-07-08T00:00:00"/>
    <x v="6"/>
    <x v="0"/>
    <n v="1"/>
  </r>
  <r>
    <x v="199"/>
    <s v="Christopher Mcdonald"/>
    <n v="51"/>
    <x v="0"/>
    <x v="2"/>
    <x v="4"/>
    <s v="LI-7180"/>
    <n v="42871.12"/>
    <n v="18"/>
    <n v="643066.80000000005"/>
    <x v="4"/>
    <d v="2024-07-08T00:00:00"/>
    <x v="6"/>
    <x v="1"/>
    <n v="0"/>
  </r>
  <r>
    <x v="200"/>
    <s v="James Caldwell"/>
    <n v="54"/>
    <x v="1"/>
    <x v="3"/>
    <x v="3"/>
    <s v="LI-9245"/>
    <n v="10185.81"/>
    <n v="16"/>
    <n v="122229.72"/>
    <x v="0"/>
    <d v="2024-07-09T00:00:00"/>
    <x v="6"/>
    <x v="0"/>
    <n v="1"/>
  </r>
  <r>
    <x v="201"/>
    <s v="Robert Howe"/>
    <n v="41"/>
    <x v="1"/>
    <x v="3"/>
    <x v="1"/>
    <s v="LI-2742"/>
    <n v="38666.43"/>
    <n v="22"/>
    <n v="734662.17"/>
    <x v="3"/>
    <d v="2024-07-09T00:00:00"/>
    <x v="6"/>
    <x v="0"/>
    <n v="1"/>
  </r>
  <r>
    <x v="130"/>
    <s v="Christina Campbell"/>
    <n v="26"/>
    <x v="0"/>
    <x v="0"/>
    <x v="3"/>
    <s v="LI-6338"/>
    <n v="8067.08"/>
    <n v="6"/>
    <n v="153274.51999999999"/>
    <x v="3"/>
    <d v="2024-07-09T00:00:00"/>
    <x v="6"/>
    <x v="0"/>
    <n v="1"/>
  </r>
  <r>
    <x v="202"/>
    <s v="Michelle Cain"/>
    <n v="31"/>
    <x v="0"/>
    <x v="3"/>
    <x v="3"/>
    <s v="LI-4485"/>
    <n v="23889"/>
    <n v="13"/>
    <n v="430002"/>
    <x v="2"/>
    <d v="2024-07-10T00:00:00"/>
    <x v="6"/>
    <x v="0"/>
    <n v="1"/>
  </r>
  <r>
    <x v="203"/>
    <s v="Wanda Frank"/>
    <n v="39"/>
    <x v="1"/>
    <x v="4"/>
    <x v="1"/>
    <s v="LI-9294"/>
    <n v="8532.02"/>
    <n v="18"/>
    <n v="153576.35999999999"/>
    <x v="4"/>
    <d v="2024-07-10T00:00:00"/>
    <x v="6"/>
    <x v="0"/>
    <n v="1"/>
  </r>
  <r>
    <x v="204"/>
    <s v="Daniel Lowery"/>
    <n v="46"/>
    <x v="1"/>
    <x v="1"/>
    <x v="1"/>
    <s v="LI-9441"/>
    <n v="35889.39"/>
    <n v="18"/>
    <n v="430672.68"/>
    <x v="0"/>
    <d v="2024-07-10T00:00:00"/>
    <x v="6"/>
    <x v="0"/>
    <n v="1"/>
  </r>
  <r>
    <x v="205"/>
    <s v="Kevin Keller"/>
    <n v="54"/>
    <x v="0"/>
    <x v="2"/>
    <x v="0"/>
    <s v="LI-3508"/>
    <n v="12891.35"/>
    <n v="22"/>
    <n v="180478.9"/>
    <x v="3"/>
    <d v="2024-07-11T00:00:00"/>
    <x v="6"/>
    <x v="0"/>
    <n v="1"/>
  </r>
  <r>
    <x v="206"/>
    <s v="Jennifer Edwards"/>
    <n v="29"/>
    <x v="0"/>
    <x v="0"/>
    <x v="4"/>
    <s v="LI-2760"/>
    <n v="40554.35"/>
    <n v="6"/>
    <n v="729978.29999999993"/>
    <x v="2"/>
    <d v="2024-07-12T00:00:00"/>
    <x v="6"/>
    <x v="0"/>
    <n v="1"/>
  </r>
  <r>
    <x v="207"/>
    <s v="Lauren Ryan"/>
    <n v="50"/>
    <x v="0"/>
    <x v="2"/>
    <x v="3"/>
    <s v="LI-4586"/>
    <n v="37286.1"/>
    <n v="18"/>
    <n v="522005.4"/>
    <x v="2"/>
    <d v="2024-07-13T00:00:00"/>
    <x v="6"/>
    <x v="0"/>
    <n v="1"/>
  </r>
  <r>
    <x v="208"/>
    <s v="Karen Roy"/>
    <n v="49"/>
    <x v="1"/>
    <x v="4"/>
    <x v="1"/>
    <s v="LI-9751"/>
    <n v="28667.57"/>
    <n v="5"/>
    <n v="573351.4"/>
    <x v="3"/>
    <d v="2024-07-13T00:00:00"/>
    <x v="6"/>
    <x v="0"/>
    <n v="1"/>
  </r>
  <r>
    <x v="209"/>
    <s v="Sherry Martinez"/>
    <n v="28"/>
    <x v="1"/>
    <x v="1"/>
    <x v="3"/>
    <s v="LI-8114"/>
    <n v="9341.98"/>
    <n v="7"/>
    <n v="177497.62"/>
    <x v="0"/>
    <d v="2024-07-14T00:00:00"/>
    <x v="6"/>
    <x v="0"/>
    <n v="1"/>
  </r>
  <r>
    <x v="210"/>
    <s v="Robert Hamilton"/>
    <n v="37"/>
    <x v="0"/>
    <x v="2"/>
    <x v="0"/>
    <s v="LI-9790"/>
    <n v="10494.61"/>
    <n v="21"/>
    <n v="115440.71"/>
    <x v="1"/>
    <d v="2024-07-15T00:00:00"/>
    <x v="6"/>
    <x v="0"/>
    <n v="1"/>
  </r>
  <r>
    <x v="211"/>
    <s v="Amanda Oliver"/>
    <n v="45"/>
    <x v="0"/>
    <x v="0"/>
    <x v="2"/>
    <s v="LI-8593"/>
    <n v="23590.99"/>
    <n v="15"/>
    <n v="235909.9"/>
    <x v="0"/>
    <d v="2024-07-16T00:00:00"/>
    <x v="6"/>
    <x v="0"/>
    <n v="1"/>
  </r>
  <r>
    <x v="212"/>
    <s v="Christine King"/>
    <n v="42"/>
    <x v="1"/>
    <x v="3"/>
    <x v="2"/>
    <s v="LI-5786"/>
    <n v="33989.199999999997"/>
    <n v="30"/>
    <n v="611805.6"/>
    <x v="0"/>
    <d v="2024-07-16T00:00:00"/>
    <x v="6"/>
    <x v="0"/>
    <n v="1"/>
  </r>
  <r>
    <x v="213"/>
    <s v="David Henry"/>
    <n v="41"/>
    <x v="1"/>
    <x v="3"/>
    <x v="2"/>
    <s v="LI-3820"/>
    <n v="21269.99"/>
    <n v="17"/>
    <n v="276509.87"/>
    <x v="2"/>
    <d v="2024-07-16T00:00:00"/>
    <x v="6"/>
    <x v="0"/>
    <n v="1"/>
  </r>
  <r>
    <x v="214"/>
    <s v="Ryan Foster"/>
    <n v="38"/>
    <x v="0"/>
    <x v="4"/>
    <x v="4"/>
    <s v="LI-9994"/>
    <n v="32159.05"/>
    <n v="30"/>
    <n v="578862.9"/>
    <x v="2"/>
    <d v="2024-07-17T00:00:00"/>
    <x v="6"/>
    <x v="1"/>
    <n v="0"/>
  </r>
  <r>
    <x v="215"/>
    <s v="Molly Blair"/>
    <n v="44"/>
    <x v="0"/>
    <x v="0"/>
    <x v="0"/>
    <s v="LI-7641"/>
    <n v="24645.95"/>
    <n v="29"/>
    <n v="295751.40000000002"/>
    <x v="0"/>
    <d v="2024-07-18T00:00:00"/>
    <x v="6"/>
    <x v="1"/>
    <n v="0"/>
  </r>
  <r>
    <x v="216"/>
    <s v="Cathy Smith"/>
    <n v="42"/>
    <x v="1"/>
    <x v="4"/>
    <x v="1"/>
    <s v="LI-8036"/>
    <n v="30014.34"/>
    <n v="9"/>
    <n v="330157.74"/>
    <x v="2"/>
    <d v="2024-07-18T00:00:00"/>
    <x v="6"/>
    <x v="0"/>
    <n v="1"/>
  </r>
  <r>
    <x v="217"/>
    <s v="David Roberts"/>
    <n v="34"/>
    <x v="1"/>
    <x v="0"/>
    <x v="1"/>
    <s v="LI-5138"/>
    <n v="29370.54"/>
    <n v="6"/>
    <n v="440558.1"/>
    <x v="3"/>
    <d v="2024-07-23T00:00:00"/>
    <x v="6"/>
    <x v="0"/>
    <n v="1"/>
  </r>
  <r>
    <x v="218"/>
    <s v="David Krause"/>
    <n v="59"/>
    <x v="0"/>
    <x v="3"/>
    <x v="4"/>
    <s v="LI-8960"/>
    <n v="28422.89"/>
    <n v="5"/>
    <n v="483189.13"/>
    <x v="1"/>
    <d v="2024-07-23T00:00:00"/>
    <x v="6"/>
    <x v="0"/>
    <n v="1"/>
  </r>
  <r>
    <x v="217"/>
    <s v="Jason Gomez"/>
    <n v="25"/>
    <x v="0"/>
    <x v="4"/>
    <x v="1"/>
    <s v="LI-1537"/>
    <n v="41610.22"/>
    <n v="12"/>
    <n v="457712.42"/>
    <x v="4"/>
    <d v="2024-07-23T00:00:00"/>
    <x v="6"/>
    <x v="0"/>
    <n v="1"/>
  </r>
  <r>
    <x v="193"/>
    <s v="Tara Powell"/>
    <n v="53"/>
    <x v="1"/>
    <x v="3"/>
    <x v="1"/>
    <s v="LI-4649"/>
    <n v="49621.62"/>
    <n v="21"/>
    <n v="595459.44000000006"/>
    <x v="2"/>
    <d v="2024-07-25T00:00:00"/>
    <x v="6"/>
    <x v="0"/>
    <n v="1"/>
  </r>
  <r>
    <x v="73"/>
    <s v="Justin Wall"/>
    <n v="42"/>
    <x v="1"/>
    <x v="2"/>
    <x v="1"/>
    <s v="LI-6421"/>
    <n v="5074.95"/>
    <n v="9"/>
    <n v="76124.25"/>
    <x v="2"/>
    <d v="2024-07-25T00:00:00"/>
    <x v="6"/>
    <x v="1"/>
    <n v="0"/>
  </r>
  <r>
    <x v="219"/>
    <s v="Michael Le"/>
    <n v="37"/>
    <x v="0"/>
    <x v="4"/>
    <x v="0"/>
    <s v="LI-5302"/>
    <n v="8281.0300000000007"/>
    <n v="8"/>
    <n v="82810.3"/>
    <x v="0"/>
    <d v="2024-07-25T00:00:00"/>
    <x v="6"/>
    <x v="0"/>
    <n v="1"/>
  </r>
  <r>
    <x v="220"/>
    <s v="Jeff Krueger"/>
    <n v="35"/>
    <x v="1"/>
    <x v="0"/>
    <x v="4"/>
    <s v="LI-8777"/>
    <n v="27884.58"/>
    <n v="9"/>
    <n v="362499.54"/>
    <x v="3"/>
    <d v="2024-07-26T00:00:00"/>
    <x v="6"/>
    <x v="0"/>
    <n v="1"/>
  </r>
  <r>
    <x v="181"/>
    <s v="Amanda Taylor"/>
    <n v="37"/>
    <x v="0"/>
    <x v="4"/>
    <x v="4"/>
    <s v="LI-1584"/>
    <n v="25275.98"/>
    <n v="10"/>
    <n v="252759.8"/>
    <x v="0"/>
    <d v="2024-07-27T00:00:00"/>
    <x v="6"/>
    <x v="0"/>
    <n v="1"/>
  </r>
  <r>
    <x v="221"/>
    <s v="Rhonda Carter"/>
    <n v="53"/>
    <x v="0"/>
    <x v="2"/>
    <x v="2"/>
    <s v="LI-5503"/>
    <n v="34231.47"/>
    <n v="17"/>
    <n v="342314.7"/>
    <x v="3"/>
    <d v="2024-07-28T00:00:00"/>
    <x v="6"/>
    <x v="0"/>
    <n v="1"/>
  </r>
  <r>
    <x v="222"/>
    <s v="Wyatt Frederick"/>
    <n v="44"/>
    <x v="1"/>
    <x v="1"/>
    <x v="1"/>
    <s v="LI-4897"/>
    <n v="16395.810000000001"/>
    <n v="30"/>
    <n v="163958.1"/>
    <x v="4"/>
    <d v="2024-07-29T00:00:00"/>
    <x v="6"/>
    <x v="0"/>
    <n v="1"/>
  </r>
  <r>
    <x v="223"/>
    <s v="Nicole Brown"/>
    <n v="30"/>
    <x v="0"/>
    <x v="3"/>
    <x v="0"/>
    <s v="LI-9460"/>
    <n v="5656.57"/>
    <n v="13"/>
    <n v="67878.84"/>
    <x v="3"/>
    <d v="2024-07-30T00:00:00"/>
    <x v="6"/>
    <x v="1"/>
    <n v="0"/>
  </r>
  <r>
    <x v="224"/>
    <s v="Colin Thomas"/>
    <n v="38"/>
    <x v="0"/>
    <x v="0"/>
    <x v="0"/>
    <s v="LI-8627"/>
    <n v="9647.32"/>
    <n v="12"/>
    <n v="192946.4"/>
    <x v="3"/>
    <d v="2024-07-30T00:00:00"/>
    <x v="6"/>
    <x v="0"/>
    <n v="1"/>
  </r>
  <r>
    <x v="225"/>
    <s v="Andrew Gordon"/>
    <n v="28"/>
    <x v="0"/>
    <x v="4"/>
    <x v="3"/>
    <s v="LI-8899"/>
    <n v="15331.26"/>
    <n v="15"/>
    <n v="306625.2"/>
    <x v="4"/>
    <d v="2024-07-31T00:00:00"/>
    <x v="6"/>
    <x v="0"/>
    <n v="1"/>
  </r>
  <r>
    <x v="226"/>
    <s v="Martin Ramos"/>
    <n v="29"/>
    <x v="0"/>
    <x v="1"/>
    <x v="4"/>
    <s v="LI-1381"/>
    <n v="7580.97"/>
    <n v="28"/>
    <n v="151619.4"/>
    <x v="4"/>
    <d v="2024-07-31T00:00:00"/>
    <x v="6"/>
    <x v="0"/>
    <n v="1"/>
  </r>
  <r>
    <x v="227"/>
    <s v="Danielle Holmes"/>
    <n v="59"/>
    <x v="1"/>
    <x v="3"/>
    <x v="3"/>
    <s v="LI-8734"/>
    <n v="23324.93"/>
    <n v="16"/>
    <n v="419848.74"/>
    <x v="4"/>
    <d v="2024-08-02T00:00:00"/>
    <x v="7"/>
    <x v="0"/>
    <n v="1"/>
  </r>
  <r>
    <x v="228"/>
    <s v="Jason Lewis"/>
    <n v="37"/>
    <x v="1"/>
    <x v="2"/>
    <x v="0"/>
    <s v="LI-8561"/>
    <n v="48208.34"/>
    <n v="19"/>
    <n v="578500.07999999996"/>
    <x v="3"/>
    <d v="2024-08-03T00:00:00"/>
    <x v="7"/>
    <x v="0"/>
    <n v="1"/>
  </r>
  <r>
    <x v="229"/>
    <s v="Danielle Anderson"/>
    <n v="50"/>
    <x v="1"/>
    <x v="1"/>
    <x v="3"/>
    <s v="LI-6550"/>
    <n v="44678.62"/>
    <n v="10"/>
    <n v="893572.4"/>
    <x v="0"/>
    <d v="2024-08-03T00:00:00"/>
    <x v="7"/>
    <x v="0"/>
    <n v="1"/>
  </r>
  <r>
    <x v="230"/>
    <s v="Dr. Andrew Ward MD"/>
    <n v="44"/>
    <x v="1"/>
    <x v="2"/>
    <x v="3"/>
    <s v="LI-9747"/>
    <n v="45170.55"/>
    <n v="28"/>
    <n v="496876.05"/>
    <x v="1"/>
    <d v="2024-08-03T00:00:00"/>
    <x v="7"/>
    <x v="0"/>
    <n v="1"/>
  </r>
  <r>
    <x v="231"/>
    <s v="Ann Fuentes"/>
    <n v="34"/>
    <x v="0"/>
    <x v="3"/>
    <x v="3"/>
    <s v="LI-7400"/>
    <n v="39064.71"/>
    <n v="19"/>
    <n v="585970.65"/>
    <x v="3"/>
    <d v="2024-08-04T00:00:00"/>
    <x v="7"/>
    <x v="0"/>
    <n v="1"/>
  </r>
  <r>
    <x v="232"/>
    <s v="Keith Rhodes"/>
    <n v="30"/>
    <x v="1"/>
    <x v="0"/>
    <x v="3"/>
    <s v="LI-7417"/>
    <n v="39421.03"/>
    <n v="18"/>
    <n v="670157.51"/>
    <x v="0"/>
    <d v="2024-08-04T00:00:00"/>
    <x v="7"/>
    <x v="0"/>
    <n v="1"/>
  </r>
  <r>
    <x v="233"/>
    <s v="Edwin Wood"/>
    <n v="58"/>
    <x v="1"/>
    <x v="1"/>
    <x v="1"/>
    <s v="LI-4895"/>
    <n v="21212.2"/>
    <n v="30"/>
    <n v="233334.2"/>
    <x v="2"/>
    <d v="2024-08-05T00:00:00"/>
    <x v="7"/>
    <x v="1"/>
    <n v="0"/>
  </r>
  <r>
    <x v="76"/>
    <s v="Susan Shaffer MD"/>
    <n v="37"/>
    <x v="0"/>
    <x v="3"/>
    <x v="1"/>
    <s v="LI-5387"/>
    <n v="16127.18"/>
    <n v="24"/>
    <n v="322543.59999999998"/>
    <x v="0"/>
    <d v="2024-08-07T00:00:00"/>
    <x v="7"/>
    <x v="0"/>
    <n v="1"/>
  </r>
  <r>
    <x v="234"/>
    <s v="James Moore"/>
    <n v="48"/>
    <x v="1"/>
    <x v="4"/>
    <x v="2"/>
    <s v="LI-7725"/>
    <n v="25198.080000000002"/>
    <n v="8"/>
    <n v="327575.03999999998"/>
    <x v="2"/>
    <d v="2024-08-07T00:00:00"/>
    <x v="7"/>
    <x v="0"/>
    <n v="1"/>
  </r>
  <r>
    <x v="235"/>
    <s v="Joseph Jensen"/>
    <n v="45"/>
    <x v="0"/>
    <x v="3"/>
    <x v="3"/>
    <s v="LI-6419"/>
    <n v="44589.78"/>
    <n v="20"/>
    <n v="535077.36"/>
    <x v="2"/>
    <d v="2024-08-07T00:00:00"/>
    <x v="7"/>
    <x v="0"/>
    <n v="1"/>
  </r>
  <r>
    <x v="236"/>
    <s v="Kelli Allen"/>
    <n v="37"/>
    <x v="0"/>
    <x v="3"/>
    <x v="4"/>
    <s v="LI-5515"/>
    <n v="12246.44"/>
    <n v="30"/>
    <n v="171450.16"/>
    <x v="3"/>
    <d v="2024-08-08T00:00:00"/>
    <x v="7"/>
    <x v="0"/>
    <n v="1"/>
  </r>
  <r>
    <x v="65"/>
    <s v="Joseph Reilly"/>
    <n v="44"/>
    <x v="1"/>
    <x v="4"/>
    <x v="1"/>
    <s v="LI-4910"/>
    <n v="30276.78"/>
    <n v="28"/>
    <n v="575258.81999999995"/>
    <x v="1"/>
    <d v="2024-08-10T00:00:00"/>
    <x v="7"/>
    <x v="0"/>
    <n v="1"/>
  </r>
  <r>
    <x v="237"/>
    <s v="Barbara King"/>
    <n v="47"/>
    <x v="1"/>
    <x v="2"/>
    <x v="4"/>
    <s v="LI-5359"/>
    <n v="11520.2"/>
    <n v="30"/>
    <n v="115202"/>
    <x v="3"/>
    <d v="2024-08-10T00:00:00"/>
    <x v="7"/>
    <x v="0"/>
    <n v="1"/>
  </r>
  <r>
    <x v="238"/>
    <s v="Lori Miller"/>
    <n v="56"/>
    <x v="0"/>
    <x v="4"/>
    <x v="3"/>
    <s v="LI-3184"/>
    <n v="14118.59"/>
    <n v="29"/>
    <n v="268253.21000000002"/>
    <x v="3"/>
    <d v="2024-08-10T00:00:00"/>
    <x v="7"/>
    <x v="0"/>
    <n v="1"/>
  </r>
  <r>
    <x v="239"/>
    <s v="Robin Frank"/>
    <n v="50"/>
    <x v="0"/>
    <x v="0"/>
    <x v="4"/>
    <s v="LI-1616"/>
    <n v="18920.009999999998"/>
    <n v="19"/>
    <n v="245960.13"/>
    <x v="3"/>
    <d v="2024-08-11T00:00:00"/>
    <x v="7"/>
    <x v="0"/>
    <n v="1"/>
  </r>
  <r>
    <x v="240"/>
    <s v="James Schmidt"/>
    <n v="50"/>
    <x v="0"/>
    <x v="0"/>
    <x v="0"/>
    <s v="LI-1441"/>
    <n v="17815.89"/>
    <n v="17"/>
    <n v="178158.9"/>
    <x v="3"/>
    <d v="2024-08-12T00:00:00"/>
    <x v="7"/>
    <x v="0"/>
    <n v="1"/>
  </r>
  <r>
    <x v="177"/>
    <s v="Katherine Patton"/>
    <n v="34"/>
    <x v="0"/>
    <x v="3"/>
    <x v="0"/>
    <s v="LI-4302"/>
    <n v="7300.57"/>
    <n v="11"/>
    <n v="146011.4"/>
    <x v="2"/>
    <d v="2024-08-13T00:00:00"/>
    <x v="7"/>
    <x v="0"/>
    <n v="1"/>
  </r>
  <r>
    <x v="241"/>
    <s v="Cody Buckley"/>
    <n v="45"/>
    <x v="0"/>
    <x v="3"/>
    <x v="1"/>
    <s v="LI-8649"/>
    <n v="48884.87"/>
    <n v="22"/>
    <n v="684388.18"/>
    <x v="0"/>
    <d v="2024-08-13T00:00:00"/>
    <x v="7"/>
    <x v="0"/>
    <n v="1"/>
  </r>
  <r>
    <x v="7"/>
    <s v="Brenda Welch"/>
    <n v="39"/>
    <x v="0"/>
    <x v="4"/>
    <x v="1"/>
    <s v="LI-1178"/>
    <n v="13123.56"/>
    <n v="18"/>
    <n v="144359.16"/>
    <x v="1"/>
    <d v="2024-08-13T00:00:00"/>
    <x v="7"/>
    <x v="1"/>
    <n v="0"/>
  </r>
  <r>
    <x v="242"/>
    <s v="Timothy Delgado"/>
    <n v="51"/>
    <x v="1"/>
    <x v="2"/>
    <x v="3"/>
    <s v="LI-1117"/>
    <n v="8587.35"/>
    <n v="12"/>
    <n v="128810.25"/>
    <x v="4"/>
    <d v="2024-08-14T00:00:00"/>
    <x v="7"/>
    <x v="0"/>
    <n v="1"/>
  </r>
  <r>
    <x v="243"/>
    <s v="James Woods"/>
    <n v="40"/>
    <x v="0"/>
    <x v="4"/>
    <x v="1"/>
    <s v="LI-4205"/>
    <n v="37311.46"/>
    <n v="25"/>
    <n v="410426.06"/>
    <x v="4"/>
    <d v="2024-08-16T00:00:00"/>
    <x v="7"/>
    <x v="0"/>
    <n v="1"/>
  </r>
  <r>
    <x v="25"/>
    <s v="Leonard Peterson"/>
    <n v="31"/>
    <x v="1"/>
    <x v="1"/>
    <x v="4"/>
    <s v="LI-2507"/>
    <n v="17672.509999999998"/>
    <n v="14"/>
    <n v="353450.2"/>
    <x v="3"/>
    <d v="2024-08-17T00:00:00"/>
    <x v="7"/>
    <x v="0"/>
    <n v="1"/>
  </r>
  <r>
    <x v="244"/>
    <s v="Jeffrey Howard"/>
    <n v="30"/>
    <x v="1"/>
    <x v="3"/>
    <x v="0"/>
    <s v="LI-8623"/>
    <n v="29327.47"/>
    <n v="7"/>
    <n v="469239.52"/>
    <x v="0"/>
    <d v="2024-08-17T00:00:00"/>
    <x v="7"/>
    <x v="0"/>
    <n v="1"/>
  </r>
  <r>
    <x v="41"/>
    <s v="David Griffin"/>
    <n v="57"/>
    <x v="0"/>
    <x v="1"/>
    <x v="4"/>
    <s v="LI-4415"/>
    <n v="22822.3"/>
    <n v="19"/>
    <n v="342334.5"/>
    <x v="1"/>
    <d v="2024-08-18T00:00:00"/>
    <x v="7"/>
    <x v="0"/>
    <n v="1"/>
  </r>
  <r>
    <x v="245"/>
    <s v="Joyce Ford"/>
    <n v="30"/>
    <x v="1"/>
    <x v="2"/>
    <x v="2"/>
    <s v="LI-9968"/>
    <n v="37707.120000000003"/>
    <n v="16"/>
    <n v="716435.28"/>
    <x v="1"/>
    <d v="2024-08-20T00:00:00"/>
    <x v="7"/>
    <x v="1"/>
    <n v="0"/>
  </r>
  <r>
    <x v="199"/>
    <s v="Gerald Sanchez"/>
    <n v="49"/>
    <x v="0"/>
    <x v="2"/>
    <x v="3"/>
    <s v="LI-9224"/>
    <n v="28854.560000000001"/>
    <n v="16"/>
    <n v="490527.52"/>
    <x v="4"/>
    <d v="2024-08-20T00:00:00"/>
    <x v="7"/>
    <x v="0"/>
    <n v="1"/>
  </r>
  <r>
    <x v="246"/>
    <s v="Michelle Barajas"/>
    <n v="52"/>
    <x v="0"/>
    <x v="2"/>
    <x v="4"/>
    <s v="LI-6620"/>
    <n v="14186.97"/>
    <n v="25"/>
    <n v="141869.70000000001"/>
    <x v="4"/>
    <d v="2024-08-21T00:00:00"/>
    <x v="7"/>
    <x v="0"/>
    <n v="1"/>
  </r>
  <r>
    <x v="247"/>
    <s v="Cory Anderson"/>
    <n v="60"/>
    <x v="1"/>
    <x v="2"/>
    <x v="4"/>
    <s v="LI-5121"/>
    <n v="27958.98"/>
    <n v="14"/>
    <n v="559179.6"/>
    <x v="3"/>
    <d v="2024-08-21T00:00:00"/>
    <x v="7"/>
    <x v="0"/>
    <n v="1"/>
  </r>
  <r>
    <x v="248"/>
    <s v="Heather Montgomery"/>
    <n v="50"/>
    <x v="0"/>
    <x v="1"/>
    <x v="0"/>
    <s v="LI-4392"/>
    <n v="42679.05"/>
    <n v="14"/>
    <n v="853581"/>
    <x v="0"/>
    <d v="2024-08-21T00:00:00"/>
    <x v="7"/>
    <x v="0"/>
    <n v="1"/>
  </r>
  <r>
    <x v="249"/>
    <s v="Danielle Mitchell"/>
    <n v="42"/>
    <x v="1"/>
    <x v="2"/>
    <x v="0"/>
    <s v="LI-5169"/>
    <n v="12676.47"/>
    <n v="6"/>
    <n v="253529.4"/>
    <x v="0"/>
    <d v="2024-08-23T00:00:00"/>
    <x v="7"/>
    <x v="0"/>
    <n v="1"/>
  </r>
  <r>
    <x v="250"/>
    <s v="Jennifer Herrera"/>
    <n v="55"/>
    <x v="0"/>
    <x v="1"/>
    <x v="2"/>
    <s v="LI-8710"/>
    <n v="49329.22"/>
    <n v="8"/>
    <n v="789267.52"/>
    <x v="3"/>
    <d v="2024-08-24T00:00:00"/>
    <x v="7"/>
    <x v="0"/>
    <n v="1"/>
  </r>
  <r>
    <x v="248"/>
    <s v="Heather Adams"/>
    <n v="33"/>
    <x v="0"/>
    <x v="2"/>
    <x v="0"/>
    <s v="LI-6232"/>
    <n v="20460.89"/>
    <n v="7"/>
    <n v="347835.13"/>
    <x v="1"/>
    <d v="2024-08-24T00:00:00"/>
    <x v="7"/>
    <x v="0"/>
    <n v="1"/>
  </r>
  <r>
    <x v="251"/>
    <s v="Troy Warner"/>
    <n v="57"/>
    <x v="1"/>
    <x v="3"/>
    <x v="0"/>
    <s v="LI-1031"/>
    <n v="7487.98"/>
    <n v="16"/>
    <n v="112319.7"/>
    <x v="0"/>
    <d v="2024-08-24T00:00:00"/>
    <x v="7"/>
    <x v="0"/>
    <n v="1"/>
  </r>
  <r>
    <x v="252"/>
    <s v="Anthony Collins"/>
    <n v="32"/>
    <x v="0"/>
    <x v="0"/>
    <x v="3"/>
    <s v="LI-7506"/>
    <n v="15860.51"/>
    <n v="16"/>
    <n v="206186.63"/>
    <x v="1"/>
    <d v="2024-08-24T00:00:00"/>
    <x v="7"/>
    <x v="0"/>
    <n v="1"/>
  </r>
  <r>
    <x v="253"/>
    <s v="Nicole Spencer"/>
    <n v="56"/>
    <x v="0"/>
    <x v="3"/>
    <x v="2"/>
    <s v="LI-7081"/>
    <n v="17979.91"/>
    <n v="14"/>
    <n v="341618.29"/>
    <x v="0"/>
    <d v="2024-08-24T00:00:00"/>
    <x v="7"/>
    <x v="1"/>
    <n v="0"/>
  </r>
  <r>
    <x v="254"/>
    <s v="Stephanie Stevens"/>
    <n v="57"/>
    <x v="1"/>
    <x v="1"/>
    <x v="4"/>
    <s v="LI-3921"/>
    <n v="21905.55"/>
    <n v="7"/>
    <n v="438111"/>
    <x v="0"/>
    <d v="2024-08-26T00:00:00"/>
    <x v="7"/>
    <x v="0"/>
    <n v="1"/>
  </r>
  <r>
    <x v="255"/>
    <s v="Larry Drake"/>
    <n v="54"/>
    <x v="1"/>
    <x v="3"/>
    <x v="2"/>
    <s v="LI-7019"/>
    <n v="12169.82"/>
    <n v="8"/>
    <n v="170377.48"/>
    <x v="3"/>
    <d v="2024-08-26T00:00:00"/>
    <x v="7"/>
    <x v="0"/>
    <n v="1"/>
  </r>
  <r>
    <x v="256"/>
    <s v="Donald Reed"/>
    <n v="56"/>
    <x v="1"/>
    <x v="1"/>
    <x v="0"/>
    <s v="LI-7242"/>
    <n v="38223.919999999998"/>
    <n v="16"/>
    <n v="535134.88"/>
    <x v="3"/>
    <d v="2024-08-26T00:00:00"/>
    <x v="7"/>
    <x v="0"/>
    <n v="1"/>
  </r>
  <r>
    <x v="100"/>
    <s v="Anna Wright"/>
    <n v="50"/>
    <x v="0"/>
    <x v="2"/>
    <x v="3"/>
    <s v="LI-5707"/>
    <n v="17099.87"/>
    <n v="15"/>
    <n v="222298.31"/>
    <x v="0"/>
    <d v="2024-08-27T00:00:00"/>
    <x v="7"/>
    <x v="0"/>
    <n v="1"/>
  </r>
  <r>
    <x v="212"/>
    <s v="Vanessa Navarro"/>
    <n v="32"/>
    <x v="0"/>
    <x v="3"/>
    <x v="4"/>
    <s v="LI-8869"/>
    <n v="13559.01"/>
    <n v="15"/>
    <n v="216944.16"/>
    <x v="1"/>
    <d v="2024-08-27T00:00:00"/>
    <x v="7"/>
    <x v="0"/>
    <n v="1"/>
  </r>
  <r>
    <x v="254"/>
    <s v="William Ryan"/>
    <n v="37"/>
    <x v="1"/>
    <x v="2"/>
    <x v="0"/>
    <s v="LI-1495"/>
    <n v="8318.23"/>
    <n v="6"/>
    <n v="133091.68"/>
    <x v="0"/>
    <d v="2024-08-28T00:00:00"/>
    <x v="7"/>
    <x v="0"/>
    <n v="1"/>
  </r>
  <r>
    <x v="257"/>
    <s v="David Gray"/>
    <n v="56"/>
    <x v="1"/>
    <x v="2"/>
    <x v="4"/>
    <s v="LI-6325"/>
    <n v="13762.22"/>
    <n v="17"/>
    <n v="247719.96"/>
    <x v="2"/>
    <d v="2024-08-29T00:00:00"/>
    <x v="7"/>
    <x v="0"/>
    <n v="1"/>
  </r>
  <r>
    <x v="258"/>
    <s v="Catherine Kelley"/>
    <n v="56"/>
    <x v="1"/>
    <x v="3"/>
    <x v="3"/>
    <s v="LI-7013"/>
    <n v="18628.560000000001"/>
    <n v="18"/>
    <n v="223542.72"/>
    <x v="3"/>
    <d v="2024-08-29T00:00:00"/>
    <x v="7"/>
    <x v="0"/>
    <n v="1"/>
  </r>
  <r>
    <x v="259"/>
    <s v="Ralph Oconnor"/>
    <n v="25"/>
    <x v="1"/>
    <x v="1"/>
    <x v="0"/>
    <s v="LI-6096"/>
    <n v="17535.52"/>
    <n v="8"/>
    <n v="175355.2"/>
    <x v="1"/>
    <d v="2024-08-30T00:00:00"/>
    <x v="7"/>
    <x v="0"/>
    <n v="1"/>
  </r>
  <r>
    <x v="260"/>
    <s v="Margaret Woods"/>
    <n v="42"/>
    <x v="0"/>
    <x v="2"/>
    <x v="0"/>
    <s v="LI-3055"/>
    <n v="9713.9699999999993"/>
    <n v="11"/>
    <n v="97139.7"/>
    <x v="2"/>
    <d v="2024-08-31T00:00:00"/>
    <x v="7"/>
    <x v="0"/>
    <n v="1"/>
  </r>
  <r>
    <x v="261"/>
    <s v="Jessica Brown"/>
    <n v="44"/>
    <x v="1"/>
    <x v="4"/>
    <x v="4"/>
    <s v="LI-5985"/>
    <n v="6832.09"/>
    <n v="19"/>
    <n v="109313.44"/>
    <x v="4"/>
    <d v="2024-08-31T00:00:00"/>
    <x v="7"/>
    <x v="0"/>
    <n v="1"/>
  </r>
  <r>
    <x v="262"/>
    <s v="Katherine Martinez"/>
    <n v="38"/>
    <x v="0"/>
    <x v="0"/>
    <x v="3"/>
    <s v="LI-5523"/>
    <n v="20945.62"/>
    <n v="29"/>
    <n v="418912.4"/>
    <x v="4"/>
    <d v="2024-09-01T00:00:00"/>
    <x v="8"/>
    <x v="0"/>
    <n v="1"/>
  </r>
  <r>
    <x v="244"/>
    <s v="Mrs. Whitney Alexander"/>
    <n v="50"/>
    <x v="1"/>
    <x v="3"/>
    <x v="4"/>
    <s v="LI-4084"/>
    <n v="21956.79"/>
    <n v="20"/>
    <n v="219567.9"/>
    <x v="1"/>
    <d v="2024-09-01T00:00:00"/>
    <x v="8"/>
    <x v="0"/>
    <n v="1"/>
  </r>
  <r>
    <x v="263"/>
    <s v="Rachel Rasmussen"/>
    <n v="44"/>
    <x v="1"/>
    <x v="4"/>
    <x v="1"/>
    <s v="LI-6747"/>
    <n v="5922.66"/>
    <n v="15"/>
    <n v="112530.54"/>
    <x v="4"/>
    <d v="2024-09-01T00:00:00"/>
    <x v="8"/>
    <x v="0"/>
    <n v="1"/>
  </r>
  <r>
    <x v="264"/>
    <s v="Julie Shaw"/>
    <n v="39"/>
    <x v="1"/>
    <x v="4"/>
    <x v="2"/>
    <s v="LI-1752"/>
    <n v="27528.12"/>
    <n v="6"/>
    <n v="357865.56"/>
    <x v="1"/>
    <d v="2024-09-05T00:00:00"/>
    <x v="8"/>
    <x v="0"/>
    <n v="1"/>
  </r>
  <r>
    <x v="265"/>
    <s v="Nicole Ramos"/>
    <n v="36"/>
    <x v="0"/>
    <x v="0"/>
    <x v="2"/>
    <s v="LI-4254"/>
    <n v="19898.189999999999"/>
    <n v="22"/>
    <n v="298472.84999999998"/>
    <x v="3"/>
    <d v="2024-09-06T00:00:00"/>
    <x v="8"/>
    <x v="0"/>
    <n v="1"/>
  </r>
  <r>
    <x v="266"/>
    <s v="Tracy Cohen"/>
    <n v="37"/>
    <x v="0"/>
    <x v="1"/>
    <x v="4"/>
    <s v="LI-4894"/>
    <n v="31980.48"/>
    <n v="24"/>
    <n v="543668.16"/>
    <x v="3"/>
    <d v="2024-09-07T00:00:00"/>
    <x v="8"/>
    <x v="1"/>
    <n v="0"/>
  </r>
  <r>
    <x v="267"/>
    <s v="Thomas Zimmerman"/>
    <n v="52"/>
    <x v="0"/>
    <x v="0"/>
    <x v="4"/>
    <s v="LI-5832"/>
    <n v="48028.91"/>
    <n v="29"/>
    <n v="576346.92000000004"/>
    <x v="3"/>
    <d v="2024-09-08T00:00:00"/>
    <x v="8"/>
    <x v="0"/>
    <n v="1"/>
  </r>
  <r>
    <x v="268"/>
    <s v="Valerie Cline"/>
    <n v="51"/>
    <x v="0"/>
    <x v="2"/>
    <x v="3"/>
    <s v="LI-9722"/>
    <n v="7592.3"/>
    <n v="24"/>
    <n v="129069.1"/>
    <x v="0"/>
    <d v="2024-09-09T00:00:00"/>
    <x v="8"/>
    <x v="0"/>
    <n v="1"/>
  </r>
  <r>
    <x v="269"/>
    <s v="Patrick Snyder"/>
    <n v="32"/>
    <x v="0"/>
    <x v="3"/>
    <x v="1"/>
    <s v="LI-5305"/>
    <n v="34160.620000000003"/>
    <n v="16"/>
    <n v="614891.16"/>
    <x v="4"/>
    <d v="2024-09-12T00:00:00"/>
    <x v="8"/>
    <x v="0"/>
    <n v="1"/>
  </r>
  <r>
    <x v="178"/>
    <s v="Bobby Kelley"/>
    <n v="52"/>
    <x v="0"/>
    <x v="0"/>
    <x v="2"/>
    <s v="LI-7541"/>
    <n v="35782.36"/>
    <n v="7"/>
    <n v="536735.4"/>
    <x v="2"/>
    <d v="2024-09-12T00:00:00"/>
    <x v="8"/>
    <x v="0"/>
    <n v="1"/>
  </r>
  <r>
    <x v="270"/>
    <s v="Michael Wade"/>
    <n v="55"/>
    <x v="1"/>
    <x v="0"/>
    <x v="1"/>
    <s v="LI-6877"/>
    <n v="43005.23"/>
    <n v="30"/>
    <n v="430052.3"/>
    <x v="1"/>
    <d v="2024-09-13T00:00:00"/>
    <x v="8"/>
    <x v="1"/>
    <n v="0"/>
  </r>
  <r>
    <x v="271"/>
    <s v="Ana Maldonado"/>
    <n v="48"/>
    <x v="1"/>
    <x v="4"/>
    <x v="0"/>
    <s v="LI-4404"/>
    <n v="5135.5"/>
    <n v="12"/>
    <n v="66761.5"/>
    <x v="1"/>
    <d v="2024-09-14T00:00:00"/>
    <x v="8"/>
    <x v="0"/>
    <n v="1"/>
  </r>
  <r>
    <x v="272"/>
    <s v="Nathaniel Jackson"/>
    <n v="47"/>
    <x v="1"/>
    <x v="0"/>
    <x v="1"/>
    <s v="LI-3033"/>
    <n v="32765.41"/>
    <n v="16"/>
    <n v="425950.33"/>
    <x v="1"/>
    <d v="2024-09-15T00:00:00"/>
    <x v="8"/>
    <x v="0"/>
    <n v="1"/>
  </r>
  <r>
    <x v="273"/>
    <s v="Carla Garcia"/>
    <n v="25"/>
    <x v="0"/>
    <x v="3"/>
    <x v="3"/>
    <s v="LI-2303"/>
    <n v="37666.17"/>
    <n v="21"/>
    <n v="564992.54999999993"/>
    <x v="0"/>
    <d v="2024-09-16T00:00:00"/>
    <x v="8"/>
    <x v="1"/>
    <n v="0"/>
  </r>
  <r>
    <x v="174"/>
    <s v="William Wright"/>
    <n v="40"/>
    <x v="0"/>
    <x v="4"/>
    <x v="3"/>
    <s v="LI-4783"/>
    <n v="10713.1"/>
    <n v="29"/>
    <n v="128557.2"/>
    <x v="1"/>
    <d v="2024-09-16T00:00:00"/>
    <x v="8"/>
    <x v="0"/>
    <n v="1"/>
  </r>
  <r>
    <x v="274"/>
    <s v="Curtis Wallace"/>
    <n v="43"/>
    <x v="1"/>
    <x v="4"/>
    <x v="2"/>
    <s v="LI-5559"/>
    <n v="27463.9"/>
    <n v="15"/>
    <n v="357030.7"/>
    <x v="1"/>
    <d v="2024-09-16T00:00:00"/>
    <x v="8"/>
    <x v="0"/>
    <n v="1"/>
  </r>
  <r>
    <x v="110"/>
    <s v="David Molina"/>
    <n v="58"/>
    <x v="0"/>
    <x v="0"/>
    <x v="0"/>
    <s v="LI-8215"/>
    <n v="44442.91"/>
    <n v="29"/>
    <n v="666643.65"/>
    <x v="4"/>
    <d v="2024-09-17T00:00:00"/>
    <x v="8"/>
    <x v="1"/>
    <n v="0"/>
  </r>
  <r>
    <x v="275"/>
    <s v="Timothy Durham"/>
    <n v="26"/>
    <x v="0"/>
    <x v="2"/>
    <x v="0"/>
    <s v="LI-1453"/>
    <n v="25512.31"/>
    <n v="8"/>
    <n v="433709.27"/>
    <x v="2"/>
    <d v="2024-09-17T00:00:00"/>
    <x v="8"/>
    <x v="0"/>
    <n v="1"/>
  </r>
  <r>
    <x v="96"/>
    <s v="Sarah Stewart"/>
    <n v="43"/>
    <x v="0"/>
    <x v="3"/>
    <x v="3"/>
    <s v="LI-6595"/>
    <n v="15235.2"/>
    <n v="23"/>
    <n v="167587.20000000001"/>
    <x v="2"/>
    <d v="2024-09-17T00:00:00"/>
    <x v="8"/>
    <x v="0"/>
    <n v="1"/>
  </r>
  <r>
    <x v="162"/>
    <s v="Cynthia Marsh"/>
    <n v="47"/>
    <x v="1"/>
    <x v="2"/>
    <x v="2"/>
    <s v="LI-5097"/>
    <n v="22904.42"/>
    <n v="25"/>
    <n v="412279.55999999988"/>
    <x v="2"/>
    <d v="2024-09-19T00:00:00"/>
    <x v="8"/>
    <x v="0"/>
    <n v="1"/>
  </r>
  <r>
    <x v="276"/>
    <s v="Stephanie Garcia"/>
    <n v="26"/>
    <x v="1"/>
    <x v="3"/>
    <x v="2"/>
    <s v="LI-4722"/>
    <n v="13722.03"/>
    <n v="6"/>
    <n v="274440.59999999998"/>
    <x v="3"/>
    <d v="2024-09-19T00:00:00"/>
    <x v="8"/>
    <x v="0"/>
    <n v="1"/>
  </r>
  <r>
    <x v="277"/>
    <s v="Lawrence Harrison"/>
    <n v="57"/>
    <x v="1"/>
    <x v="2"/>
    <x v="1"/>
    <s v="LI-7547"/>
    <n v="15695.77"/>
    <n v="5"/>
    <n v="172653.47"/>
    <x v="1"/>
    <d v="2024-09-19T00:00:00"/>
    <x v="8"/>
    <x v="1"/>
    <n v="0"/>
  </r>
  <r>
    <x v="278"/>
    <s v="Aaron Smith"/>
    <n v="51"/>
    <x v="0"/>
    <x v="2"/>
    <x v="4"/>
    <s v="LI-5779"/>
    <n v="36086.35"/>
    <n v="23"/>
    <n v="577381.6"/>
    <x v="1"/>
    <d v="2024-09-19T00:00:00"/>
    <x v="8"/>
    <x v="1"/>
    <n v="0"/>
  </r>
  <r>
    <x v="279"/>
    <s v="Austin Gilbert"/>
    <n v="58"/>
    <x v="1"/>
    <x v="0"/>
    <x v="2"/>
    <s v="LI-7380"/>
    <n v="6022.55"/>
    <n v="27"/>
    <n v="90338.25"/>
    <x v="2"/>
    <d v="2024-09-21T00:00:00"/>
    <x v="8"/>
    <x v="0"/>
    <n v="1"/>
  </r>
  <r>
    <x v="17"/>
    <s v="Olivia Howard"/>
    <n v="32"/>
    <x v="0"/>
    <x v="1"/>
    <x v="1"/>
    <s v="LI-1738"/>
    <n v="15374.07"/>
    <n v="29"/>
    <n v="276733.26"/>
    <x v="4"/>
    <d v="2024-09-22T00:00:00"/>
    <x v="8"/>
    <x v="0"/>
    <n v="1"/>
  </r>
  <r>
    <x v="280"/>
    <s v="Laurie Davis"/>
    <n v="35"/>
    <x v="0"/>
    <x v="0"/>
    <x v="4"/>
    <s v="LI-8480"/>
    <n v="49939.97"/>
    <n v="12"/>
    <n v="848979.49"/>
    <x v="2"/>
    <d v="2024-09-23T00:00:00"/>
    <x v="8"/>
    <x v="0"/>
    <n v="1"/>
  </r>
  <r>
    <x v="195"/>
    <s v="Whitney Meyer"/>
    <n v="54"/>
    <x v="0"/>
    <x v="4"/>
    <x v="1"/>
    <s v="LI-5638"/>
    <n v="8531"/>
    <n v="26"/>
    <n v="102372"/>
    <x v="1"/>
    <d v="2024-09-23T00:00:00"/>
    <x v="8"/>
    <x v="0"/>
    <n v="1"/>
  </r>
  <r>
    <x v="281"/>
    <s v="Virginia Murray"/>
    <n v="49"/>
    <x v="0"/>
    <x v="2"/>
    <x v="2"/>
    <s v="LI-7040"/>
    <n v="11536.87"/>
    <n v="11"/>
    <n v="207663.66"/>
    <x v="0"/>
    <d v="2024-09-23T00:00:00"/>
    <x v="8"/>
    <x v="1"/>
    <n v="0"/>
  </r>
  <r>
    <x v="282"/>
    <s v="James Benson"/>
    <n v="45"/>
    <x v="1"/>
    <x v="4"/>
    <x v="3"/>
    <s v="LI-4948"/>
    <n v="7668.23"/>
    <n v="12"/>
    <n v="76682.299999999988"/>
    <x v="4"/>
    <d v="2024-09-26T00:00:00"/>
    <x v="8"/>
    <x v="0"/>
    <n v="1"/>
  </r>
  <r>
    <x v="283"/>
    <s v="Ashley Kaufman"/>
    <n v="30"/>
    <x v="0"/>
    <x v="0"/>
    <x v="3"/>
    <s v="LI-8325"/>
    <n v="47110.99"/>
    <n v="30"/>
    <n v="847997.82"/>
    <x v="1"/>
    <d v="2024-09-26T00:00:00"/>
    <x v="8"/>
    <x v="0"/>
    <n v="1"/>
  </r>
  <r>
    <x v="284"/>
    <s v="Tara Woodard"/>
    <n v="46"/>
    <x v="0"/>
    <x v="4"/>
    <x v="1"/>
    <s v="LI-2193"/>
    <n v="44359.360000000001"/>
    <n v="18"/>
    <n v="842827.84"/>
    <x v="2"/>
    <d v="2024-09-27T00:00:00"/>
    <x v="8"/>
    <x v="0"/>
    <n v="1"/>
  </r>
  <r>
    <x v="38"/>
    <s v="Louis Paul"/>
    <n v="44"/>
    <x v="1"/>
    <x v="2"/>
    <x v="0"/>
    <s v="LI-2404"/>
    <n v="47001.84"/>
    <n v="9"/>
    <n v="752029.44"/>
    <x v="2"/>
    <d v="2024-09-27T00:00:00"/>
    <x v="8"/>
    <x v="0"/>
    <n v="1"/>
  </r>
  <r>
    <x v="16"/>
    <s v="Patricia Anderson"/>
    <n v="58"/>
    <x v="1"/>
    <x v="2"/>
    <x v="0"/>
    <s v="LI-5818"/>
    <n v="23921.439999999999"/>
    <n v="18"/>
    <n v="454507.36"/>
    <x v="0"/>
    <d v="2024-09-28T00:00:00"/>
    <x v="8"/>
    <x v="1"/>
    <n v="0"/>
  </r>
  <r>
    <x v="285"/>
    <s v="Patricia Roman"/>
    <n v="56"/>
    <x v="1"/>
    <x v="0"/>
    <x v="3"/>
    <s v="LI-8558"/>
    <n v="18615.77"/>
    <n v="17"/>
    <n v="316468.09000000003"/>
    <x v="2"/>
    <d v="2024-09-29T00:00:00"/>
    <x v="8"/>
    <x v="0"/>
    <n v="1"/>
  </r>
  <r>
    <x v="138"/>
    <s v="Robert Peterson"/>
    <n v="32"/>
    <x v="1"/>
    <x v="3"/>
    <x v="2"/>
    <s v="LI-1648"/>
    <n v="30444.37"/>
    <n v="19"/>
    <n v="578443.03"/>
    <x v="4"/>
    <d v="2024-09-29T00:00:00"/>
    <x v="8"/>
    <x v="0"/>
    <n v="1"/>
  </r>
  <r>
    <x v="175"/>
    <s v="Austin Carroll"/>
    <n v="33"/>
    <x v="0"/>
    <x v="3"/>
    <x v="4"/>
    <s v="LI-4576"/>
    <n v="35897.64"/>
    <n v="12"/>
    <n v="394874.04"/>
    <x v="1"/>
    <d v="2024-09-29T00:00:00"/>
    <x v="8"/>
    <x v="0"/>
    <n v="1"/>
  </r>
  <r>
    <x v="286"/>
    <s v="Lori Hall"/>
    <n v="56"/>
    <x v="0"/>
    <x v="3"/>
    <x v="3"/>
    <s v="LI-7069"/>
    <n v="35526.120000000003"/>
    <n v="30"/>
    <n v="674996.28"/>
    <x v="4"/>
    <d v="2024-09-29T00:00:00"/>
    <x v="8"/>
    <x v="0"/>
    <n v="1"/>
  </r>
  <r>
    <x v="287"/>
    <s v="Kristen Hines"/>
    <n v="26"/>
    <x v="0"/>
    <x v="1"/>
    <x v="3"/>
    <s v="LI-4193"/>
    <n v="9370.58"/>
    <n v="25"/>
    <n v="140558.70000000001"/>
    <x v="3"/>
    <d v="2024-09-30T00:00:00"/>
    <x v="8"/>
    <x v="0"/>
    <n v="1"/>
  </r>
  <r>
    <x v="288"/>
    <s v="Ronnie Lewis"/>
    <n v="38"/>
    <x v="1"/>
    <x v="4"/>
    <x v="3"/>
    <s v="LI-5961"/>
    <n v="28571.54"/>
    <n v="15"/>
    <n v="571430.80000000005"/>
    <x v="4"/>
    <d v="2024-10-03T00:00:00"/>
    <x v="9"/>
    <x v="1"/>
    <n v="0"/>
  </r>
  <r>
    <x v="232"/>
    <s v="Mary Nicholson"/>
    <n v="56"/>
    <x v="1"/>
    <x v="0"/>
    <x v="3"/>
    <s v="LI-8551"/>
    <n v="49917.440000000002"/>
    <n v="25"/>
    <n v="898513.92000000004"/>
    <x v="4"/>
    <d v="2024-10-03T00:00:00"/>
    <x v="9"/>
    <x v="0"/>
    <n v="1"/>
  </r>
  <r>
    <x v="249"/>
    <s v="Linda Dunn"/>
    <n v="40"/>
    <x v="1"/>
    <x v="0"/>
    <x v="2"/>
    <s v="LI-1188"/>
    <n v="32734.38"/>
    <n v="17"/>
    <n v="392812.56"/>
    <x v="0"/>
    <d v="2024-10-03T00:00:00"/>
    <x v="9"/>
    <x v="0"/>
    <n v="1"/>
  </r>
  <r>
    <x v="49"/>
    <s v="Monica Oliver"/>
    <n v="26"/>
    <x v="1"/>
    <x v="1"/>
    <x v="2"/>
    <s v="LI-5395"/>
    <n v="32746.57"/>
    <n v="15"/>
    <n v="589438.26"/>
    <x v="4"/>
    <d v="2024-10-03T00:00:00"/>
    <x v="9"/>
    <x v="0"/>
    <n v="1"/>
  </r>
  <r>
    <x v="289"/>
    <s v="Kim Rice"/>
    <n v="47"/>
    <x v="1"/>
    <x v="2"/>
    <x v="4"/>
    <s v="LI-2958"/>
    <n v="13746.43"/>
    <n v="7"/>
    <n v="137464.29999999999"/>
    <x v="1"/>
    <d v="2024-10-04T00:00:00"/>
    <x v="9"/>
    <x v="0"/>
    <n v="1"/>
  </r>
  <r>
    <x v="290"/>
    <s v="Dana Howard"/>
    <n v="57"/>
    <x v="0"/>
    <x v="4"/>
    <x v="2"/>
    <s v="LI-4906"/>
    <n v="33309.4"/>
    <n v="19"/>
    <n v="366403.4"/>
    <x v="1"/>
    <d v="2024-10-05T00:00:00"/>
    <x v="9"/>
    <x v="0"/>
    <n v="1"/>
  </r>
  <r>
    <x v="174"/>
    <s v="Ricky Callahan"/>
    <n v="29"/>
    <x v="0"/>
    <x v="3"/>
    <x v="2"/>
    <s v="LI-2731"/>
    <n v="41613.64"/>
    <n v="17"/>
    <n v="665818.24"/>
    <x v="2"/>
    <d v="2024-10-06T00:00:00"/>
    <x v="9"/>
    <x v="0"/>
    <n v="1"/>
  </r>
  <r>
    <x v="291"/>
    <s v="Jeffery Bowman"/>
    <n v="42"/>
    <x v="0"/>
    <x v="3"/>
    <x v="1"/>
    <s v="LI-7318"/>
    <n v="38705.39"/>
    <n v="5"/>
    <n v="503170.07"/>
    <x v="1"/>
    <d v="2024-10-07T00:00:00"/>
    <x v="9"/>
    <x v="0"/>
    <n v="1"/>
  </r>
  <r>
    <x v="292"/>
    <s v="Nathaniel Williams"/>
    <n v="31"/>
    <x v="1"/>
    <x v="1"/>
    <x v="2"/>
    <s v="LI-7365"/>
    <n v="17552.349999999999"/>
    <n v="27"/>
    <n v="228180.55"/>
    <x v="4"/>
    <d v="2024-10-07T00:00:00"/>
    <x v="9"/>
    <x v="0"/>
    <n v="1"/>
  </r>
  <r>
    <x v="110"/>
    <s v="Laura Thomas"/>
    <n v="49"/>
    <x v="1"/>
    <x v="3"/>
    <x v="3"/>
    <s v="LI-2757"/>
    <n v="14680.89"/>
    <n v="17"/>
    <n v="176170.68"/>
    <x v="3"/>
    <d v="2024-10-08T00:00:00"/>
    <x v="9"/>
    <x v="0"/>
    <n v="1"/>
  </r>
  <r>
    <x v="293"/>
    <s v="Andrea Glover"/>
    <n v="39"/>
    <x v="0"/>
    <x v="2"/>
    <x v="0"/>
    <s v="LI-7413"/>
    <n v="45845.67"/>
    <n v="10"/>
    <n v="733530.72"/>
    <x v="1"/>
    <d v="2024-10-09T00:00:00"/>
    <x v="9"/>
    <x v="1"/>
    <n v="0"/>
  </r>
  <r>
    <x v="294"/>
    <s v="Diana Cook"/>
    <n v="59"/>
    <x v="1"/>
    <x v="0"/>
    <x v="2"/>
    <s v="LI-3366"/>
    <n v="31206.46"/>
    <n v="18"/>
    <n v="530509.81999999995"/>
    <x v="4"/>
    <d v="2024-10-10T00:00:00"/>
    <x v="9"/>
    <x v="0"/>
    <n v="1"/>
  </r>
  <r>
    <x v="77"/>
    <s v="Phillip Perez"/>
    <n v="25"/>
    <x v="0"/>
    <x v="0"/>
    <x v="1"/>
    <s v="LI-9548"/>
    <n v="39924.1"/>
    <n v="18"/>
    <n v="479089.2"/>
    <x v="4"/>
    <d v="2024-10-11T00:00:00"/>
    <x v="9"/>
    <x v="0"/>
    <n v="1"/>
  </r>
  <r>
    <x v="295"/>
    <s v="Kimberly Jones"/>
    <n v="27"/>
    <x v="0"/>
    <x v="4"/>
    <x v="1"/>
    <s v="LI-4421"/>
    <n v="33290.25"/>
    <n v="23"/>
    <n v="332902.5"/>
    <x v="1"/>
    <d v="2024-10-12T00:00:00"/>
    <x v="9"/>
    <x v="0"/>
    <n v="1"/>
  </r>
  <r>
    <x v="296"/>
    <s v="William Thomas"/>
    <n v="40"/>
    <x v="1"/>
    <x v="3"/>
    <x v="4"/>
    <s v="LI-3097"/>
    <n v="13297.93"/>
    <n v="27"/>
    <n v="239362.74"/>
    <x v="0"/>
    <d v="2024-10-13T00:00:00"/>
    <x v="9"/>
    <x v="0"/>
    <n v="1"/>
  </r>
  <r>
    <x v="297"/>
    <s v="Kevin Ruiz"/>
    <n v="53"/>
    <x v="1"/>
    <x v="4"/>
    <x v="3"/>
    <s v="LI-1699"/>
    <n v="46356.34"/>
    <n v="23"/>
    <n v="463563.4"/>
    <x v="2"/>
    <d v="2024-10-14T00:00:00"/>
    <x v="9"/>
    <x v="0"/>
    <n v="1"/>
  </r>
  <r>
    <x v="152"/>
    <s v="Sheri Romero DDS"/>
    <n v="45"/>
    <x v="1"/>
    <x v="0"/>
    <x v="1"/>
    <s v="LI-7675"/>
    <n v="26902.54"/>
    <n v="7"/>
    <n v="295927.94"/>
    <x v="0"/>
    <d v="2024-10-14T00:00:00"/>
    <x v="9"/>
    <x v="0"/>
    <n v="1"/>
  </r>
  <r>
    <x v="298"/>
    <s v="Thomas Gentry"/>
    <n v="29"/>
    <x v="1"/>
    <x v="2"/>
    <x v="2"/>
    <s v="LI-5224"/>
    <n v="28949.64"/>
    <n v="18"/>
    <n v="376345.32"/>
    <x v="2"/>
    <d v="2024-10-14T00:00:00"/>
    <x v="9"/>
    <x v="1"/>
    <n v="0"/>
  </r>
  <r>
    <x v="299"/>
    <s v="Lindsey Adkins"/>
    <n v="49"/>
    <x v="1"/>
    <x v="2"/>
    <x v="3"/>
    <s v="LI-2254"/>
    <n v="33840.800000000003"/>
    <n v="16"/>
    <n v="575293.60000000009"/>
    <x v="4"/>
    <d v="2024-10-15T00:00:00"/>
    <x v="9"/>
    <x v="1"/>
    <n v="0"/>
  </r>
  <r>
    <x v="300"/>
    <s v="Brittany Hanson"/>
    <n v="44"/>
    <x v="0"/>
    <x v="1"/>
    <x v="3"/>
    <s v="LI-3455"/>
    <n v="21844.28"/>
    <n v="5"/>
    <n v="327664.2"/>
    <x v="2"/>
    <d v="2024-10-16T00:00:00"/>
    <x v="9"/>
    <x v="0"/>
    <n v="1"/>
  </r>
  <r>
    <x v="301"/>
    <s v="Anna Leblanc"/>
    <n v="41"/>
    <x v="0"/>
    <x v="1"/>
    <x v="1"/>
    <s v="LI-2768"/>
    <n v="35468.660000000003"/>
    <n v="22"/>
    <n v="390155.26"/>
    <x v="1"/>
    <d v="2024-10-17T00:00:00"/>
    <x v="9"/>
    <x v="0"/>
    <n v="1"/>
  </r>
  <r>
    <x v="143"/>
    <s v="Charles Preston PhD"/>
    <n v="43"/>
    <x v="1"/>
    <x v="2"/>
    <x v="1"/>
    <s v="LI-8954"/>
    <n v="22701.49"/>
    <n v="7"/>
    <n v="317820.86"/>
    <x v="1"/>
    <d v="2024-10-17T00:00:00"/>
    <x v="9"/>
    <x v="0"/>
    <n v="1"/>
  </r>
  <r>
    <x v="302"/>
    <s v="Linda Smith"/>
    <n v="48"/>
    <x v="0"/>
    <x v="2"/>
    <x v="2"/>
    <s v="LI-5925"/>
    <n v="12497.8"/>
    <n v="7"/>
    <n v="162471.4"/>
    <x v="1"/>
    <d v="2024-10-18T00:00:00"/>
    <x v="9"/>
    <x v="0"/>
    <n v="1"/>
  </r>
  <r>
    <x v="303"/>
    <s v="Rebecca Williams"/>
    <n v="52"/>
    <x v="1"/>
    <x v="2"/>
    <x v="4"/>
    <s v="LI-7007"/>
    <n v="37119.43"/>
    <n v="22"/>
    <n v="742388.6"/>
    <x v="0"/>
    <d v="2024-10-18T00:00:00"/>
    <x v="9"/>
    <x v="0"/>
    <n v="1"/>
  </r>
  <r>
    <x v="304"/>
    <s v="James Brown"/>
    <n v="41"/>
    <x v="0"/>
    <x v="0"/>
    <x v="0"/>
    <s v="LI-1370"/>
    <n v="31812.09"/>
    <n v="30"/>
    <n v="540805.53"/>
    <x v="1"/>
    <d v="2024-10-18T00:00:00"/>
    <x v="9"/>
    <x v="0"/>
    <n v="1"/>
  </r>
  <r>
    <x v="110"/>
    <s v="Miranda Lewis"/>
    <n v="30"/>
    <x v="1"/>
    <x v="2"/>
    <x v="3"/>
    <s v="LI-7223"/>
    <n v="33641.46"/>
    <n v="10"/>
    <n v="639187.74"/>
    <x v="1"/>
    <d v="2024-10-19T00:00:00"/>
    <x v="9"/>
    <x v="1"/>
    <n v="0"/>
  </r>
  <r>
    <x v="305"/>
    <s v="Raymond Johnson DVM"/>
    <n v="40"/>
    <x v="1"/>
    <x v="3"/>
    <x v="4"/>
    <s v="LI-2825"/>
    <n v="12324.85"/>
    <n v="6"/>
    <n v="147898.20000000001"/>
    <x v="1"/>
    <d v="2024-10-19T00:00:00"/>
    <x v="9"/>
    <x v="1"/>
    <n v="0"/>
  </r>
  <r>
    <x v="27"/>
    <s v="Elizabeth Case"/>
    <n v="53"/>
    <x v="1"/>
    <x v="1"/>
    <x v="2"/>
    <s v="LI-5278"/>
    <n v="22929.040000000001"/>
    <n v="25"/>
    <n v="435651.76"/>
    <x v="1"/>
    <d v="2024-10-20T00:00:00"/>
    <x v="9"/>
    <x v="0"/>
    <n v="1"/>
  </r>
  <r>
    <x v="210"/>
    <s v="Casey Rivers"/>
    <n v="41"/>
    <x v="0"/>
    <x v="2"/>
    <x v="0"/>
    <s v="LI-9071"/>
    <n v="30610.57"/>
    <n v="12"/>
    <n v="612211.4"/>
    <x v="3"/>
    <d v="2024-10-21T00:00:00"/>
    <x v="9"/>
    <x v="0"/>
    <n v="1"/>
  </r>
  <r>
    <x v="306"/>
    <s v="Ronald Lopez"/>
    <n v="41"/>
    <x v="0"/>
    <x v="4"/>
    <x v="0"/>
    <s v="LI-2962"/>
    <n v="21632.05"/>
    <n v="10"/>
    <n v="237952.55"/>
    <x v="4"/>
    <d v="2024-10-22T00:00:00"/>
    <x v="9"/>
    <x v="0"/>
    <n v="1"/>
  </r>
  <r>
    <x v="268"/>
    <s v="Jesse Benjamin"/>
    <n v="41"/>
    <x v="0"/>
    <x v="3"/>
    <x v="2"/>
    <s v="LI-9815"/>
    <n v="36457.33"/>
    <n v="8"/>
    <n v="692689.27"/>
    <x v="2"/>
    <d v="2024-10-23T00:00:00"/>
    <x v="9"/>
    <x v="0"/>
    <n v="1"/>
  </r>
  <r>
    <x v="192"/>
    <s v="Joshua Williams"/>
    <n v="39"/>
    <x v="1"/>
    <x v="3"/>
    <x v="1"/>
    <s v="LI-2972"/>
    <n v="21020.22"/>
    <n v="17"/>
    <n v="231222.42"/>
    <x v="1"/>
    <d v="2024-10-24T00:00:00"/>
    <x v="9"/>
    <x v="0"/>
    <n v="1"/>
  </r>
  <r>
    <x v="91"/>
    <s v="Sophia Adams"/>
    <n v="48"/>
    <x v="1"/>
    <x v="0"/>
    <x v="3"/>
    <s v="LI-3249"/>
    <n v="32254.25"/>
    <n v="13"/>
    <n v="548322.25"/>
    <x v="1"/>
    <d v="2024-10-24T00:00:00"/>
    <x v="9"/>
    <x v="0"/>
    <n v="1"/>
  </r>
  <r>
    <x v="307"/>
    <s v="Chloe Meyers"/>
    <n v="48"/>
    <x v="1"/>
    <x v="1"/>
    <x v="4"/>
    <s v="LI-1280"/>
    <n v="43907.3"/>
    <n v="22"/>
    <n v="439073"/>
    <x v="3"/>
    <d v="2024-10-24T00:00:00"/>
    <x v="9"/>
    <x v="0"/>
    <n v="1"/>
  </r>
  <r>
    <x v="308"/>
    <s v="Michael Swanson"/>
    <n v="33"/>
    <x v="0"/>
    <x v="0"/>
    <x v="3"/>
    <s v="LI-5502"/>
    <n v="25788.87"/>
    <n v="8"/>
    <n v="257888.7"/>
    <x v="4"/>
    <d v="2024-10-26T00:00:00"/>
    <x v="9"/>
    <x v="0"/>
    <n v="1"/>
  </r>
  <r>
    <x v="309"/>
    <s v="Jeffery Taylor"/>
    <n v="47"/>
    <x v="0"/>
    <x v="3"/>
    <x v="3"/>
    <s v="LI-6257"/>
    <n v="13838.23"/>
    <n v="7"/>
    <n v="221411.68"/>
    <x v="3"/>
    <d v="2024-10-27T00:00:00"/>
    <x v="9"/>
    <x v="0"/>
    <n v="1"/>
  </r>
  <r>
    <x v="206"/>
    <s v="Patrick Walker"/>
    <n v="42"/>
    <x v="0"/>
    <x v="4"/>
    <x v="0"/>
    <s v="LI-6274"/>
    <n v="48529.85"/>
    <n v="8"/>
    <n v="825007.45"/>
    <x v="0"/>
    <d v="2024-10-28T00:00:00"/>
    <x v="9"/>
    <x v="0"/>
    <n v="1"/>
  </r>
  <r>
    <x v="310"/>
    <s v="Sara Trujillo DDS"/>
    <n v="59"/>
    <x v="1"/>
    <x v="1"/>
    <x v="3"/>
    <s v="LI-1869"/>
    <n v="42642.559999999998"/>
    <n v="16"/>
    <n v="639638.39999999991"/>
    <x v="1"/>
    <d v="2024-10-28T00:00:00"/>
    <x v="9"/>
    <x v="0"/>
    <n v="1"/>
  </r>
  <r>
    <x v="311"/>
    <s v="Sherry Lewis"/>
    <n v="56"/>
    <x v="0"/>
    <x v="4"/>
    <x v="3"/>
    <s v="LI-8908"/>
    <n v="10046.99"/>
    <n v="14"/>
    <n v="180845.82"/>
    <x v="2"/>
    <d v="2024-10-29T00:00:00"/>
    <x v="9"/>
    <x v="0"/>
    <n v="1"/>
  </r>
  <r>
    <x v="2"/>
    <s v="Douglas Ware"/>
    <n v="34"/>
    <x v="0"/>
    <x v="4"/>
    <x v="3"/>
    <s v="LI-9638"/>
    <n v="45122.879999999997"/>
    <n v="18"/>
    <n v="586597.43999999994"/>
    <x v="4"/>
    <d v="2024-10-30T00:00:00"/>
    <x v="9"/>
    <x v="1"/>
    <n v="0"/>
  </r>
  <r>
    <x v="312"/>
    <s v="Katelyn Martin"/>
    <n v="51"/>
    <x v="1"/>
    <x v="1"/>
    <x v="3"/>
    <s v="LI-6554"/>
    <n v="32552.400000000001"/>
    <n v="17"/>
    <n v="488286"/>
    <x v="4"/>
    <d v="2024-10-30T00:00:00"/>
    <x v="9"/>
    <x v="0"/>
    <n v="1"/>
  </r>
  <r>
    <x v="313"/>
    <s v="Molly Evans"/>
    <n v="43"/>
    <x v="0"/>
    <x v="2"/>
    <x v="4"/>
    <s v="LI-2335"/>
    <n v="5801.93"/>
    <n v="18"/>
    <n v="63821.23"/>
    <x v="3"/>
    <d v="2024-10-30T00:00:00"/>
    <x v="9"/>
    <x v="0"/>
    <n v="1"/>
  </r>
  <r>
    <x v="13"/>
    <s v="Ricky Adams"/>
    <n v="41"/>
    <x v="1"/>
    <x v="4"/>
    <x v="1"/>
    <s v="LI-7894"/>
    <n v="22941.34"/>
    <n v="14"/>
    <n v="367061.44"/>
    <x v="3"/>
    <d v="2024-10-30T00:00:00"/>
    <x v="9"/>
    <x v="0"/>
    <n v="1"/>
  </r>
  <r>
    <x v="314"/>
    <s v="Marvin Cole"/>
    <n v="46"/>
    <x v="0"/>
    <x v="0"/>
    <x v="2"/>
    <s v="LI-9038"/>
    <n v="19865.099999999999"/>
    <n v="9"/>
    <n v="397302"/>
    <x v="1"/>
    <d v="2024-10-30T00:00:00"/>
    <x v="9"/>
    <x v="0"/>
    <n v="1"/>
  </r>
  <r>
    <x v="315"/>
    <s v="Cody Collins"/>
    <n v="54"/>
    <x v="1"/>
    <x v="1"/>
    <x v="1"/>
    <s v="LI-1266"/>
    <n v="15353.63"/>
    <n v="29"/>
    <n v="245658.08"/>
    <x v="2"/>
    <d v="2024-10-31T00:00:00"/>
    <x v="9"/>
    <x v="0"/>
    <n v="1"/>
  </r>
  <r>
    <x v="316"/>
    <s v="Troy Gomez"/>
    <n v="29"/>
    <x v="1"/>
    <x v="1"/>
    <x v="4"/>
    <s v="LI-8733"/>
    <n v="16064.25"/>
    <n v="18"/>
    <n v="273092.25"/>
    <x v="4"/>
    <d v="2024-10-31T00:00:00"/>
    <x v="9"/>
    <x v="0"/>
    <n v="1"/>
  </r>
  <r>
    <x v="260"/>
    <s v="Fred Hughes"/>
    <n v="47"/>
    <x v="1"/>
    <x v="0"/>
    <x v="4"/>
    <s v="LI-7255"/>
    <n v="20464.29"/>
    <n v="5"/>
    <n v="286500.06"/>
    <x v="4"/>
    <d v="2024-11-03T00:00:00"/>
    <x v="10"/>
    <x v="1"/>
    <n v="0"/>
  </r>
  <r>
    <x v="179"/>
    <s v="Jeremy Luna"/>
    <n v="52"/>
    <x v="1"/>
    <x v="0"/>
    <x v="2"/>
    <s v="LI-2517"/>
    <n v="15791.57"/>
    <n v="23"/>
    <n v="173707.27"/>
    <x v="3"/>
    <d v="2024-11-03T00:00:00"/>
    <x v="10"/>
    <x v="1"/>
    <n v="0"/>
  </r>
  <r>
    <x v="141"/>
    <s v="Sarah Church"/>
    <n v="60"/>
    <x v="1"/>
    <x v="2"/>
    <x v="0"/>
    <s v="LI-4585"/>
    <n v="46431.63"/>
    <n v="23"/>
    <n v="696474.45"/>
    <x v="4"/>
    <d v="2024-11-03T00:00:00"/>
    <x v="10"/>
    <x v="1"/>
    <n v="0"/>
  </r>
  <r>
    <x v="317"/>
    <s v="Charles Patterson"/>
    <n v="53"/>
    <x v="1"/>
    <x v="2"/>
    <x v="2"/>
    <s v="LI-3387"/>
    <n v="27622.27"/>
    <n v="25"/>
    <n v="497200.86"/>
    <x v="2"/>
    <d v="2024-11-03T00:00:00"/>
    <x v="10"/>
    <x v="0"/>
    <n v="1"/>
  </r>
  <r>
    <x v="68"/>
    <s v="Parker Carter"/>
    <n v="41"/>
    <x v="1"/>
    <x v="2"/>
    <x v="1"/>
    <s v="LI-5378"/>
    <n v="16234.93"/>
    <n v="13"/>
    <n v="275993.81"/>
    <x v="1"/>
    <d v="2024-11-05T00:00:00"/>
    <x v="10"/>
    <x v="0"/>
    <n v="1"/>
  </r>
  <r>
    <x v="318"/>
    <s v="Patricia Jackson"/>
    <n v="55"/>
    <x v="0"/>
    <x v="2"/>
    <x v="0"/>
    <s v="LI-2358"/>
    <n v="44974.22"/>
    <n v="21"/>
    <n v="584664.86"/>
    <x v="0"/>
    <d v="2024-11-05T00:00:00"/>
    <x v="10"/>
    <x v="0"/>
    <n v="1"/>
  </r>
  <r>
    <x v="319"/>
    <s v="Mariah Gross"/>
    <n v="28"/>
    <x v="1"/>
    <x v="3"/>
    <x v="1"/>
    <s v="LI-6263"/>
    <n v="38817.050000000003"/>
    <n v="23"/>
    <n v="504621.65"/>
    <x v="3"/>
    <d v="2024-11-05T00:00:00"/>
    <x v="10"/>
    <x v="0"/>
    <n v="1"/>
  </r>
  <r>
    <x v="320"/>
    <s v="Courtney Nolan"/>
    <n v="43"/>
    <x v="1"/>
    <x v="3"/>
    <x v="1"/>
    <s v="LI-4542"/>
    <n v="32464.9"/>
    <n v="28"/>
    <n v="324649"/>
    <x v="4"/>
    <d v="2024-11-06T00:00:00"/>
    <x v="10"/>
    <x v="0"/>
    <n v="1"/>
  </r>
  <r>
    <x v="321"/>
    <s v="Grace Greene"/>
    <n v="32"/>
    <x v="0"/>
    <x v="2"/>
    <x v="3"/>
    <s v="LI-3547"/>
    <n v="28549.53"/>
    <n v="11"/>
    <n v="513891.54"/>
    <x v="1"/>
    <d v="2024-11-06T00:00:00"/>
    <x v="10"/>
    <x v="0"/>
    <n v="1"/>
  </r>
  <r>
    <x v="322"/>
    <s v="Allison Campbell"/>
    <n v="31"/>
    <x v="1"/>
    <x v="0"/>
    <x v="0"/>
    <s v="LI-7350"/>
    <n v="27740.16"/>
    <n v="5"/>
    <n v="416102.40000000002"/>
    <x v="0"/>
    <d v="2024-11-06T00:00:00"/>
    <x v="10"/>
    <x v="0"/>
    <n v="1"/>
  </r>
  <r>
    <x v="245"/>
    <s v="Jose Hickman"/>
    <n v="53"/>
    <x v="0"/>
    <x v="3"/>
    <x v="4"/>
    <s v="LI-6293"/>
    <n v="38372.449999999997"/>
    <n v="22"/>
    <n v="422096.95"/>
    <x v="1"/>
    <d v="2024-11-07T00:00:00"/>
    <x v="10"/>
    <x v="0"/>
    <n v="1"/>
  </r>
  <r>
    <x v="323"/>
    <s v="Sarah Lewis"/>
    <n v="27"/>
    <x v="0"/>
    <x v="3"/>
    <x v="2"/>
    <s v="LI-8555"/>
    <n v="37364.32"/>
    <n v="20"/>
    <n v="448371.84"/>
    <x v="3"/>
    <d v="2024-11-07T00:00:00"/>
    <x v="10"/>
    <x v="1"/>
    <n v="0"/>
  </r>
  <r>
    <x v="324"/>
    <s v="Steven Powers"/>
    <n v="38"/>
    <x v="1"/>
    <x v="4"/>
    <x v="4"/>
    <s v="LI-9275"/>
    <n v="16157.97"/>
    <n v="29"/>
    <n v="258527.52"/>
    <x v="1"/>
    <d v="2024-11-07T00:00:00"/>
    <x v="10"/>
    <x v="0"/>
    <n v="1"/>
  </r>
  <r>
    <x v="325"/>
    <s v="Michelle Smith"/>
    <n v="29"/>
    <x v="1"/>
    <x v="0"/>
    <x v="0"/>
    <s v="LI-2264"/>
    <n v="25876.400000000001"/>
    <n v="25"/>
    <n v="258764"/>
    <x v="2"/>
    <d v="2024-11-08T00:00:00"/>
    <x v="10"/>
    <x v="0"/>
    <n v="1"/>
  </r>
  <r>
    <x v="326"/>
    <s v="Matthew Cooper"/>
    <n v="41"/>
    <x v="0"/>
    <x v="3"/>
    <x v="2"/>
    <s v="LI-6130"/>
    <n v="35268.29"/>
    <n v="19"/>
    <n v="599560.93000000005"/>
    <x v="1"/>
    <d v="2024-11-08T00:00:00"/>
    <x v="10"/>
    <x v="1"/>
    <n v="0"/>
  </r>
  <r>
    <x v="55"/>
    <s v="Raymond Carter"/>
    <n v="30"/>
    <x v="0"/>
    <x v="1"/>
    <x v="1"/>
    <s v="LI-4989"/>
    <n v="28117.23"/>
    <n v="15"/>
    <n v="393641.22"/>
    <x v="1"/>
    <d v="2024-11-09T00:00:00"/>
    <x v="10"/>
    <x v="0"/>
    <n v="1"/>
  </r>
  <r>
    <x v="327"/>
    <s v="Dr. Ronald Aguilar"/>
    <n v="60"/>
    <x v="1"/>
    <x v="0"/>
    <x v="4"/>
    <s v="LI-9051"/>
    <n v="33592.06"/>
    <n v="20"/>
    <n v="403104.72"/>
    <x v="2"/>
    <d v="2024-11-10T00:00:00"/>
    <x v="10"/>
    <x v="1"/>
    <n v="0"/>
  </r>
  <r>
    <x v="11"/>
    <s v="Donna Simmons"/>
    <n v="52"/>
    <x v="0"/>
    <x v="3"/>
    <x v="1"/>
    <s v="LI-7021"/>
    <n v="15379.27"/>
    <n v="30"/>
    <n v="276826.86"/>
    <x v="2"/>
    <d v="2024-11-11T00:00:00"/>
    <x v="10"/>
    <x v="1"/>
    <n v="0"/>
  </r>
  <r>
    <x v="328"/>
    <s v="Misty Rodgers"/>
    <n v="37"/>
    <x v="0"/>
    <x v="2"/>
    <x v="1"/>
    <s v="LI-7713"/>
    <n v="24018.21"/>
    <n v="7"/>
    <n v="312236.73"/>
    <x v="0"/>
    <d v="2024-11-12T00:00:00"/>
    <x v="10"/>
    <x v="0"/>
    <n v="1"/>
  </r>
  <r>
    <x v="329"/>
    <s v="Louis Gallagher"/>
    <n v="29"/>
    <x v="0"/>
    <x v="1"/>
    <x v="2"/>
    <s v="LI-2909"/>
    <n v="26511.62"/>
    <n v="14"/>
    <n v="265116.2"/>
    <x v="1"/>
    <d v="2024-11-12T00:00:00"/>
    <x v="10"/>
    <x v="0"/>
    <n v="1"/>
  </r>
  <r>
    <x v="259"/>
    <s v="Edgar Caldwell"/>
    <n v="56"/>
    <x v="0"/>
    <x v="2"/>
    <x v="0"/>
    <s v="LI-2594"/>
    <n v="35256.620000000003"/>
    <n v="27"/>
    <n v="458336.06000000011"/>
    <x v="0"/>
    <d v="2024-11-14T00:00:00"/>
    <x v="10"/>
    <x v="0"/>
    <n v="1"/>
  </r>
  <r>
    <x v="330"/>
    <s v="Shawn Willis"/>
    <n v="48"/>
    <x v="0"/>
    <x v="2"/>
    <x v="1"/>
    <s v="LI-4377"/>
    <n v="8541.9500000000007"/>
    <n v="12"/>
    <n v="119587.3"/>
    <x v="0"/>
    <d v="2024-11-14T00:00:00"/>
    <x v="10"/>
    <x v="0"/>
    <n v="1"/>
  </r>
  <r>
    <x v="331"/>
    <s v="David Owens"/>
    <n v="25"/>
    <x v="1"/>
    <x v="2"/>
    <x v="4"/>
    <s v="LI-2113"/>
    <n v="19351.259999999998"/>
    <n v="29"/>
    <n v="270917.64"/>
    <x v="1"/>
    <d v="2024-11-14T00:00:00"/>
    <x v="10"/>
    <x v="0"/>
    <n v="1"/>
  </r>
  <r>
    <x v="159"/>
    <s v="Anna Holmes"/>
    <n v="44"/>
    <x v="1"/>
    <x v="2"/>
    <x v="2"/>
    <s v="LI-5330"/>
    <n v="40109.230000000003"/>
    <n v="8"/>
    <n v="401092.3"/>
    <x v="2"/>
    <d v="2024-11-15T00:00:00"/>
    <x v="10"/>
    <x v="0"/>
    <n v="1"/>
  </r>
  <r>
    <x v="29"/>
    <s v="Eric Warren"/>
    <n v="42"/>
    <x v="1"/>
    <x v="3"/>
    <x v="4"/>
    <s v="LI-3235"/>
    <n v="41873.71"/>
    <n v="15"/>
    <n v="502484.52"/>
    <x v="2"/>
    <d v="2024-11-15T00:00:00"/>
    <x v="10"/>
    <x v="0"/>
    <n v="1"/>
  </r>
  <r>
    <x v="30"/>
    <s v="John Rivas"/>
    <n v="59"/>
    <x v="1"/>
    <x v="3"/>
    <x v="1"/>
    <s v="LI-9423"/>
    <n v="6747.66"/>
    <n v="10"/>
    <n v="101214.9"/>
    <x v="1"/>
    <d v="2024-11-15T00:00:00"/>
    <x v="10"/>
    <x v="0"/>
    <n v="1"/>
  </r>
  <r>
    <x v="332"/>
    <s v="Ethan Gates"/>
    <n v="43"/>
    <x v="0"/>
    <x v="0"/>
    <x v="2"/>
    <s v="LI-3203"/>
    <n v="7607.15"/>
    <n v="29"/>
    <n v="98892.95"/>
    <x v="2"/>
    <d v="2024-11-15T00:00:00"/>
    <x v="10"/>
    <x v="0"/>
    <n v="1"/>
  </r>
  <r>
    <x v="333"/>
    <s v="Austin Lee"/>
    <n v="39"/>
    <x v="0"/>
    <x v="2"/>
    <x v="4"/>
    <s v="LI-2633"/>
    <n v="46009.93"/>
    <n v="7"/>
    <n v="736158.88"/>
    <x v="3"/>
    <d v="2024-11-16T00:00:00"/>
    <x v="10"/>
    <x v="0"/>
    <n v="1"/>
  </r>
  <r>
    <x v="334"/>
    <s v="Rachel Dominguez"/>
    <n v="34"/>
    <x v="1"/>
    <x v="2"/>
    <x v="0"/>
    <s v="LI-7679"/>
    <n v="45701.55"/>
    <n v="22"/>
    <n v="822627.9"/>
    <x v="2"/>
    <d v="2024-11-16T00:00:00"/>
    <x v="10"/>
    <x v="1"/>
    <n v="0"/>
  </r>
  <r>
    <x v="335"/>
    <s v="Joseph Cook"/>
    <n v="54"/>
    <x v="1"/>
    <x v="1"/>
    <x v="1"/>
    <s v="LI-5044"/>
    <n v="13280.03"/>
    <n v="10"/>
    <n v="265600.59999999998"/>
    <x v="2"/>
    <d v="2024-11-16T00:00:00"/>
    <x v="10"/>
    <x v="0"/>
    <n v="1"/>
  </r>
  <r>
    <x v="207"/>
    <s v="Pamela White"/>
    <n v="54"/>
    <x v="1"/>
    <x v="1"/>
    <x v="3"/>
    <s v="LI-6034"/>
    <n v="5764.46"/>
    <n v="23"/>
    <n v="69173.52"/>
    <x v="1"/>
    <d v="2024-11-17T00:00:00"/>
    <x v="10"/>
    <x v="0"/>
    <n v="1"/>
  </r>
  <r>
    <x v="77"/>
    <s v="James Williamson"/>
    <n v="35"/>
    <x v="1"/>
    <x v="4"/>
    <x v="4"/>
    <s v="LI-1314"/>
    <n v="36101.22"/>
    <n v="28"/>
    <n v="613720.74"/>
    <x v="0"/>
    <d v="2024-11-18T00:00:00"/>
    <x v="10"/>
    <x v="0"/>
    <n v="1"/>
  </r>
  <r>
    <x v="170"/>
    <s v="Amanda Mcconnell"/>
    <n v="30"/>
    <x v="1"/>
    <x v="3"/>
    <x v="2"/>
    <s v="LI-6461"/>
    <n v="34897.949999999997"/>
    <n v="24"/>
    <n v="488571.29999999987"/>
    <x v="3"/>
    <d v="2024-11-18T00:00:00"/>
    <x v="10"/>
    <x v="0"/>
    <n v="1"/>
  </r>
  <r>
    <x v="215"/>
    <s v="Lori Smith"/>
    <n v="57"/>
    <x v="0"/>
    <x v="3"/>
    <x v="3"/>
    <s v="LI-2544"/>
    <n v="46270.65"/>
    <n v="10"/>
    <n v="879142.35"/>
    <x v="2"/>
    <d v="2024-11-19T00:00:00"/>
    <x v="10"/>
    <x v="0"/>
    <n v="1"/>
  </r>
  <r>
    <x v="302"/>
    <s v="Linda Moses"/>
    <n v="46"/>
    <x v="0"/>
    <x v="0"/>
    <x v="4"/>
    <s v="LI-5109"/>
    <n v="48409.81"/>
    <n v="20"/>
    <n v="822966.77"/>
    <x v="4"/>
    <d v="2024-11-21T00:00:00"/>
    <x v="10"/>
    <x v="0"/>
    <n v="1"/>
  </r>
  <r>
    <x v="336"/>
    <s v="Austin Johnson"/>
    <n v="53"/>
    <x v="1"/>
    <x v="1"/>
    <x v="2"/>
    <s v="LI-2672"/>
    <n v="31024.58"/>
    <n v="13"/>
    <n v="527417.86"/>
    <x v="3"/>
    <d v="2024-11-21T00:00:00"/>
    <x v="10"/>
    <x v="1"/>
    <n v="0"/>
  </r>
  <r>
    <x v="337"/>
    <s v="Lisa Hudson"/>
    <n v="42"/>
    <x v="1"/>
    <x v="1"/>
    <x v="0"/>
    <s v="LI-6045"/>
    <n v="11090.1"/>
    <n v="27"/>
    <n v="110901"/>
    <x v="3"/>
    <d v="2024-11-21T00:00:00"/>
    <x v="10"/>
    <x v="0"/>
    <n v="1"/>
  </r>
  <r>
    <x v="338"/>
    <s v="John George"/>
    <n v="46"/>
    <x v="1"/>
    <x v="1"/>
    <x v="4"/>
    <s v="LI-9621"/>
    <n v="42511.360000000001"/>
    <n v="19"/>
    <n v="637670.40000000002"/>
    <x v="1"/>
    <d v="2024-11-22T00:00:00"/>
    <x v="10"/>
    <x v="0"/>
    <n v="1"/>
  </r>
  <r>
    <x v="339"/>
    <s v="Thomas Clark"/>
    <n v="56"/>
    <x v="0"/>
    <x v="1"/>
    <x v="4"/>
    <s v="LI-6551"/>
    <n v="10855.92"/>
    <n v="26"/>
    <n v="141126.96"/>
    <x v="3"/>
    <d v="2024-11-22T00:00:00"/>
    <x v="10"/>
    <x v="1"/>
    <n v="0"/>
  </r>
  <r>
    <x v="60"/>
    <s v="Elizabeth Lowery"/>
    <n v="39"/>
    <x v="0"/>
    <x v="0"/>
    <x v="2"/>
    <s v="LI-6895"/>
    <n v="47479.85"/>
    <n v="14"/>
    <n v="854637.29999999993"/>
    <x v="1"/>
    <d v="2024-11-22T00:00:00"/>
    <x v="10"/>
    <x v="0"/>
    <n v="1"/>
  </r>
  <r>
    <x v="340"/>
    <s v="Michael Williams"/>
    <n v="40"/>
    <x v="1"/>
    <x v="3"/>
    <x v="3"/>
    <s v="LI-3190"/>
    <n v="33506.44"/>
    <n v="22"/>
    <n v="335064.40000000002"/>
    <x v="2"/>
    <d v="2024-11-22T00:00:00"/>
    <x v="10"/>
    <x v="1"/>
    <n v="0"/>
  </r>
  <r>
    <x v="341"/>
    <s v="Jessica Garner"/>
    <n v="29"/>
    <x v="0"/>
    <x v="1"/>
    <x v="2"/>
    <s v="LI-8022"/>
    <n v="11494.07"/>
    <n v="21"/>
    <n v="149422.91"/>
    <x v="1"/>
    <d v="2024-11-23T00:00:00"/>
    <x v="10"/>
    <x v="0"/>
    <n v="1"/>
  </r>
  <r>
    <x v="342"/>
    <s v="Michael Gonzalez"/>
    <n v="37"/>
    <x v="1"/>
    <x v="1"/>
    <x v="0"/>
    <s v="LI-3498"/>
    <n v="36587.839999999997"/>
    <n v="27"/>
    <n v="512229.76"/>
    <x v="4"/>
    <d v="2024-11-23T00:00:00"/>
    <x v="10"/>
    <x v="0"/>
    <n v="1"/>
  </r>
  <r>
    <x v="343"/>
    <s v="Steven Bartlett"/>
    <n v="59"/>
    <x v="1"/>
    <x v="0"/>
    <x v="1"/>
    <s v="LI-1826"/>
    <n v="21132.14"/>
    <n v="25"/>
    <n v="232453.54"/>
    <x v="4"/>
    <d v="2024-11-23T00:00:00"/>
    <x v="10"/>
    <x v="0"/>
    <n v="1"/>
  </r>
  <r>
    <x v="344"/>
    <s v="Scott Evans"/>
    <n v="28"/>
    <x v="1"/>
    <x v="2"/>
    <x v="3"/>
    <s v="LI-7759"/>
    <n v="14068.52"/>
    <n v="16"/>
    <n v="140685.20000000001"/>
    <x v="2"/>
    <d v="2024-11-24T00:00:00"/>
    <x v="10"/>
    <x v="0"/>
    <n v="1"/>
  </r>
  <r>
    <x v="345"/>
    <s v="Rachel Turner"/>
    <n v="27"/>
    <x v="0"/>
    <x v="2"/>
    <x v="4"/>
    <s v="LI-5080"/>
    <n v="32515.99"/>
    <n v="17"/>
    <n v="650319.80000000005"/>
    <x v="2"/>
    <d v="2024-11-25T00:00:00"/>
    <x v="10"/>
    <x v="0"/>
    <n v="1"/>
  </r>
  <r>
    <x v="290"/>
    <s v="Heather Mills"/>
    <n v="25"/>
    <x v="0"/>
    <x v="1"/>
    <x v="0"/>
    <s v="LI-9487"/>
    <n v="46699.69"/>
    <n v="26"/>
    <n v="840594.42"/>
    <x v="1"/>
    <d v="2024-11-25T00:00:00"/>
    <x v="10"/>
    <x v="0"/>
    <n v="1"/>
  </r>
  <r>
    <x v="346"/>
    <s v="Tammy Gonzalez"/>
    <n v="59"/>
    <x v="1"/>
    <x v="0"/>
    <x v="2"/>
    <s v="LI-9247"/>
    <n v="29077.119999999999"/>
    <n v="5"/>
    <n v="494311.04"/>
    <x v="0"/>
    <d v="2024-11-25T00:00:00"/>
    <x v="10"/>
    <x v="0"/>
    <n v="1"/>
  </r>
  <r>
    <x v="347"/>
    <s v="Emily Perez"/>
    <n v="41"/>
    <x v="1"/>
    <x v="0"/>
    <x v="3"/>
    <s v="LI-4625"/>
    <n v="34638.32"/>
    <n v="10"/>
    <n v="346383.2"/>
    <x v="1"/>
    <d v="2024-11-26T00:00:00"/>
    <x v="10"/>
    <x v="0"/>
    <n v="1"/>
  </r>
  <r>
    <x v="348"/>
    <s v="Kevin Harris"/>
    <n v="60"/>
    <x v="1"/>
    <x v="4"/>
    <x v="2"/>
    <s v="LI-5236"/>
    <n v="33897.31"/>
    <n v="15"/>
    <n v="576254.27"/>
    <x v="3"/>
    <d v="2024-11-26T00:00:00"/>
    <x v="10"/>
    <x v="1"/>
    <n v="0"/>
  </r>
  <r>
    <x v="349"/>
    <s v="Joel Mcclure"/>
    <n v="51"/>
    <x v="1"/>
    <x v="2"/>
    <x v="1"/>
    <s v="LI-4100"/>
    <n v="8324.66"/>
    <n v="25"/>
    <n v="116545.24"/>
    <x v="0"/>
    <d v="2024-11-28T00:00:00"/>
    <x v="10"/>
    <x v="0"/>
    <n v="1"/>
  </r>
  <r>
    <x v="127"/>
    <s v="Molly Ashley"/>
    <n v="43"/>
    <x v="0"/>
    <x v="2"/>
    <x v="1"/>
    <s v="LI-7623"/>
    <n v="22347.27"/>
    <n v="10"/>
    <n v="290514.51"/>
    <x v="3"/>
    <d v="2024-11-29T00:00:00"/>
    <x v="10"/>
    <x v="0"/>
    <n v="1"/>
  </r>
  <r>
    <x v="350"/>
    <s v="David Leblanc"/>
    <n v="28"/>
    <x v="1"/>
    <x v="2"/>
    <x v="3"/>
    <s v="LI-5248"/>
    <n v="9171.34"/>
    <n v="24"/>
    <n v="146741.44"/>
    <x v="0"/>
    <d v="2024-12-02T00:00:00"/>
    <x v="11"/>
    <x v="0"/>
    <n v="1"/>
  </r>
  <r>
    <x v="244"/>
    <s v="Michael Ramirez"/>
    <n v="54"/>
    <x v="0"/>
    <x v="2"/>
    <x v="1"/>
    <s v="LI-8619"/>
    <n v="40610.6"/>
    <n v="16"/>
    <n v="406106"/>
    <x v="4"/>
    <d v="2024-12-02T00:00:00"/>
    <x v="11"/>
    <x v="0"/>
    <n v="1"/>
  </r>
  <r>
    <x v="351"/>
    <s v="Douglas Gonzalez"/>
    <n v="25"/>
    <x v="0"/>
    <x v="0"/>
    <x v="1"/>
    <s v="LI-5834"/>
    <n v="27118.28"/>
    <n v="13"/>
    <n v="515247.31999999989"/>
    <x v="0"/>
    <d v="2024-12-03T00:00:00"/>
    <x v="11"/>
    <x v="0"/>
    <n v="1"/>
  </r>
  <r>
    <x v="207"/>
    <s v="Misty Price"/>
    <n v="29"/>
    <x v="0"/>
    <x v="0"/>
    <x v="3"/>
    <s v="LI-1592"/>
    <n v="8311.94"/>
    <n v="13"/>
    <n v="124679.1"/>
    <x v="4"/>
    <d v="2024-12-03T00:00:00"/>
    <x v="11"/>
    <x v="1"/>
    <n v="0"/>
  </r>
  <r>
    <x v="343"/>
    <s v="Alexis Patton"/>
    <n v="39"/>
    <x v="0"/>
    <x v="4"/>
    <x v="0"/>
    <s v="LI-7567"/>
    <n v="49056.72"/>
    <n v="28"/>
    <n v="588680.64"/>
    <x v="1"/>
    <d v="2024-12-03T00:00:00"/>
    <x v="11"/>
    <x v="0"/>
    <n v="1"/>
  </r>
  <r>
    <x v="352"/>
    <s v="Michael Bennett"/>
    <n v="56"/>
    <x v="0"/>
    <x v="3"/>
    <x v="1"/>
    <s v="LI-6378"/>
    <n v="47192.02"/>
    <n v="19"/>
    <n v="613496.26"/>
    <x v="1"/>
    <d v="2024-12-04T00:00:00"/>
    <x v="11"/>
    <x v="0"/>
    <n v="1"/>
  </r>
  <r>
    <x v="353"/>
    <s v="Steven Watson"/>
    <n v="36"/>
    <x v="1"/>
    <x v="1"/>
    <x v="2"/>
    <s v="LI-9414"/>
    <n v="48178.1"/>
    <n v="16"/>
    <n v="722671.5"/>
    <x v="2"/>
    <d v="2024-12-04T00:00:00"/>
    <x v="11"/>
    <x v="1"/>
    <n v="0"/>
  </r>
  <r>
    <x v="219"/>
    <s v="Steve Evans"/>
    <n v="43"/>
    <x v="1"/>
    <x v="4"/>
    <x v="1"/>
    <s v="LI-2105"/>
    <n v="30312.59"/>
    <n v="16"/>
    <n v="575939.21"/>
    <x v="3"/>
    <d v="2024-12-05T00:00:00"/>
    <x v="11"/>
    <x v="1"/>
    <n v="0"/>
  </r>
  <r>
    <x v="238"/>
    <s v="Angel Miller"/>
    <n v="51"/>
    <x v="1"/>
    <x v="2"/>
    <x v="4"/>
    <s v="LI-9132"/>
    <n v="10964.43"/>
    <n v="10"/>
    <n v="131573.16"/>
    <x v="0"/>
    <d v="2024-12-06T00:00:00"/>
    <x v="11"/>
    <x v="1"/>
    <n v="0"/>
  </r>
  <r>
    <x v="197"/>
    <s v="Whitney Mays"/>
    <n v="48"/>
    <x v="1"/>
    <x v="4"/>
    <x v="3"/>
    <s v="LI-3085"/>
    <n v="28231.86"/>
    <n v="14"/>
    <n v="338782.32"/>
    <x v="2"/>
    <d v="2024-12-06T00:00:00"/>
    <x v="11"/>
    <x v="0"/>
    <n v="1"/>
  </r>
  <r>
    <x v="21"/>
    <s v="Steven Jones"/>
    <n v="48"/>
    <x v="1"/>
    <x v="2"/>
    <x v="0"/>
    <s v="LI-8023"/>
    <n v="13885.49"/>
    <n v="22"/>
    <n v="166625.88"/>
    <x v="1"/>
    <d v="2024-12-06T00:00:00"/>
    <x v="11"/>
    <x v="0"/>
    <n v="1"/>
  </r>
  <r>
    <x v="354"/>
    <s v="Michael Henderson"/>
    <n v="58"/>
    <x v="0"/>
    <x v="4"/>
    <x v="2"/>
    <s v="LI-3098"/>
    <n v="29093.03"/>
    <n v="21"/>
    <n v="494581.51"/>
    <x v="3"/>
    <d v="2024-12-07T00:00:00"/>
    <x v="11"/>
    <x v="0"/>
    <n v="1"/>
  </r>
  <r>
    <x v="355"/>
    <s v="Linda Hamilton"/>
    <n v="40"/>
    <x v="0"/>
    <x v="1"/>
    <x v="4"/>
    <s v="LI-5357"/>
    <n v="19552.68"/>
    <n v="25"/>
    <n v="195526.8"/>
    <x v="2"/>
    <d v="2024-12-07T00:00:00"/>
    <x v="11"/>
    <x v="0"/>
    <n v="1"/>
  </r>
  <r>
    <x v="356"/>
    <s v="Christopher Bennett"/>
    <n v="32"/>
    <x v="0"/>
    <x v="2"/>
    <x v="2"/>
    <s v="LI-3947"/>
    <n v="49954.14"/>
    <n v="14"/>
    <n v="749312.1"/>
    <x v="2"/>
    <d v="2024-12-08T00:00:00"/>
    <x v="11"/>
    <x v="0"/>
    <n v="1"/>
  </r>
  <r>
    <x v="357"/>
    <s v="John Herring"/>
    <n v="42"/>
    <x v="1"/>
    <x v="0"/>
    <x v="4"/>
    <s v="LI-7114"/>
    <n v="24240.69"/>
    <n v="10"/>
    <n v="436332.42"/>
    <x v="1"/>
    <d v="2024-12-08T00:00:00"/>
    <x v="11"/>
    <x v="1"/>
    <n v="0"/>
  </r>
  <r>
    <x v="358"/>
    <s v="Elizabeth Fernandez"/>
    <n v="33"/>
    <x v="0"/>
    <x v="4"/>
    <x v="0"/>
    <s v="LI-3339"/>
    <n v="37180.94"/>
    <n v="20"/>
    <n v="557714.10000000009"/>
    <x v="3"/>
    <d v="2024-12-08T00:00:00"/>
    <x v="11"/>
    <x v="1"/>
    <n v="0"/>
  </r>
  <r>
    <x v="359"/>
    <s v="Gary Chang"/>
    <n v="40"/>
    <x v="0"/>
    <x v="1"/>
    <x v="1"/>
    <s v="LI-4937"/>
    <n v="14852.46"/>
    <n v="29"/>
    <n v="148524.6"/>
    <x v="4"/>
    <d v="2024-12-08T00:00:00"/>
    <x v="11"/>
    <x v="0"/>
    <n v="1"/>
  </r>
  <r>
    <x v="222"/>
    <s v="Kimberly Mccoy"/>
    <n v="25"/>
    <x v="1"/>
    <x v="1"/>
    <x v="4"/>
    <s v="LI-8632"/>
    <n v="11904.18"/>
    <n v="13"/>
    <n v="190466.88"/>
    <x v="0"/>
    <d v="2024-12-08T00:00:00"/>
    <x v="11"/>
    <x v="0"/>
    <n v="1"/>
  </r>
  <r>
    <x v="360"/>
    <s v="Jacqueline Jackson"/>
    <n v="53"/>
    <x v="1"/>
    <x v="1"/>
    <x v="4"/>
    <s v="LI-9723"/>
    <n v="48629.98"/>
    <n v="26"/>
    <n v="534929.78"/>
    <x v="2"/>
    <d v="2024-12-09T00:00:00"/>
    <x v="11"/>
    <x v="0"/>
    <n v="1"/>
  </r>
  <r>
    <x v="361"/>
    <s v="Stephanie Jackson"/>
    <n v="58"/>
    <x v="1"/>
    <x v="0"/>
    <x v="1"/>
    <s v="LI-2187"/>
    <n v="36005.94"/>
    <n v="18"/>
    <n v="648106.92000000004"/>
    <x v="3"/>
    <d v="2024-12-09T00:00:00"/>
    <x v="11"/>
    <x v="0"/>
    <n v="1"/>
  </r>
  <r>
    <x v="362"/>
    <s v="Stephen Bridges"/>
    <n v="59"/>
    <x v="0"/>
    <x v="4"/>
    <x v="2"/>
    <s v="LI-7487"/>
    <n v="34627.33"/>
    <n v="30"/>
    <n v="554037.28"/>
    <x v="2"/>
    <d v="2024-12-10T00:00:00"/>
    <x v="11"/>
    <x v="1"/>
    <n v="0"/>
  </r>
  <r>
    <x v="363"/>
    <s v="Rodney Johnson"/>
    <n v="57"/>
    <x v="1"/>
    <x v="3"/>
    <x v="0"/>
    <s v="LI-5452"/>
    <n v="7379.43"/>
    <n v="29"/>
    <n v="140209.17000000001"/>
    <x v="1"/>
    <d v="2024-12-11T00:00:00"/>
    <x v="11"/>
    <x v="0"/>
    <n v="1"/>
  </r>
  <r>
    <x v="154"/>
    <s v="Mrs. Taylor Torres"/>
    <n v="26"/>
    <x v="0"/>
    <x v="3"/>
    <x v="2"/>
    <s v="LI-7341"/>
    <n v="21373.74"/>
    <n v="5"/>
    <n v="427474.8"/>
    <x v="3"/>
    <d v="2024-12-11T00:00:00"/>
    <x v="11"/>
    <x v="0"/>
    <n v="1"/>
  </r>
  <r>
    <x v="364"/>
    <s v="Nathan Nguyen"/>
    <n v="45"/>
    <x v="0"/>
    <x v="0"/>
    <x v="1"/>
    <s v="LI-8099"/>
    <n v="24830.55"/>
    <n v="10"/>
    <n v="496611"/>
    <x v="0"/>
    <d v="2024-12-11T00:00:00"/>
    <x v="11"/>
    <x v="0"/>
    <n v="1"/>
  </r>
  <r>
    <x v="294"/>
    <s v="Kathleen Cline"/>
    <n v="38"/>
    <x v="1"/>
    <x v="2"/>
    <x v="0"/>
    <s v="LI-4152"/>
    <n v="48587.4"/>
    <n v="6"/>
    <n v="825985.8"/>
    <x v="1"/>
    <d v="2024-12-12T00:00:00"/>
    <x v="11"/>
    <x v="0"/>
    <n v="1"/>
  </r>
  <r>
    <x v="242"/>
    <s v="Jacob Ramsey"/>
    <n v="52"/>
    <x v="0"/>
    <x v="1"/>
    <x v="1"/>
    <s v="LI-1129"/>
    <n v="45736.44"/>
    <n v="21"/>
    <n v="640310.16"/>
    <x v="3"/>
    <d v="2024-12-14T00:00:00"/>
    <x v="11"/>
    <x v="0"/>
    <n v="1"/>
  </r>
  <r>
    <x v="365"/>
    <s v="Kristin Yang"/>
    <n v="27"/>
    <x v="0"/>
    <x v="1"/>
    <x v="1"/>
    <s v="LI-3724"/>
    <n v="10471.68"/>
    <n v="18"/>
    <n v="146603.51999999999"/>
    <x v="3"/>
    <d v="2024-12-14T00:00:00"/>
    <x v="11"/>
    <x v="0"/>
    <n v="1"/>
  </r>
  <r>
    <x v="366"/>
    <s v="Angela Rogers"/>
    <n v="33"/>
    <x v="1"/>
    <x v="0"/>
    <x v="2"/>
    <s v="LI-7848"/>
    <n v="10873.13"/>
    <n v="30"/>
    <n v="141350.69"/>
    <x v="2"/>
    <d v="2024-12-15T00:00:00"/>
    <x v="11"/>
    <x v="1"/>
    <n v="0"/>
  </r>
  <r>
    <x v="367"/>
    <s v="Jeremy Williams"/>
    <n v="58"/>
    <x v="1"/>
    <x v="1"/>
    <x v="3"/>
    <s v="LI-1344"/>
    <n v="18549.71"/>
    <n v="16"/>
    <n v="352444.49"/>
    <x v="2"/>
    <d v="2024-12-16T00:00:00"/>
    <x v="11"/>
    <x v="0"/>
    <n v="1"/>
  </r>
  <r>
    <x v="368"/>
    <s v="Michele Moore"/>
    <n v="60"/>
    <x v="1"/>
    <x v="4"/>
    <x v="4"/>
    <s v="LI-8081"/>
    <n v="11496.04"/>
    <n v="30"/>
    <n v="126456.44"/>
    <x v="2"/>
    <d v="2024-12-17T00:00:00"/>
    <x v="11"/>
    <x v="0"/>
    <n v="1"/>
  </r>
  <r>
    <x v="233"/>
    <s v="Wendy Landry"/>
    <n v="54"/>
    <x v="0"/>
    <x v="0"/>
    <x v="0"/>
    <s v="LI-6574"/>
    <n v="45479.55"/>
    <n v="13"/>
    <n v="864111.45000000007"/>
    <x v="1"/>
    <d v="2024-12-17T00:00:00"/>
    <x v="11"/>
    <x v="1"/>
    <n v="0"/>
  </r>
  <r>
    <x v="20"/>
    <s v="Jessica Rogers"/>
    <n v="38"/>
    <x v="0"/>
    <x v="1"/>
    <x v="4"/>
    <s v="LI-3967"/>
    <n v="26532.46"/>
    <n v="24"/>
    <n v="265324.59999999998"/>
    <x v="1"/>
    <d v="2024-12-17T00:00:00"/>
    <x v="11"/>
    <x v="0"/>
    <n v="1"/>
  </r>
  <r>
    <x v="369"/>
    <s v="James Choi"/>
    <n v="51"/>
    <x v="0"/>
    <x v="2"/>
    <x v="1"/>
    <s v="LI-4387"/>
    <n v="32607.360000000001"/>
    <n v="20"/>
    <n v="423895.68"/>
    <x v="2"/>
    <d v="2024-12-17T00:00:00"/>
    <x v="11"/>
    <x v="0"/>
    <n v="1"/>
  </r>
  <r>
    <x v="370"/>
    <s v="Karen Mata"/>
    <n v="33"/>
    <x v="0"/>
    <x v="3"/>
    <x v="2"/>
    <s v="LI-1636"/>
    <n v="47302.69"/>
    <n v="17"/>
    <n v="709540.35000000009"/>
    <x v="1"/>
    <d v="2024-12-17T00:00:00"/>
    <x v="11"/>
    <x v="0"/>
    <n v="1"/>
  </r>
  <r>
    <x v="204"/>
    <s v="Adam Chavez"/>
    <n v="59"/>
    <x v="1"/>
    <x v="3"/>
    <x v="0"/>
    <s v="LI-3945"/>
    <n v="13149.6"/>
    <n v="21"/>
    <n v="236692.8"/>
    <x v="2"/>
    <d v="2024-12-18T00:00:00"/>
    <x v="11"/>
    <x v="0"/>
    <n v="1"/>
  </r>
  <r>
    <x v="371"/>
    <s v="Mark Ray"/>
    <n v="60"/>
    <x v="1"/>
    <x v="1"/>
    <x v="3"/>
    <s v="LI-6590"/>
    <n v="40045.18"/>
    <n v="13"/>
    <n v="440496.98"/>
    <x v="1"/>
    <d v="2024-12-19T00:00:00"/>
    <x v="11"/>
    <x v="0"/>
    <n v="1"/>
  </r>
  <r>
    <x v="328"/>
    <s v="David Jacobson"/>
    <n v="55"/>
    <x v="0"/>
    <x v="2"/>
    <x v="3"/>
    <s v="LI-3914"/>
    <n v="30530.720000000001"/>
    <n v="15"/>
    <n v="610614.4"/>
    <x v="1"/>
    <d v="2024-12-19T00:00:00"/>
    <x v="11"/>
    <x v="0"/>
    <n v="1"/>
  </r>
  <r>
    <x v="128"/>
    <s v="David Johnson"/>
    <n v="40"/>
    <x v="1"/>
    <x v="3"/>
    <x v="3"/>
    <s v="LI-4781"/>
    <n v="40771.75"/>
    <n v="11"/>
    <n v="733891.5"/>
    <x v="2"/>
    <d v="2024-12-19T00:00:00"/>
    <x v="11"/>
    <x v="0"/>
    <n v="1"/>
  </r>
  <r>
    <x v="121"/>
    <s v="Monica Edwards"/>
    <n v="48"/>
    <x v="0"/>
    <x v="2"/>
    <x v="3"/>
    <s v="LI-5779"/>
    <n v="37519.21"/>
    <n v="27"/>
    <n v="562788.15"/>
    <x v="0"/>
    <d v="2024-12-20T00:00:00"/>
    <x v="11"/>
    <x v="0"/>
    <n v="1"/>
  </r>
  <r>
    <x v="357"/>
    <s v="Sabrina Gonzalez"/>
    <n v="59"/>
    <x v="1"/>
    <x v="0"/>
    <x v="1"/>
    <s v="LI-5887"/>
    <n v="11914"/>
    <n v="22"/>
    <n v="154882"/>
    <x v="1"/>
    <d v="2024-12-21T00:00:00"/>
    <x v="11"/>
    <x v="0"/>
    <n v="1"/>
  </r>
  <r>
    <x v="372"/>
    <s v="Lorraine Hughes"/>
    <n v="59"/>
    <x v="1"/>
    <x v="1"/>
    <x v="3"/>
    <s v="LI-6351"/>
    <n v="35640.26"/>
    <n v="24"/>
    <n v="534603.9"/>
    <x v="0"/>
    <d v="2024-12-22T00:00:00"/>
    <x v="11"/>
    <x v="0"/>
    <n v="1"/>
  </r>
  <r>
    <x v="373"/>
    <s v="Christina Lowe DDS"/>
    <n v="27"/>
    <x v="1"/>
    <x v="4"/>
    <x v="4"/>
    <s v="LI-6367"/>
    <n v="21971.74"/>
    <n v="13"/>
    <n v="241689.14"/>
    <x v="3"/>
    <d v="2024-12-23T00:00:00"/>
    <x v="11"/>
    <x v="1"/>
    <n v="0"/>
  </r>
  <r>
    <x v="374"/>
    <s v="Janet Dominguez"/>
    <n v="40"/>
    <x v="0"/>
    <x v="0"/>
    <x v="2"/>
    <s v="LI-2254"/>
    <n v="21903.88"/>
    <n v="13"/>
    <n v="284750.44"/>
    <x v="0"/>
    <d v="2024-12-23T00:00:00"/>
    <x v="11"/>
    <x v="0"/>
    <n v="1"/>
  </r>
  <r>
    <x v="375"/>
    <s v="Patricia Craig"/>
    <n v="27"/>
    <x v="0"/>
    <x v="1"/>
    <x v="4"/>
    <s v="LI-4653"/>
    <n v="23403.64"/>
    <n v="13"/>
    <n v="234036.4"/>
    <x v="2"/>
    <d v="2024-12-24T00:00:00"/>
    <x v="11"/>
    <x v="0"/>
    <n v="1"/>
  </r>
  <r>
    <x v="376"/>
    <s v="Regina Calderon"/>
    <n v="42"/>
    <x v="1"/>
    <x v="2"/>
    <x v="3"/>
    <s v="LI-8336"/>
    <n v="34857.660000000003"/>
    <n v="9"/>
    <n v="488007.24"/>
    <x v="1"/>
    <d v="2024-12-25T00:00:00"/>
    <x v="11"/>
    <x v="0"/>
    <n v="1"/>
  </r>
  <r>
    <x v="377"/>
    <s v="Donald Brown"/>
    <n v="58"/>
    <x v="1"/>
    <x v="1"/>
    <x v="3"/>
    <s v="LI-1214"/>
    <n v="23539.99"/>
    <n v="18"/>
    <n v="400179.83"/>
    <x v="4"/>
    <d v="2024-12-26T00:00:00"/>
    <x v="11"/>
    <x v="0"/>
    <n v="1"/>
  </r>
  <r>
    <x v="378"/>
    <s v="Susan Phelps MD"/>
    <n v="40"/>
    <x v="0"/>
    <x v="4"/>
    <x v="3"/>
    <s v="LI-5188"/>
    <n v="13357.7"/>
    <n v="25"/>
    <n v="200365.5"/>
    <x v="1"/>
    <d v="2024-12-27T00:00:00"/>
    <x v="11"/>
    <x v="1"/>
    <n v="0"/>
  </r>
  <r>
    <x v="311"/>
    <s v="Lauren Hess"/>
    <n v="52"/>
    <x v="0"/>
    <x v="4"/>
    <x v="2"/>
    <s v="LI-4252"/>
    <n v="38200.660000000003"/>
    <n v="5"/>
    <n v="458407.92"/>
    <x v="4"/>
    <d v="2024-12-28T00:00:00"/>
    <x v="11"/>
    <x v="1"/>
    <n v="0"/>
  </r>
  <r>
    <x v="279"/>
    <s v="Christopher Kaiser"/>
    <n v="29"/>
    <x v="1"/>
    <x v="1"/>
    <x v="4"/>
    <s v="LI-4687"/>
    <n v="40777.120000000003"/>
    <n v="27"/>
    <n v="530102.56000000006"/>
    <x v="4"/>
    <d v="2024-12-29T00:00:00"/>
    <x v="11"/>
    <x v="0"/>
    <n v="1"/>
  </r>
  <r>
    <x v="379"/>
    <s v="Crystal Wise"/>
    <n v="57"/>
    <x v="1"/>
    <x v="4"/>
    <x v="0"/>
    <s v="LI-8729"/>
    <n v="7131.56"/>
    <n v="28"/>
    <n v="92710.28"/>
    <x v="2"/>
    <d v="2024-12-29T00:00:00"/>
    <x v="11"/>
    <x v="0"/>
    <n v="1"/>
  </r>
  <r>
    <x v="380"/>
    <s v="Rhonda Martinez"/>
    <n v="37"/>
    <x v="1"/>
    <x v="2"/>
    <x v="0"/>
    <s v="LI-6009"/>
    <n v="40886.720000000001"/>
    <n v="18"/>
    <n v="531527.36"/>
    <x v="0"/>
    <d v="2024-12-29T00:00:00"/>
    <x v="11"/>
    <x v="1"/>
    <n v="0"/>
  </r>
  <r>
    <x v="381"/>
    <s v="Sandra Higgins"/>
    <n v="44"/>
    <x v="0"/>
    <x v="3"/>
    <x v="1"/>
    <s v="LI-9898"/>
    <n v="45051.15"/>
    <n v="11"/>
    <n v="450511.5"/>
    <x v="4"/>
    <d v="2024-12-30T00:00:00"/>
    <x v="11"/>
    <x v="0"/>
    <n v="1"/>
  </r>
  <r>
    <x v="382"/>
    <s v="Vanessa Decker"/>
    <n v="46"/>
    <x v="1"/>
    <x v="0"/>
    <x v="4"/>
    <s v="LI-4130"/>
    <n v="17884.509999999998"/>
    <n v="14"/>
    <n v="357690.2"/>
    <x v="0"/>
    <d v="2024-12-30T00:00:00"/>
    <x v="11"/>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AD9ABC-F11F-424E-BD25-2C26A89BD379}" name="PivotTable3"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8" firstHeaderRow="1" firstDataRow="1" firstDataCol="1"/>
  <pivotFields count="15">
    <pivotField showAll="0"/>
    <pivotField showAll="0"/>
    <pivotField showAll="0"/>
    <pivotField axis="axisRow" showAll="0">
      <items count="3">
        <item x="1"/>
        <item x="0"/>
        <item t="default"/>
      </items>
    </pivotField>
    <pivotField showAll="0"/>
    <pivotField showAll="0">
      <items count="6">
        <item x="0"/>
        <item x="1"/>
        <item x="3"/>
        <item x="2"/>
        <item x="4"/>
        <item t="default"/>
      </items>
    </pivotField>
    <pivotField showAll="0"/>
    <pivotField dataField="1" numFmtId="166" showAll="0"/>
    <pivotField showAll="0"/>
    <pivotField numFmtId="166" showAll="0"/>
    <pivotField axis="axisRow" showAll="0">
      <items count="6">
        <item x="4"/>
        <item x="0"/>
        <item x="3"/>
        <item x="1"/>
        <item x="2"/>
        <item t="default"/>
      </items>
    </pivotField>
    <pivotField numFmtId="14" showAll="0"/>
    <pivotField showAll="0"/>
    <pivotField showAll="0"/>
    <pivotField showAll="0"/>
  </pivotFields>
  <rowFields count="2">
    <field x="10"/>
    <field x="3"/>
  </rowFields>
  <rowItems count="15">
    <i>
      <x/>
    </i>
    <i r="1">
      <x/>
    </i>
    <i r="1">
      <x v="1"/>
    </i>
    <i>
      <x v="1"/>
    </i>
    <i r="1">
      <x/>
    </i>
    <i r="1">
      <x v="1"/>
    </i>
    <i>
      <x v="2"/>
    </i>
    <i r="1">
      <x/>
    </i>
    <i r="1">
      <x v="1"/>
    </i>
    <i>
      <x v="3"/>
    </i>
    <i r="1">
      <x/>
    </i>
    <i r="1">
      <x v="1"/>
    </i>
    <i>
      <x v="4"/>
    </i>
    <i r="1">
      <x/>
    </i>
    <i r="1">
      <x v="1"/>
    </i>
  </rowItems>
  <colItems count="1">
    <i/>
  </colItems>
  <dataFields count="1">
    <dataField name="Sum of Premium Amount" fld="7" baseField="0" baseItem="0" numFmtId="166"/>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78810E-BA23-49C9-9894-ACC03EBDD5D3}"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5">
    <pivotField showAll="0"/>
    <pivotField showAll="0"/>
    <pivotField showAll="0"/>
    <pivotField showAll="0"/>
    <pivotField showAll="0"/>
    <pivotField axis="axisRow" showAll="0">
      <items count="6">
        <item x="0"/>
        <item x="1"/>
        <item x="3"/>
        <item x="2"/>
        <item x="4"/>
        <item t="default"/>
      </items>
    </pivotField>
    <pivotField showAll="0"/>
    <pivotField dataField="1" numFmtId="166" showAll="0"/>
    <pivotField showAll="0"/>
    <pivotField numFmtId="166" showAll="0"/>
    <pivotField showAll="0"/>
    <pivotField numFmtId="14" showAll="0"/>
    <pivotField showAll="0"/>
    <pivotField showAll="0"/>
    <pivotField showAll="0"/>
  </pivotFields>
  <rowFields count="1">
    <field x="5"/>
  </rowFields>
  <rowItems count="6">
    <i>
      <x/>
    </i>
    <i>
      <x v="1"/>
    </i>
    <i>
      <x v="2"/>
    </i>
    <i>
      <x v="3"/>
    </i>
    <i>
      <x v="4"/>
    </i>
    <i t="grand">
      <x/>
    </i>
  </rowItems>
  <colItems count="1">
    <i/>
  </colItems>
  <dataFields count="1">
    <dataField name="Count of Premium Amount" fld="7" subtotal="count"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8CD856-4F0F-4E51-BE5D-1802F155F934}" name="PivotTable9"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5">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166" showAll="0" defaultSubtotal="0"/>
    <pivotField showAll="0" defaultSubtotal="0"/>
    <pivotField numFmtId="166" showAll="0" defaultSubtotal="0"/>
    <pivotField showAll="0" defaultSubtotal="0"/>
    <pivotField numFmtId="14" showAll="0" defaultSubtotal="0"/>
    <pivotField axis="axisRow" showAll="0" defaultSubtotal="0">
      <items count="12">
        <item x="0"/>
        <item x="1"/>
        <item x="2"/>
        <item x="3"/>
        <item x="4"/>
        <item x="5"/>
        <item x="6"/>
        <item x="7"/>
        <item x="8"/>
        <item x="9"/>
        <item x="10"/>
        <item x="11"/>
      </items>
    </pivotField>
    <pivotField showAll="0" defaultSubtotal="0"/>
    <pivotField showAll="0" defaultSubtotal="0"/>
  </pivotFields>
  <rowFields count="1">
    <field x="12"/>
  </rowFields>
  <rowItems count="12">
    <i>
      <x/>
    </i>
    <i>
      <x v="1"/>
    </i>
    <i>
      <x v="2"/>
    </i>
    <i>
      <x v="3"/>
    </i>
    <i>
      <x v="4"/>
    </i>
    <i>
      <x v="5"/>
    </i>
    <i>
      <x v="6"/>
    </i>
    <i>
      <x v="7"/>
    </i>
    <i>
      <x v="8"/>
    </i>
    <i>
      <x v="9"/>
    </i>
    <i>
      <x v="10"/>
    </i>
    <i>
      <x v="11"/>
    </i>
  </rowItems>
  <colItems count="1">
    <i/>
  </colItems>
  <dataFields count="1">
    <dataField name="Sum of Premium Amount" fld="7"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747E56-DE9C-4832-8D5B-33355E15FF58}" name="PivotTable10"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5">
    <pivotField showAll="0"/>
    <pivotField showAll="0"/>
    <pivotField showAll="0"/>
    <pivotField showAll="0"/>
    <pivotField axis="axisRow" showAll="0">
      <items count="6">
        <item x="3"/>
        <item x="1"/>
        <item x="2"/>
        <item x="0"/>
        <item x="4"/>
        <item t="default"/>
      </items>
    </pivotField>
    <pivotField showAll="0"/>
    <pivotField showAll="0"/>
    <pivotField dataField="1" numFmtId="166" showAll="0"/>
    <pivotField showAll="0"/>
    <pivotField numFmtId="166" showAll="0"/>
    <pivotField showAll="0"/>
    <pivotField numFmtId="14" showAll="0"/>
    <pivotField showAll="0"/>
    <pivotField showAll="0"/>
    <pivotField showAll="0"/>
  </pivotFields>
  <rowFields count="1">
    <field x="4"/>
  </rowFields>
  <rowItems count="5">
    <i>
      <x/>
    </i>
    <i>
      <x v="1"/>
    </i>
    <i>
      <x v="2"/>
    </i>
    <i>
      <x v="3"/>
    </i>
    <i>
      <x v="4"/>
    </i>
  </rowItems>
  <colItems count="1">
    <i/>
  </colItems>
  <dataFields count="1">
    <dataField name="Sum of Premium Amount" fld="7" baseField="0" baseItem="0" numFmtId="166"/>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4"/>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3" format="15">
      <pivotArea type="data" outline="0" fieldPosition="0">
        <references count="2">
          <reference field="4294967294" count="1" selected="0">
            <x v="0"/>
          </reference>
          <reference field="4" count="1" selected="0">
            <x v="2"/>
          </reference>
        </references>
      </pivotArea>
    </chartFormat>
    <chartFormat chart="3" format="16">
      <pivotArea type="data" outline="0" fieldPosition="0">
        <references count="2">
          <reference field="4294967294" count="1" selected="0">
            <x v="0"/>
          </reference>
          <reference field="4" count="1" selected="0">
            <x v="3"/>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9C57E4-275F-489A-AB71-5CA5193C9CEB}" name="PivotTable1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5" firstHeaderRow="1" firstDataRow="1" firstDataCol="1"/>
  <pivotFields count="15">
    <pivotField showAll="0"/>
    <pivotField showAll="0"/>
    <pivotField showAll="0"/>
    <pivotField showAll="0"/>
    <pivotField showAll="0"/>
    <pivotField showAll="0"/>
    <pivotField showAll="0"/>
    <pivotField dataField="1" numFmtId="166" showAll="0"/>
    <pivotField showAll="0"/>
    <pivotField numFmtId="166" showAll="0"/>
    <pivotField showAll="0"/>
    <pivotField numFmtId="14" showAll="0"/>
    <pivotField showAll="0"/>
    <pivotField axis="axisRow" showAll="0">
      <items count="3">
        <item x="0"/>
        <item x="1"/>
        <item t="default"/>
      </items>
    </pivotField>
    <pivotField showAll="0"/>
  </pivotFields>
  <rowFields count="1">
    <field x="13"/>
  </rowFields>
  <rowItems count="2">
    <i>
      <x/>
    </i>
    <i>
      <x v="1"/>
    </i>
  </rowItems>
  <colItems count="1">
    <i/>
  </colItems>
  <dataFields count="1">
    <dataField name="Sum of Premium Amount" fld="7" baseField="0" baseItem="0" numFmtId="166"/>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F79C54-1774-4E1B-B0E4-D3724EE56166}" sourceName="Gender">
  <pivotTables>
    <pivotTable tabId="3" name="PivotTable3"/>
  </pivotTables>
  <data>
    <tabular pivotCacheId="7735155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6B1BA34-0D36-4A76-9610-0D226D147451}" sourceName="Product">
  <pivotTables>
    <pivotTable tabId="3" name="PivotTable3"/>
  </pivotTables>
  <data>
    <tabular pivotCacheId="773515547">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8914A1-F025-4E47-AC51-70AEFA042D5D}" cache="Slicer_Gender" caption="Gender" rowHeight="234950"/>
  <slicer name="Product" xr10:uid="{7C1A74C7-C4F4-4A11-84FF-E785E1723FF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03D5C-17BD-43ED-A4F0-2B84A41C56CD}" name="Table1" displayName="Table1" ref="B14:P514" totalsRowShown="0" headerRowDxfId="25" headerRowBorderDxfId="29" tableBorderDxfId="30">
  <autoFilter ref="B14:P514" xr:uid="{F8D03D5C-17BD-43ED-A4F0-2B84A41C56CD}"/>
  <sortState xmlns:xlrd2="http://schemas.microsoft.com/office/spreadsheetml/2017/richdata2" ref="B15:N514">
    <sortCondition ref="M14:M514"/>
  </sortState>
  <tableColumns count="15">
    <tableColumn id="14" xr3:uid="{E6B48895-4156-4D73-BEF3-947C77B9CFF9}" name="Cust ID" dataDxfId="20"/>
    <tableColumn id="1" xr3:uid="{FBE49514-2F7B-4FCB-9D9B-A5F361A0FA64}" name="Customer Name" dataDxfId="18"/>
    <tableColumn id="2" xr3:uid="{728B20AA-5E88-4522-8E2E-BB1AB231BFA1}" name="Age(yr)" dataDxfId="28"/>
    <tableColumn id="3" xr3:uid="{5EA02DE8-D051-432B-9254-08D9A90C6473}" name="Gender" dataDxfId="27"/>
    <tableColumn id="4" xr3:uid="{D0FB2951-9988-4CF0-8D30-7A27AE5A18EB}" name="Region" dataDxfId="26"/>
    <tableColumn id="5" xr3:uid="{F7156547-791A-4DC3-9943-2042AA680AEA}" name="Product" dataDxfId="23"/>
    <tableColumn id="13" xr3:uid="{20CB5936-33DD-41C5-9A8A-74884C574589}" name="Policy No" dataDxfId="19"/>
    <tableColumn id="6" xr3:uid="{B2810251-54AA-4684-B7A6-9E5A1F825CC7}" name="Premium Amount" dataDxfId="21"/>
    <tableColumn id="7" xr3:uid="{5CB8426C-9D52-44DD-818D-13E08A408F69}" name="Policy Term" dataDxfId="22"/>
    <tableColumn id="8" xr3:uid="{E8BC1512-8ADE-4C1E-B1DF-ACE4096B492B}" name="Sum Assured" dataDxfId="24"/>
    <tableColumn id="10" xr3:uid="{BC69BA6A-6DB4-43AB-B0C9-16527745D02E}" name="Sales Channel" dataDxfId="17"/>
    <tableColumn id="11" xr3:uid="{3F8B03DB-BED4-4819-B7D7-F6CC828D04A6}" name="Date of Sale" dataDxfId="15"/>
    <tableColumn id="12" xr3:uid="{ED0FD9DE-79BA-41DE-957A-A5944AF9B172}" name="Month" dataDxfId="16">
      <calculatedColumnFormula>TEXT(Table1[[#This Row],[Date of Sale]],"mmm")</calculatedColumnFormula>
    </tableColumn>
    <tableColumn id="15" xr3:uid="{DCED6A99-C5F2-4808-9D18-0CE636BB8182}" name="Status" dataDxfId="14"/>
    <tableColumn id="16" xr3:uid="{2556DEEC-21A2-4CF2-8766-8345B38BF9AB}" name="Icon" dataDxfId="13">
      <calculatedColumnFormula>IF(Table1[[#This Row],[Status]]="Inforce",1,0)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B2771-6B42-450D-B859-58E0D4379F1E}" name="Table2" displayName="Table2" ref="B6:D18" totalsRowShown="0" headerRowDxfId="6" headerRowBorderDxfId="11" tableBorderDxfId="12" totalsRowBorderDxfId="10">
  <autoFilter ref="B6:D18" xr:uid="{D85B2771-6B42-450D-B859-58E0D4379F1E}"/>
  <tableColumns count="3">
    <tableColumn id="1" xr3:uid="{551164CA-3B8F-4872-A02D-EBAE943CBA6D}" name="Task" dataDxfId="9"/>
    <tableColumn id="2" xr3:uid="{1848E3E0-838F-45F0-8967-53FFD1E6E9C0}" name="starting date" dataDxfId="8"/>
    <tableColumn id="3" xr3:uid="{62A8296D-E94A-40AB-BC6B-E3B13A60A6A1}" name="tenure" dataDxfId="7"/>
  </tableColumns>
  <tableStyleInfo showFirstColumn="0" showLastColumn="0" showRowStripes="1" showColumnStripes="0"/>
</table>
</file>

<file path=xl/theme/theme1.xml><?xml version="1.0" encoding="utf-8"?>
<a:theme xmlns:a="http://schemas.openxmlformats.org/drawingml/2006/main" name="Office Theme 2007 - 2010">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8295-B43A-4B45-A9D1-D72752FBE5EA}">
  <dimension ref="B1:AF46"/>
  <sheetViews>
    <sheetView tabSelected="1" zoomScale="80" zoomScaleNormal="80" workbookViewId="0">
      <selection activeCell="Y30" sqref="Y30"/>
    </sheetView>
  </sheetViews>
  <sheetFormatPr defaultRowHeight="14.4" x14ac:dyDescent="0.3"/>
  <cols>
    <col min="1" max="1" width="2.6640625" customWidth="1"/>
  </cols>
  <sheetData>
    <row r="1" spans="2:32" ht="15" thickBot="1" x14ac:dyDescent="0.35"/>
    <row r="2" spans="2:32" x14ac:dyDescent="0.3">
      <c r="B2" s="35"/>
      <c r="C2" s="36"/>
      <c r="D2" s="36"/>
      <c r="E2" s="36"/>
      <c r="F2" s="36"/>
      <c r="G2" s="36"/>
      <c r="H2" s="36"/>
      <c r="I2" s="36"/>
      <c r="J2" s="36"/>
      <c r="K2" s="36"/>
      <c r="L2" s="36"/>
      <c r="M2" s="36"/>
      <c r="N2" s="36"/>
      <c r="O2" s="36"/>
      <c r="P2" s="36"/>
      <c r="Q2" s="36"/>
      <c r="R2" s="36"/>
      <c r="S2" s="36"/>
      <c r="T2" s="36"/>
      <c r="U2" s="36"/>
      <c r="V2" s="36"/>
      <c r="W2" s="36"/>
      <c r="X2" s="37"/>
      <c r="Y2" s="27"/>
      <c r="Z2" s="27"/>
      <c r="AA2" s="27"/>
      <c r="AB2" s="27"/>
      <c r="AC2" s="27"/>
      <c r="AD2" s="27"/>
      <c r="AE2" s="27"/>
      <c r="AF2" s="27"/>
    </row>
    <row r="3" spans="2:32" x14ac:dyDescent="0.3">
      <c r="B3" s="38"/>
      <c r="C3" s="39"/>
      <c r="D3" s="39"/>
      <c r="E3" s="39"/>
      <c r="F3" s="39"/>
      <c r="G3" s="39"/>
      <c r="H3" s="39"/>
      <c r="I3" s="39"/>
      <c r="J3" s="39"/>
      <c r="K3" s="39"/>
      <c r="L3" s="39"/>
      <c r="M3" s="39"/>
      <c r="N3" s="39"/>
      <c r="O3" s="39"/>
      <c r="P3" s="39"/>
      <c r="Q3" s="39"/>
      <c r="R3" s="39"/>
      <c r="S3" s="39"/>
      <c r="T3" s="39"/>
      <c r="U3" s="39"/>
      <c r="V3" s="39"/>
      <c r="W3" s="39"/>
      <c r="X3" s="40"/>
      <c r="Y3" s="27"/>
      <c r="Z3" s="27"/>
      <c r="AA3" s="27"/>
      <c r="AB3" s="27"/>
      <c r="AC3" s="27"/>
      <c r="AD3" s="27"/>
      <c r="AE3" s="27"/>
      <c r="AF3" s="27"/>
    </row>
    <row r="4" spans="2:32" x14ac:dyDescent="0.3">
      <c r="B4" s="38"/>
      <c r="C4" s="39"/>
      <c r="D4" s="39"/>
      <c r="E4" s="39"/>
      <c r="F4" s="39"/>
      <c r="G4" s="39"/>
      <c r="H4" s="39"/>
      <c r="I4" s="39"/>
      <c r="J4" s="39"/>
      <c r="K4" s="39"/>
      <c r="L4" s="39"/>
      <c r="M4" s="39"/>
      <c r="N4" s="39"/>
      <c r="O4" s="39"/>
      <c r="P4" s="39"/>
      <c r="Q4" s="39"/>
      <c r="R4" s="39"/>
      <c r="S4" s="39"/>
      <c r="T4" s="39"/>
      <c r="U4" s="39"/>
      <c r="V4" s="39"/>
      <c r="W4" s="39"/>
      <c r="X4" s="40"/>
      <c r="Y4" s="27"/>
      <c r="Z4" s="27"/>
      <c r="AA4" s="27"/>
      <c r="AB4" s="27"/>
      <c r="AC4" s="27"/>
      <c r="AD4" s="27"/>
      <c r="AE4" s="27"/>
      <c r="AF4" s="27"/>
    </row>
    <row r="5" spans="2:32" x14ac:dyDescent="0.3">
      <c r="B5" s="38"/>
      <c r="C5" s="39"/>
      <c r="D5" s="39"/>
      <c r="E5" s="39"/>
      <c r="F5" s="39"/>
      <c r="G5" s="39"/>
      <c r="H5" s="39"/>
      <c r="I5" s="39"/>
      <c r="J5" s="39"/>
      <c r="K5" s="39"/>
      <c r="L5" s="39"/>
      <c r="M5" s="39"/>
      <c r="N5" s="39"/>
      <c r="O5" s="39"/>
      <c r="P5" s="39"/>
      <c r="Q5" s="39"/>
      <c r="R5" s="39"/>
      <c r="S5" s="39"/>
      <c r="T5" s="39"/>
      <c r="U5" s="39"/>
      <c r="V5" s="39"/>
      <c r="W5" s="39"/>
      <c r="X5" s="40"/>
      <c r="Y5" s="27"/>
      <c r="Z5" s="27"/>
      <c r="AA5" s="27"/>
      <c r="AB5" s="27"/>
      <c r="AC5" s="27"/>
      <c r="AD5" s="27"/>
      <c r="AE5" s="27"/>
      <c r="AF5" s="27"/>
    </row>
    <row r="6" spans="2:32" x14ac:dyDescent="0.3">
      <c r="B6" s="38"/>
      <c r="C6" s="39"/>
      <c r="D6" s="39"/>
      <c r="E6" s="39"/>
      <c r="F6" s="39"/>
      <c r="G6" s="39"/>
      <c r="H6" s="39"/>
      <c r="I6" s="39"/>
      <c r="J6" s="39"/>
      <c r="K6" s="39"/>
      <c r="L6" s="39"/>
      <c r="M6" s="39"/>
      <c r="N6" s="39"/>
      <c r="O6" s="39"/>
      <c r="P6" s="39"/>
      <c r="Q6" s="39"/>
      <c r="R6" s="39"/>
      <c r="S6" s="39"/>
      <c r="T6" s="39"/>
      <c r="U6" s="39"/>
      <c r="V6" s="39"/>
      <c r="W6" s="39"/>
      <c r="X6" s="40"/>
      <c r="Y6" s="27"/>
      <c r="Z6" s="27"/>
      <c r="AA6" s="27"/>
      <c r="AB6" s="27"/>
      <c r="AC6" s="27"/>
      <c r="AD6" s="27"/>
      <c r="AE6" s="27"/>
      <c r="AF6" s="27"/>
    </row>
    <row r="7" spans="2:32" x14ac:dyDescent="0.3">
      <c r="B7" s="38"/>
      <c r="C7" s="39"/>
      <c r="D7" s="39"/>
      <c r="E7" s="39"/>
      <c r="F7" s="39"/>
      <c r="G7" s="39"/>
      <c r="H7" s="39"/>
      <c r="I7" s="39"/>
      <c r="J7" s="39"/>
      <c r="K7" s="39"/>
      <c r="L7" s="39"/>
      <c r="M7" s="39"/>
      <c r="N7" s="39"/>
      <c r="O7" s="39"/>
      <c r="P7" s="39"/>
      <c r="Q7" s="39"/>
      <c r="R7" s="39"/>
      <c r="S7" s="39"/>
      <c r="T7" s="39"/>
      <c r="U7" s="39"/>
      <c r="V7" s="39"/>
      <c r="W7" s="39"/>
      <c r="X7" s="40"/>
      <c r="Y7" s="27"/>
      <c r="Z7" s="27"/>
      <c r="AA7" s="27"/>
      <c r="AB7" s="27"/>
      <c r="AC7" s="27"/>
      <c r="AD7" s="27"/>
      <c r="AE7" s="27"/>
      <c r="AF7" s="27"/>
    </row>
    <row r="8" spans="2:32" x14ac:dyDescent="0.3">
      <c r="B8" s="38"/>
      <c r="C8" s="39"/>
      <c r="D8" s="39"/>
      <c r="E8" s="39"/>
      <c r="F8" s="39"/>
      <c r="G8" s="39"/>
      <c r="H8" s="39"/>
      <c r="I8" s="39"/>
      <c r="J8" s="39"/>
      <c r="K8" s="39"/>
      <c r="L8" s="39"/>
      <c r="M8" s="39"/>
      <c r="N8" s="39"/>
      <c r="O8" s="39"/>
      <c r="P8" s="39"/>
      <c r="Q8" s="39"/>
      <c r="R8" s="39"/>
      <c r="S8" s="39"/>
      <c r="T8" s="39"/>
      <c r="U8" s="39"/>
      <c r="V8" s="39"/>
      <c r="W8" s="39"/>
      <c r="X8" s="40"/>
      <c r="Y8" s="27"/>
      <c r="Z8" s="27"/>
      <c r="AA8" s="27"/>
      <c r="AB8" s="27"/>
      <c r="AC8" s="27"/>
      <c r="AD8" s="27"/>
      <c r="AE8" s="27"/>
      <c r="AF8" s="27"/>
    </row>
    <row r="9" spans="2:32" x14ac:dyDescent="0.3">
      <c r="B9" s="38"/>
      <c r="C9" s="39"/>
      <c r="D9" s="39"/>
      <c r="E9" s="39"/>
      <c r="F9" s="39"/>
      <c r="G9" s="39"/>
      <c r="H9" s="39"/>
      <c r="I9" s="39"/>
      <c r="J9" s="39"/>
      <c r="K9" s="39"/>
      <c r="L9" s="39"/>
      <c r="M9" s="39"/>
      <c r="N9" s="39"/>
      <c r="O9" s="39"/>
      <c r="P9" s="39"/>
      <c r="Q9" s="39"/>
      <c r="R9" s="39"/>
      <c r="S9" s="39"/>
      <c r="T9" s="39"/>
      <c r="U9" s="39"/>
      <c r="V9" s="39"/>
      <c r="W9" s="39"/>
      <c r="X9" s="40"/>
      <c r="Y9" s="27"/>
      <c r="Z9" s="27"/>
      <c r="AA9" s="27"/>
      <c r="AB9" s="27"/>
      <c r="AC9" s="27"/>
      <c r="AD9" s="27"/>
      <c r="AE9" s="27"/>
      <c r="AF9" s="27"/>
    </row>
    <row r="10" spans="2:32" x14ac:dyDescent="0.3">
      <c r="B10" s="38"/>
      <c r="C10" s="39"/>
      <c r="D10" s="39"/>
      <c r="E10" s="39"/>
      <c r="F10" s="39"/>
      <c r="G10" s="39"/>
      <c r="H10" s="39"/>
      <c r="I10" s="39"/>
      <c r="J10" s="39"/>
      <c r="K10" s="39"/>
      <c r="L10" s="39"/>
      <c r="M10" s="39"/>
      <c r="N10" s="39"/>
      <c r="O10" s="39"/>
      <c r="P10" s="39"/>
      <c r="Q10" s="39"/>
      <c r="R10" s="39"/>
      <c r="S10" s="39"/>
      <c r="T10" s="39"/>
      <c r="U10" s="39"/>
      <c r="V10" s="39"/>
      <c r="W10" s="39"/>
      <c r="X10" s="40"/>
      <c r="Y10" s="27"/>
      <c r="Z10" s="27"/>
      <c r="AA10" s="27"/>
      <c r="AB10" s="27"/>
      <c r="AC10" s="27"/>
      <c r="AD10" s="27"/>
      <c r="AE10" s="27"/>
      <c r="AF10" s="27"/>
    </row>
    <row r="11" spans="2:32" x14ac:dyDescent="0.3">
      <c r="B11" s="38"/>
      <c r="C11" s="39"/>
      <c r="D11" s="39"/>
      <c r="E11" s="39"/>
      <c r="F11" s="39"/>
      <c r="G11" s="39"/>
      <c r="H11" s="39"/>
      <c r="I11" s="39"/>
      <c r="J11" s="39"/>
      <c r="K11" s="39"/>
      <c r="L11" s="39"/>
      <c r="M11" s="39"/>
      <c r="N11" s="39"/>
      <c r="O11" s="39"/>
      <c r="P11" s="39"/>
      <c r="Q11" s="39"/>
      <c r="R11" s="39"/>
      <c r="S11" s="39"/>
      <c r="T11" s="39"/>
      <c r="U11" s="39"/>
      <c r="V11" s="39"/>
      <c r="W11" s="39"/>
      <c r="X11" s="40"/>
      <c r="Y11" s="27"/>
      <c r="Z11" s="27"/>
      <c r="AA11" s="27"/>
      <c r="AB11" s="27"/>
      <c r="AC11" s="27"/>
      <c r="AD11" s="27"/>
      <c r="AE11" s="27"/>
      <c r="AF11" s="27"/>
    </row>
    <row r="12" spans="2:32" x14ac:dyDescent="0.3">
      <c r="B12" s="38"/>
      <c r="C12" s="39"/>
      <c r="D12" s="39"/>
      <c r="E12" s="39"/>
      <c r="F12" s="39"/>
      <c r="G12" s="39"/>
      <c r="H12" s="39"/>
      <c r="I12" s="39"/>
      <c r="J12" s="39"/>
      <c r="K12" s="39"/>
      <c r="L12" s="39"/>
      <c r="M12" s="39"/>
      <c r="N12" s="39"/>
      <c r="O12" s="39"/>
      <c r="P12" s="39"/>
      <c r="Q12" s="39"/>
      <c r="R12" s="39"/>
      <c r="S12" s="39"/>
      <c r="T12" s="39"/>
      <c r="U12" s="39"/>
      <c r="V12" s="39"/>
      <c r="W12" s="39"/>
      <c r="X12" s="40"/>
      <c r="Y12" s="27"/>
      <c r="Z12" s="27"/>
      <c r="AA12" s="27"/>
      <c r="AB12" s="27"/>
      <c r="AC12" s="27"/>
      <c r="AD12" s="27"/>
      <c r="AE12" s="27"/>
      <c r="AF12" s="27"/>
    </row>
    <row r="13" spans="2:32" x14ac:dyDescent="0.3">
      <c r="B13" s="38"/>
      <c r="C13" s="39"/>
      <c r="D13" s="39"/>
      <c r="E13" s="39"/>
      <c r="F13" s="39"/>
      <c r="G13" s="39"/>
      <c r="H13" s="39"/>
      <c r="I13" s="39"/>
      <c r="J13" s="39"/>
      <c r="K13" s="39"/>
      <c r="L13" s="39"/>
      <c r="M13" s="39"/>
      <c r="N13" s="39"/>
      <c r="O13" s="39"/>
      <c r="P13" s="39"/>
      <c r="Q13" s="39"/>
      <c r="R13" s="39"/>
      <c r="S13" s="39"/>
      <c r="T13" s="39"/>
      <c r="U13" s="39"/>
      <c r="V13" s="39"/>
      <c r="W13" s="39"/>
      <c r="X13" s="40"/>
      <c r="Y13" s="27"/>
      <c r="Z13" s="27"/>
      <c r="AA13" s="27"/>
      <c r="AB13" s="27"/>
      <c r="AC13" s="27"/>
      <c r="AD13" s="27"/>
      <c r="AE13" s="27"/>
      <c r="AF13" s="27"/>
    </row>
    <row r="14" spans="2:32" x14ac:dyDescent="0.3">
      <c r="B14" s="38"/>
      <c r="C14" s="39"/>
      <c r="D14" s="39"/>
      <c r="E14" s="39"/>
      <c r="F14" s="39"/>
      <c r="G14" s="39"/>
      <c r="H14" s="39"/>
      <c r="I14" s="39"/>
      <c r="J14" s="39"/>
      <c r="K14" s="39"/>
      <c r="L14" s="39"/>
      <c r="M14" s="39"/>
      <c r="N14" s="39"/>
      <c r="O14" s="39"/>
      <c r="P14" s="39"/>
      <c r="Q14" s="39"/>
      <c r="R14" s="39"/>
      <c r="S14" s="39"/>
      <c r="T14" s="39"/>
      <c r="U14" s="39"/>
      <c r="V14" s="39"/>
      <c r="W14" s="39"/>
      <c r="X14" s="40"/>
      <c r="Y14" s="27"/>
      <c r="Z14" s="27"/>
      <c r="AA14" s="27"/>
      <c r="AB14" s="27"/>
      <c r="AC14" s="27"/>
      <c r="AD14" s="27"/>
      <c r="AE14" s="27"/>
      <c r="AF14" s="27"/>
    </row>
    <row r="15" spans="2:32" x14ac:dyDescent="0.3">
      <c r="B15" s="38"/>
      <c r="C15" s="39"/>
      <c r="D15" s="39"/>
      <c r="E15" s="39"/>
      <c r="F15" s="39"/>
      <c r="G15" s="39"/>
      <c r="H15" s="39"/>
      <c r="I15" s="39"/>
      <c r="J15" s="39"/>
      <c r="K15" s="39"/>
      <c r="L15" s="39"/>
      <c r="M15" s="39"/>
      <c r="N15" s="39"/>
      <c r="O15" s="39"/>
      <c r="P15" s="39"/>
      <c r="Q15" s="39"/>
      <c r="R15" s="39"/>
      <c r="S15" s="39"/>
      <c r="T15" s="39"/>
      <c r="U15" s="39"/>
      <c r="V15" s="39"/>
      <c r="W15" s="39"/>
      <c r="X15" s="40"/>
      <c r="Y15" s="27"/>
      <c r="Z15" s="27"/>
      <c r="AA15" s="27"/>
      <c r="AB15" s="27"/>
      <c r="AC15" s="27"/>
      <c r="AD15" s="27"/>
      <c r="AE15" s="27"/>
      <c r="AF15" s="27"/>
    </row>
    <row r="16" spans="2:32" x14ac:dyDescent="0.3">
      <c r="B16" s="38"/>
      <c r="C16" s="39"/>
      <c r="D16" s="39"/>
      <c r="E16" s="39"/>
      <c r="F16" s="39"/>
      <c r="G16" s="39"/>
      <c r="H16" s="39"/>
      <c r="I16" s="39"/>
      <c r="J16" s="39"/>
      <c r="K16" s="39"/>
      <c r="L16" s="39"/>
      <c r="M16" s="39"/>
      <c r="N16" s="39"/>
      <c r="O16" s="39"/>
      <c r="P16" s="39"/>
      <c r="Q16" s="39"/>
      <c r="R16" s="39"/>
      <c r="S16" s="39"/>
      <c r="T16" s="39"/>
      <c r="U16" s="39"/>
      <c r="V16" s="39"/>
      <c r="W16" s="39"/>
      <c r="X16" s="40"/>
      <c r="Y16" s="27"/>
      <c r="Z16" s="27"/>
      <c r="AA16" s="27"/>
      <c r="AB16" s="27"/>
      <c r="AC16" s="27"/>
      <c r="AD16" s="27"/>
      <c r="AE16" s="27"/>
      <c r="AF16" s="27"/>
    </row>
    <row r="17" spans="2:32" x14ac:dyDescent="0.3">
      <c r="B17" s="38"/>
      <c r="C17" s="39"/>
      <c r="D17" s="39"/>
      <c r="E17" s="39"/>
      <c r="F17" s="39"/>
      <c r="G17" s="39"/>
      <c r="H17" s="39"/>
      <c r="I17" s="39"/>
      <c r="J17" s="39"/>
      <c r="K17" s="39"/>
      <c r="L17" s="39"/>
      <c r="M17" s="39"/>
      <c r="N17" s="39"/>
      <c r="O17" s="39"/>
      <c r="P17" s="39"/>
      <c r="Q17" s="39"/>
      <c r="R17" s="39"/>
      <c r="S17" s="39"/>
      <c r="T17" s="39"/>
      <c r="U17" s="39"/>
      <c r="V17" s="39"/>
      <c r="W17" s="39"/>
      <c r="X17" s="40"/>
      <c r="Y17" s="27"/>
      <c r="Z17" s="27"/>
      <c r="AA17" s="27"/>
      <c r="AB17" s="27"/>
      <c r="AC17" s="27"/>
      <c r="AD17" s="27"/>
      <c r="AE17" s="27"/>
      <c r="AF17" s="27"/>
    </row>
    <row r="18" spans="2:32" x14ac:dyDescent="0.3">
      <c r="B18" s="38"/>
      <c r="C18" s="39"/>
      <c r="D18" s="39"/>
      <c r="E18" s="39"/>
      <c r="F18" s="39"/>
      <c r="G18" s="39"/>
      <c r="H18" s="39"/>
      <c r="I18" s="39"/>
      <c r="J18" s="39"/>
      <c r="K18" s="39"/>
      <c r="L18" s="39"/>
      <c r="M18" s="39"/>
      <c r="N18" s="39"/>
      <c r="O18" s="39"/>
      <c r="P18" s="39"/>
      <c r="Q18" s="39"/>
      <c r="R18" s="39"/>
      <c r="S18" s="39"/>
      <c r="T18" s="39"/>
      <c r="U18" s="39"/>
      <c r="V18" s="39"/>
      <c r="W18" s="39"/>
      <c r="X18" s="40"/>
      <c r="Y18" s="27"/>
      <c r="Z18" s="27"/>
      <c r="AA18" s="27"/>
      <c r="AB18" s="27"/>
      <c r="AC18" s="27"/>
      <c r="AD18" s="27"/>
      <c r="AE18" s="27"/>
      <c r="AF18" s="27"/>
    </row>
    <row r="19" spans="2:32" x14ac:dyDescent="0.3">
      <c r="B19" s="38"/>
      <c r="C19" s="39"/>
      <c r="D19" s="39"/>
      <c r="E19" s="39"/>
      <c r="F19" s="39"/>
      <c r="G19" s="39"/>
      <c r="H19" s="39"/>
      <c r="I19" s="39"/>
      <c r="J19" s="39"/>
      <c r="K19" s="39"/>
      <c r="L19" s="39"/>
      <c r="M19" s="39"/>
      <c r="N19" s="39"/>
      <c r="O19" s="39"/>
      <c r="P19" s="39"/>
      <c r="Q19" s="39"/>
      <c r="R19" s="39"/>
      <c r="S19" s="39"/>
      <c r="T19" s="39"/>
      <c r="U19" s="39"/>
      <c r="V19" s="39"/>
      <c r="W19" s="39"/>
      <c r="X19" s="40"/>
      <c r="Y19" s="27"/>
      <c r="Z19" s="27"/>
      <c r="AA19" s="27"/>
      <c r="AB19" s="27"/>
      <c r="AC19" s="27"/>
      <c r="AD19" s="27"/>
      <c r="AE19" s="27"/>
      <c r="AF19" s="27"/>
    </row>
    <row r="20" spans="2:32" x14ac:dyDescent="0.3">
      <c r="B20" s="38"/>
      <c r="C20" s="39"/>
      <c r="D20" s="39"/>
      <c r="E20" s="39"/>
      <c r="F20" s="39"/>
      <c r="G20" s="39"/>
      <c r="H20" s="39"/>
      <c r="I20" s="39"/>
      <c r="J20" s="39"/>
      <c r="K20" s="39"/>
      <c r="L20" s="39"/>
      <c r="M20" s="39"/>
      <c r="N20" s="39"/>
      <c r="O20" s="39"/>
      <c r="P20" s="39"/>
      <c r="Q20" s="39"/>
      <c r="R20" s="39"/>
      <c r="S20" s="39"/>
      <c r="T20" s="39"/>
      <c r="U20" s="39"/>
      <c r="V20" s="39"/>
      <c r="W20" s="39"/>
      <c r="X20" s="40"/>
      <c r="Y20" s="27"/>
      <c r="Z20" s="27"/>
      <c r="AA20" s="27"/>
      <c r="AB20" s="27"/>
      <c r="AC20" s="27"/>
      <c r="AD20" s="27"/>
      <c r="AE20" s="27"/>
      <c r="AF20" s="27"/>
    </row>
    <row r="21" spans="2:32" x14ac:dyDescent="0.3">
      <c r="B21" s="38"/>
      <c r="C21" s="39"/>
      <c r="D21" s="39"/>
      <c r="E21" s="39"/>
      <c r="F21" s="39"/>
      <c r="G21" s="39"/>
      <c r="H21" s="39"/>
      <c r="I21" s="39"/>
      <c r="J21" s="39"/>
      <c r="K21" s="39"/>
      <c r="L21" s="39"/>
      <c r="M21" s="39"/>
      <c r="N21" s="39"/>
      <c r="O21" s="39"/>
      <c r="P21" s="39"/>
      <c r="Q21" s="39"/>
      <c r="R21" s="39"/>
      <c r="S21" s="39"/>
      <c r="T21" s="39"/>
      <c r="U21" s="39"/>
      <c r="V21" s="39"/>
      <c r="W21" s="39"/>
      <c r="X21" s="40"/>
      <c r="Y21" s="27"/>
      <c r="Z21" s="27"/>
      <c r="AA21" s="27"/>
      <c r="AB21" s="27"/>
      <c r="AC21" s="27"/>
      <c r="AD21" s="27"/>
      <c r="AE21" s="27"/>
      <c r="AF21" s="27"/>
    </row>
    <row r="22" spans="2:32" x14ac:dyDescent="0.3">
      <c r="B22" s="38"/>
      <c r="C22" s="39"/>
      <c r="D22" s="39"/>
      <c r="E22" s="39"/>
      <c r="F22" s="39"/>
      <c r="G22" s="39"/>
      <c r="H22" s="39"/>
      <c r="I22" s="39"/>
      <c r="J22" s="39"/>
      <c r="K22" s="39"/>
      <c r="L22" s="39"/>
      <c r="M22" s="39"/>
      <c r="N22" s="39"/>
      <c r="O22" s="39"/>
      <c r="P22" s="39"/>
      <c r="Q22" s="39"/>
      <c r="R22" s="39"/>
      <c r="S22" s="39"/>
      <c r="T22" s="39"/>
      <c r="U22" s="39"/>
      <c r="V22" s="39"/>
      <c r="W22" s="39"/>
      <c r="X22" s="40"/>
      <c r="Y22" s="27"/>
      <c r="Z22" s="27"/>
      <c r="AA22" s="27"/>
      <c r="AB22" s="27"/>
      <c r="AC22" s="27"/>
      <c r="AD22" s="27"/>
      <c r="AE22" s="27"/>
      <c r="AF22" s="27"/>
    </row>
    <row r="23" spans="2:32" x14ac:dyDescent="0.3">
      <c r="B23" s="38"/>
      <c r="C23" s="39"/>
      <c r="D23" s="39"/>
      <c r="E23" s="39"/>
      <c r="F23" s="39"/>
      <c r="G23" s="39"/>
      <c r="H23" s="39"/>
      <c r="I23" s="39"/>
      <c r="J23" s="39"/>
      <c r="K23" s="39"/>
      <c r="L23" s="39"/>
      <c r="M23" s="39"/>
      <c r="N23" s="39"/>
      <c r="O23" s="39"/>
      <c r="P23" s="39"/>
      <c r="Q23" s="39"/>
      <c r="R23" s="39"/>
      <c r="S23" s="39"/>
      <c r="T23" s="39"/>
      <c r="U23" s="39"/>
      <c r="V23" s="39"/>
      <c r="W23" s="39"/>
      <c r="X23" s="40"/>
      <c r="Y23" s="27"/>
      <c r="Z23" s="27"/>
      <c r="AA23" s="27"/>
      <c r="AB23" s="27"/>
      <c r="AC23" s="27"/>
      <c r="AD23" s="27"/>
      <c r="AE23" s="27"/>
      <c r="AF23" s="27"/>
    </row>
    <row r="24" spans="2:32" x14ac:dyDescent="0.3">
      <c r="B24" s="38"/>
      <c r="C24" s="39"/>
      <c r="D24" s="39"/>
      <c r="E24" s="39"/>
      <c r="F24" s="39"/>
      <c r="G24" s="39"/>
      <c r="H24" s="39"/>
      <c r="I24" s="39"/>
      <c r="J24" s="39"/>
      <c r="K24" s="39"/>
      <c r="L24" s="39"/>
      <c r="M24" s="39"/>
      <c r="N24" s="39"/>
      <c r="O24" s="39"/>
      <c r="P24" s="39"/>
      <c r="Q24" s="39"/>
      <c r="R24" s="39"/>
      <c r="S24" s="39"/>
      <c r="T24" s="39"/>
      <c r="U24" s="39"/>
      <c r="V24" s="39"/>
      <c r="W24" s="39"/>
      <c r="X24" s="40"/>
      <c r="Y24" s="27"/>
      <c r="Z24" s="27"/>
      <c r="AA24" s="27"/>
      <c r="AB24" s="27"/>
      <c r="AC24" s="27"/>
      <c r="AD24" s="27"/>
      <c r="AE24" s="27"/>
      <c r="AF24" s="27"/>
    </row>
    <row r="25" spans="2:32" x14ac:dyDescent="0.3">
      <c r="B25" s="38"/>
      <c r="C25" s="39"/>
      <c r="D25" s="39"/>
      <c r="E25" s="39"/>
      <c r="F25" s="39"/>
      <c r="G25" s="39"/>
      <c r="H25" s="39"/>
      <c r="I25" s="39"/>
      <c r="J25" s="39"/>
      <c r="K25" s="39"/>
      <c r="L25" s="39"/>
      <c r="M25" s="39"/>
      <c r="N25" s="39"/>
      <c r="O25" s="39"/>
      <c r="P25" s="39"/>
      <c r="Q25" s="39"/>
      <c r="R25" s="39"/>
      <c r="S25" s="39"/>
      <c r="T25" s="39"/>
      <c r="U25" s="39"/>
      <c r="V25" s="39"/>
      <c r="W25" s="39"/>
      <c r="X25" s="40"/>
      <c r="Y25" s="27"/>
      <c r="Z25" s="27"/>
      <c r="AA25" s="27"/>
      <c r="AB25" s="27"/>
      <c r="AC25" s="27"/>
      <c r="AD25" s="27"/>
      <c r="AE25" s="27"/>
      <c r="AF25" s="27"/>
    </row>
    <row r="26" spans="2:32" x14ac:dyDescent="0.3">
      <c r="B26" s="38"/>
      <c r="C26" s="39"/>
      <c r="D26" s="39"/>
      <c r="E26" s="39"/>
      <c r="F26" s="39"/>
      <c r="G26" s="39"/>
      <c r="H26" s="39"/>
      <c r="I26" s="39"/>
      <c r="J26" s="39"/>
      <c r="K26" s="39"/>
      <c r="L26" s="39"/>
      <c r="M26" s="39"/>
      <c r="N26" s="39"/>
      <c r="O26" s="39"/>
      <c r="P26" s="39"/>
      <c r="Q26" s="39"/>
      <c r="R26" s="39"/>
      <c r="S26" s="39"/>
      <c r="T26" s="39"/>
      <c r="U26" s="39"/>
      <c r="V26" s="39"/>
      <c r="W26" s="39"/>
      <c r="X26" s="40"/>
      <c r="Y26" s="27"/>
      <c r="Z26" s="27"/>
      <c r="AA26" s="27"/>
      <c r="AB26" s="27"/>
      <c r="AC26" s="27"/>
      <c r="AD26" s="27"/>
      <c r="AE26" s="27"/>
      <c r="AF26" s="27"/>
    </row>
    <row r="27" spans="2:32" x14ac:dyDescent="0.3">
      <c r="B27" s="38"/>
      <c r="C27" s="39"/>
      <c r="D27" s="39"/>
      <c r="E27" s="39"/>
      <c r="F27" s="39"/>
      <c r="G27" s="39"/>
      <c r="H27" s="39"/>
      <c r="I27" s="39"/>
      <c r="J27" s="39"/>
      <c r="K27" s="39"/>
      <c r="L27" s="39"/>
      <c r="M27" s="39"/>
      <c r="N27" s="39"/>
      <c r="O27" s="39"/>
      <c r="P27" s="39"/>
      <c r="Q27" s="39"/>
      <c r="R27" s="39"/>
      <c r="S27" s="39"/>
      <c r="T27" s="39"/>
      <c r="U27" s="39"/>
      <c r="V27" s="39"/>
      <c r="W27" s="39"/>
      <c r="X27" s="40"/>
      <c r="Y27" s="27"/>
      <c r="Z27" s="27"/>
      <c r="AA27" s="27"/>
      <c r="AB27" s="27"/>
      <c r="AC27" s="27"/>
      <c r="AD27" s="27"/>
      <c r="AE27" s="27"/>
      <c r="AF27" s="27"/>
    </row>
    <row r="28" spans="2:32" x14ac:dyDescent="0.3">
      <c r="B28" s="38"/>
      <c r="C28" s="39"/>
      <c r="D28" s="39"/>
      <c r="E28" s="39"/>
      <c r="F28" s="39"/>
      <c r="G28" s="39"/>
      <c r="H28" s="39"/>
      <c r="I28" s="39"/>
      <c r="J28" s="39"/>
      <c r="K28" s="39"/>
      <c r="L28" s="39"/>
      <c r="M28" s="39"/>
      <c r="N28" s="39"/>
      <c r="O28" s="39"/>
      <c r="P28" s="39"/>
      <c r="Q28" s="39"/>
      <c r="R28" s="39"/>
      <c r="S28" s="39"/>
      <c r="T28" s="39"/>
      <c r="U28" s="39"/>
      <c r="V28" s="39"/>
      <c r="W28" s="39"/>
      <c r="X28" s="40"/>
      <c r="Y28" s="27"/>
      <c r="Z28" s="27"/>
      <c r="AA28" s="27"/>
      <c r="AB28" s="27"/>
      <c r="AC28" s="27"/>
      <c r="AD28" s="27"/>
      <c r="AE28" s="27"/>
      <c r="AF28" s="27"/>
    </row>
    <row r="29" spans="2:32" x14ac:dyDescent="0.3">
      <c r="B29" s="38"/>
      <c r="C29" s="39"/>
      <c r="D29" s="39"/>
      <c r="E29" s="39"/>
      <c r="F29" s="39"/>
      <c r="G29" s="39"/>
      <c r="H29" s="39"/>
      <c r="I29" s="39"/>
      <c r="J29" s="39"/>
      <c r="K29" s="39"/>
      <c r="L29" s="39"/>
      <c r="M29" s="39"/>
      <c r="N29" s="39"/>
      <c r="O29" s="39"/>
      <c r="P29" s="39"/>
      <c r="Q29" s="39"/>
      <c r="R29" s="39"/>
      <c r="S29" s="39"/>
      <c r="T29" s="39"/>
      <c r="U29" s="39"/>
      <c r="V29" s="39"/>
      <c r="W29" s="39"/>
      <c r="X29" s="40"/>
      <c r="Y29" s="27"/>
      <c r="Z29" s="27"/>
      <c r="AA29" s="27"/>
      <c r="AB29" s="27"/>
      <c r="AC29" s="27"/>
      <c r="AD29" s="27"/>
      <c r="AE29" s="27"/>
      <c r="AF29" s="27"/>
    </row>
    <row r="30" spans="2:32" x14ac:dyDescent="0.3">
      <c r="B30" s="38"/>
      <c r="C30" s="39"/>
      <c r="D30" s="39"/>
      <c r="E30" s="39"/>
      <c r="F30" s="39"/>
      <c r="G30" s="39"/>
      <c r="H30" s="39"/>
      <c r="I30" s="39"/>
      <c r="J30" s="39"/>
      <c r="K30" s="39"/>
      <c r="L30" s="39"/>
      <c r="M30" s="39"/>
      <c r="N30" s="39"/>
      <c r="O30" s="39"/>
      <c r="P30" s="39"/>
      <c r="Q30" s="39"/>
      <c r="R30" s="39"/>
      <c r="S30" s="39"/>
      <c r="T30" s="39"/>
      <c r="U30" s="39"/>
      <c r="V30" s="39"/>
      <c r="W30" s="39"/>
      <c r="X30" s="40"/>
      <c r="Y30" s="27"/>
      <c r="Z30" s="27"/>
      <c r="AA30" s="27"/>
      <c r="AB30" s="27"/>
      <c r="AC30" s="27"/>
      <c r="AD30" s="27"/>
      <c r="AE30" s="27"/>
      <c r="AF30" s="27"/>
    </row>
    <row r="31" spans="2:32" ht="7.8" customHeight="1" thickBot="1" x14ac:dyDescent="0.35">
      <c r="B31" s="41"/>
      <c r="C31" s="42"/>
      <c r="D31" s="42"/>
      <c r="E31" s="42"/>
      <c r="F31" s="42"/>
      <c r="G31" s="42"/>
      <c r="H31" s="42"/>
      <c r="I31" s="42"/>
      <c r="J31" s="42"/>
      <c r="K31" s="42"/>
      <c r="L31" s="42"/>
      <c r="M31" s="42"/>
      <c r="N31" s="42"/>
      <c r="O31" s="42"/>
      <c r="P31" s="42"/>
      <c r="Q31" s="42"/>
      <c r="R31" s="42"/>
      <c r="S31" s="42"/>
      <c r="T31" s="42"/>
      <c r="U31" s="42"/>
      <c r="V31" s="42"/>
      <c r="W31" s="42"/>
      <c r="X31" s="43"/>
      <c r="Y31" s="27"/>
      <c r="Z31" s="27"/>
      <c r="AA31" s="27"/>
      <c r="AB31" s="27"/>
      <c r="AC31" s="27"/>
      <c r="AD31" s="27"/>
      <c r="AE31" s="27"/>
      <c r="AF31" s="27"/>
    </row>
    <row r="32" spans="2:32" x14ac:dyDescent="0.3">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row>
    <row r="33" spans="2:32" x14ac:dyDescent="0.3">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row>
    <row r="34" spans="2:32" x14ac:dyDescent="0.3">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row>
    <row r="35" spans="2:32" x14ac:dyDescent="0.3">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row>
    <row r="36" spans="2:32" x14ac:dyDescent="0.3">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row>
    <row r="37" spans="2:32" x14ac:dyDescent="0.3">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row>
    <row r="38" spans="2:32" x14ac:dyDescent="0.3">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row>
    <row r="39" spans="2:32" x14ac:dyDescent="0.3">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row>
    <row r="40" spans="2:32" x14ac:dyDescent="0.3">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row>
    <row r="41" spans="2:32" x14ac:dyDescent="0.3">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row>
    <row r="42" spans="2:32" x14ac:dyDescent="0.3">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row>
    <row r="43" spans="2:32" x14ac:dyDescent="0.3">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row>
    <row r="44" spans="2:32" x14ac:dyDescent="0.3">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row>
    <row r="45" spans="2:32" x14ac:dyDescent="0.3">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row>
    <row r="46" spans="2:32" x14ac:dyDescent="0.3">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515"/>
  <sheetViews>
    <sheetView topLeftCell="A5" zoomScale="90" zoomScaleNormal="90" workbookViewId="0">
      <selection activeCell="J9" sqref="J9"/>
    </sheetView>
  </sheetViews>
  <sheetFormatPr defaultRowHeight="14.4" x14ac:dyDescent="0.3"/>
  <cols>
    <col min="1" max="1" width="11.44140625" customWidth="1"/>
    <col min="2" max="2" width="11.33203125" bestFit="1" customWidth="1"/>
    <col min="3" max="3" width="20.6640625" customWidth="1"/>
    <col min="4" max="4" width="8.6640625" bestFit="1" customWidth="1"/>
    <col min="5" max="5" width="11.5546875" bestFit="1" customWidth="1"/>
    <col min="6" max="6" width="11.21875" bestFit="1" customWidth="1"/>
    <col min="7" max="7" width="12.109375" bestFit="1" customWidth="1"/>
    <col min="8" max="8" width="13.33203125" bestFit="1" customWidth="1"/>
    <col min="9" max="9" width="17.44140625" customWidth="1"/>
    <col min="10" max="10" width="11.77734375" customWidth="1"/>
    <col min="11" max="11" width="16.33203125" bestFit="1" customWidth="1"/>
    <col min="12" max="12" width="17" bestFit="1" customWidth="1"/>
    <col min="13" max="13" width="15.44140625" bestFit="1" customWidth="1"/>
    <col min="14" max="14" width="11.21875" bestFit="1" customWidth="1"/>
  </cols>
  <sheetData>
    <row r="2" spans="1:16" x14ac:dyDescent="0.3">
      <c r="B2" s="18" t="s">
        <v>1412</v>
      </c>
      <c r="C2" s="18"/>
    </row>
    <row r="3" spans="1:16" x14ac:dyDescent="0.3">
      <c r="A3" s="22" t="s">
        <v>1400</v>
      </c>
      <c r="B3" s="5" t="s">
        <v>525</v>
      </c>
      <c r="C3" s="5" t="s">
        <v>0</v>
      </c>
      <c r="D3" s="5" t="s">
        <v>1436</v>
      </c>
      <c r="E3" s="5" t="s">
        <v>1</v>
      </c>
      <c r="F3" s="5" t="s">
        <v>2</v>
      </c>
      <c r="G3" s="5" t="s">
        <v>3</v>
      </c>
      <c r="H3" s="5" t="s">
        <v>524</v>
      </c>
      <c r="I3" s="5" t="s">
        <v>4</v>
      </c>
      <c r="J3" s="5" t="s">
        <v>1401</v>
      </c>
      <c r="K3" s="5" t="s">
        <v>5</v>
      </c>
      <c r="L3" s="5" t="s">
        <v>7</v>
      </c>
      <c r="M3" s="5" t="s">
        <v>8</v>
      </c>
      <c r="N3" s="5" t="s">
        <v>523</v>
      </c>
      <c r="O3" s="5" t="s">
        <v>6</v>
      </c>
      <c r="P3" s="5" t="s">
        <v>1405</v>
      </c>
    </row>
    <row r="4" spans="1:16" x14ac:dyDescent="0.3">
      <c r="A4" s="22"/>
      <c r="B4" s="1" t="s">
        <v>1404</v>
      </c>
      <c r="C4" s="1" t="str">
        <f>INDEX($B$15:$P$514,MATCH($B$4,$B$15:$B$514,0),MATCH(C3,$B$14:$P$14,0))</f>
        <v>Melanie Walker</v>
      </c>
      <c r="D4" s="1">
        <f t="shared" ref="D4:P4" si="0">INDEX($B$15:$P$514,MATCH($B$4,$B$15:$B$514,0),MATCH(D3,$B$14:$P$14,0))</f>
        <v>49</v>
      </c>
      <c r="E4" s="1" t="str">
        <f t="shared" si="0"/>
        <v>Male</v>
      </c>
      <c r="F4" s="1" t="str">
        <f t="shared" si="0"/>
        <v>East</v>
      </c>
      <c r="G4" s="1" t="str">
        <f t="shared" si="0"/>
        <v>Money Back</v>
      </c>
      <c r="H4" s="1" t="str">
        <f t="shared" si="0"/>
        <v>LI-1126</v>
      </c>
      <c r="I4" s="4">
        <f t="shared" si="0"/>
        <v>35524.42</v>
      </c>
      <c r="J4" s="1">
        <f t="shared" si="0"/>
        <v>16</v>
      </c>
      <c r="K4" s="4">
        <f t="shared" si="0"/>
        <v>674963.98</v>
      </c>
      <c r="L4" s="1" t="str">
        <f t="shared" si="0"/>
        <v>Bancassurance</v>
      </c>
      <c r="M4" s="7">
        <f t="shared" si="0"/>
        <v>45292</v>
      </c>
      <c r="N4" s="1" t="str">
        <f t="shared" si="0"/>
        <v>Jan</v>
      </c>
      <c r="O4" s="1" t="str">
        <f t="shared" si="0"/>
        <v>Lapsed</v>
      </c>
      <c r="P4" s="8">
        <f t="shared" si="0"/>
        <v>0</v>
      </c>
    </row>
    <row r="7" spans="1:16" x14ac:dyDescent="0.3">
      <c r="B7" s="20" t="s">
        <v>1413</v>
      </c>
      <c r="C7" s="20"/>
      <c r="E7" s="20" t="s">
        <v>1414</v>
      </c>
      <c r="F7" s="20"/>
      <c r="H7" s="20" t="s">
        <v>1419</v>
      </c>
      <c r="I7" s="20"/>
    </row>
    <row r="8" spans="1:16" x14ac:dyDescent="0.3">
      <c r="B8" s="5" t="s">
        <v>525</v>
      </c>
      <c r="C8" s="5" t="s">
        <v>4</v>
      </c>
      <c r="E8" s="5" t="s">
        <v>1416</v>
      </c>
      <c r="F8" s="5" t="s">
        <v>525</v>
      </c>
      <c r="H8" s="5" t="s">
        <v>1417</v>
      </c>
      <c r="I8" s="5" t="s">
        <v>1418</v>
      </c>
    </row>
    <row r="9" spans="1:16" x14ac:dyDescent="0.3">
      <c r="B9" s="1" t="s">
        <v>757</v>
      </c>
      <c r="C9" s="4">
        <f>VLOOKUP(B9,$B$15:$P$514,8,)</f>
        <v>10131.43</v>
      </c>
      <c r="E9" s="1" t="s">
        <v>1415</v>
      </c>
      <c r="F9" s="1" t="str">
        <f>_xlfn.XLOOKUP(E9,$C$15:$C$514,$B$15:$B$514,"NOT FOUND",0,1)</f>
        <v>ID733</v>
      </c>
      <c r="H9" s="21">
        <f>COUNTIF($E$15:$E$514,"MALE")</f>
        <v>236</v>
      </c>
      <c r="I9" s="21">
        <f>COUNTIF($E$15:$E$514,"FEMALE")</f>
        <v>264</v>
      </c>
    </row>
    <row r="14" spans="1:16" x14ac:dyDescent="0.3">
      <c r="B14" s="3" t="s">
        <v>525</v>
      </c>
      <c r="C14" s="3" t="s">
        <v>0</v>
      </c>
      <c r="D14" s="3" t="s">
        <v>1436</v>
      </c>
      <c r="E14" s="3" t="s">
        <v>1</v>
      </c>
      <c r="F14" s="3" t="s">
        <v>2</v>
      </c>
      <c r="G14" s="3" t="s">
        <v>3</v>
      </c>
      <c r="H14" s="3" t="s">
        <v>524</v>
      </c>
      <c r="I14" s="3" t="s">
        <v>4</v>
      </c>
      <c r="J14" s="3" t="s">
        <v>1401</v>
      </c>
      <c r="K14" s="3" t="s">
        <v>5</v>
      </c>
      <c r="L14" s="3" t="s">
        <v>7</v>
      </c>
      <c r="M14" s="3" t="s">
        <v>8</v>
      </c>
      <c r="N14" s="3" t="s">
        <v>523</v>
      </c>
      <c r="O14" s="3" t="s">
        <v>6</v>
      </c>
      <c r="P14" s="3" t="s">
        <v>1405</v>
      </c>
    </row>
    <row r="15" spans="1:16" x14ac:dyDescent="0.3">
      <c r="B15" s="1" t="s">
        <v>652</v>
      </c>
      <c r="C15" s="1" t="s">
        <v>46</v>
      </c>
      <c r="D15" s="1">
        <v>45</v>
      </c>
      <c r="E15" s="1" t="s">
        <v>507</v>
      </c>
      <c r="F15" s="1" t="s">
        <v>508</v>
      </c>
      <c r="G15" s="1" t="s">
        <v>514</v>
      </c>
      <c r="H15" s="1" t="s">
        <v>971</v>
      </c>
      <c r="I15" s="4">
        <v>42278.32</v>
      </c>
      <c r="J15" s="1">
        <v>19</v>
      </c>
      <c r="K15" s="4">
        <v>591896.48</v>
      </c>
      <c r="L15" s="1" t="s">
        <v>521</v>
      </c>
      <c r="M15" s="7">
        <v>45292</v>
      </c>
      <c r="N15" s="2" t="str">
        <f>TEXT(Table1[[#This Row],[Date of Sale]],"mmm")</f>
        <v>Jan</v>
      </c>
      <c r="O15" s="1" t="s">
        <v>1402</v>
      </c>
      <c r="P15" s="8">
        <f>IF(Table1[[#This Row],[Status]]="Inforce",1,0)</f>
        <v>1</v>
      </c>
    </row>
    <row r="16" spans="1:16" x14ac:dyDescent="0.3">
      <c r="B16" s="1" t="s">
        <v>788</v>
      </c>
      <c r="C16" s="1" t="s">
        <v>196</v>
      </c>
      <c r="D16" s="1">
        <v>49</v>
      </c>
      <c r="E16" s="1" t="s">
        <v>507</v>
      </c>
      <c r="F16" s="1" t="s">
        <v>512</v>
      </c>
      <c r="G16" s="1" t="s">
        <v>513</v>
      </c>
      <c r="H16" s="1" t="s">
        <v>1108</v>
      </c>
      <c r="I16" s="4">
        <v>35524.42</v>
      </c>
      <c r="J16" s="1">
        <v>16</v>
      </c>
      <c r="K16" s="4">
        <v>674963.98</v>
      </c>
      <c r="L16" s="1" t="s">
        <v>521</v>
      </c>
      <c r="M16" s="7">
        <v>45292</v>
      </c>
      <c r="N16" s="2" t="str">
        <f>TEXT(Table1[[#This Row],[Date of Sale]],"mmm")</f>
        <v>Jan</v>
      </c>
      <c r="O16" s="1" t="s">
        <v>1403</v>
      </c>
      <c r="P16" s="8">
        <f>IF(Table1[[#This Row],[Status]]="Inforce",1,0)</f>
        <v>0</v>
      </c>
    </row>
    <row r="17" spans="2:16" x14ac:dyDescent="0.3">
      <c r="B17" s="1" t="s">
        <v>636</v>
      </c>
      <c r="C17" s="1" t="s">
        <v>489</v>
      </c>
      <c r="D17" s="1">
        <v>50</v>
      </c>
      <c r="E17" s="1" t="s">
        <v>506</v>
      </c>
      <c r="F17" s="1" t="s">
        <v>510</v>
      </c>
      <c r="G17" s="1" t="s">
        <v>517</v>
      </c>
      <c r="H17" s="1" t="s">
        <v>1386</v>
      </c>
      <c r="I17" s="4">
        <v>19782.14</v>
      </c>
      <c r="J17" s="1">
        <v>18</v>
      </c>
      <c r="K17" s="4">
        <v>276949.96000000002</v>
      </c>
      <c r="L17" s="1" t="s">
        <v>521</v>
      </c>
      <c r="M17" s="7">
        <v>45292</v>
      </c>
      <c r="N17" s="2" t="str">
        <f>TEXT(Table1[[#This Row],[Date of Sale]],"mmm")</f>
        <v>Jan</v>
      </c>
      <c r="O17" s="1" t="s">
        <v>1402</v>
      </c>
      <c r="P17" s="8">
        <f>IF(Table1[[#This Row],[Status]]="Inforce",1,0)</f>
        <v>1</v>
      </c>
    </row>
    <row r="18" spans="2:16" x14ac:dyDescent="0.3">
      <c r="B18" s="1" t="s">
        <v>625</v>
      </c>
      <c r="C18" s="1" t="s">
        <v>500</v>
      </c>
      <c r="D18" s="1">
        <v>39</v>
      </c>
      <c r="E18" s="1" t="s">
        <v>506</v>
      </c>
      <c r="F18" s="1" t="s">
        <v>512</v>
      </c>
      <c r="G18" s="1" t="s">
        <v>514</v>
      </c>
      <c r="H18" s="1" t="s">
        <v>1395</v>
      </c>
      <c r="I18" s="4">
        <v>27223.42</v>
      </c>
      <c r="J18" s="1">
        <v>9</v>
      </c>
      <c r="K18" s="4">
        <v>272234.2</v>
      </c>
      <c r="L18" s="1" t="s">
        <v>518</v>
      </c>
      <c r="M18" s="7">
        <v>45292</v>
      </c>
      <c r="N18" s="2" t="str">
        <f>TEXT(Table1[[#This Row],[Date of Sale]],"mmm")</f>
        <v>Jan</v>
      </c>
      <c r="O18" s="1" t="s">
        <v>1402</v>
      </c>
      <c r="P18" s="8">
        <f>IF(Table1[[#This Row],[Status]]="Inforce",1,0)</f>
        <v>1</v>
      </c>
    </row>
    <row r="19" spans="2:16" x14ac:dyDescent="0.3">
      <c r="B19" s="1" t="s">
        <v>627</v>
      </c>
      <c r="C19" s="1" t="s">
        <v>75</v>
      </c>
      <c r="D19" s="1">
        <v>60</v>
      </c>
      <c r="E19" s="1" t="s">
        <v>507</v>
      </c>
      <c r="F19" s="1" t="s">
        <v>509</v>
      </c>
      <c r="G19" s="1" t="s">
        <v>517</v>
      </c>
      <c r="H19" s="1" t="s">
        <v>999</v>
      </c>
      <c r="I19" s="4">
        <v>43349.13</v>
      </c>
      <c r="J19" s="1">
        <v>10</v>
      </c>
      <c r="K19" s="4">
        <v>606887.81999999995</v>
      </c>
      <c r="L19" s="1" t="s">
        <v>518</v>
      </c>
      <c r="M19" s="7">
        <v>45293</v>
      </c>
      <c r="N19" s="2" t="str">
        <f>TEXT(Table1[[#This Row],[Date of Sale]],"mmm")</f>
        <v>Jan</v>
      </c>
      <c r="O19" s="1" t="s">
        <v>1402</v>
      </c>
      <c r="P19" s="8">
        <f>IF(Table1[[#This Row],[Status]]="Inforce",1,0)</f>
        <v>1</v>
      </c>
    </row>
    <row r="20" spans="2:16" x14ac:dyDescent="0.3">
      <c r="B20" s="1" t="s">
        <v>642</v>
      </c>
      <c r="C20" s="1" t="s">
        <v>314</v>
      </c>
      <c r="D20" s="1">
        <v>38</v>
      </c>
      <c r="E20" s="1" t="s">
        <v>507</v>
      </c>
      <c r="F20" s="1" t="s">
        <v>508</v>
      </c>
      <c r="G20" s="1" t="s">
        <v>516</v>
      </c>
      <c r="H20" s="1" t="s">
        <v>1221</v>
      </c>
      <c r="I20" s="4">
        <v>5685.42</v>
      </c>
      <c r="J20" s="1">
        <v>18</v>
      </c>
      <c r="K20" s="4">
        <v>85281.3</v>
      </c>
      <c r="L20" s="1" t="s">
        <v>521</v>
      </c>
      <c r="M20" s="7">
        <v>45293</v>
      </c>
      <c r="N20" s="2" t="str">
        <f>TEXT(Table1[[#This Row],[Date of Sale]],"mmm")</f>
        <v>Jan</v>
      </c>
      <c r="O20" s="1" t="s">
        <v>1402</v>
      </c>
      <c r="P20" s="8">
        <f>IF(Table1[[#This Row],[Status]]="Inforce",1,0)</f>
        <v>1</v>
      </c>
    </row>
    <row r="21" spans="2:16" x14ac:dyDescent="0.3">
      <c r="B21" s="1" t="s">
        <v>832</v>
      </c>
      <c r="C21" s="1" t="s">
        <v>380</v>
      </c>
      <c r="D21" s="1">
        <v>36</v>
      </c>
      <c r="E21" s="1" t="s">
        <v>506</v>
      </c>
      <c r="F21" s="1" t="s">
        <v>509</v>
      </c>
      <c r="G21" s="1" t="s">
        <v>515</v>
      </c>
      <c r="H21" s="1" t="s">
        <v>1281</v>
      </c>
      <c r="I21" s="4">
        <v>22302.74</v>
      </c>
      <c r="J21" s="1">
        <v>28</v>
      </c>
      <c r="K21" s="4">
        <v>379146.58</v>
      </c>
      <c r="L21" s="1" t="s">
        <v>519</v>
      </c>
      <c r="M21" s="7">
        <v>45294</v>
      </c>
      <c r="N21" s="2" t="str">
        <f>TEXT(Table1[[#This Row],[Date of Sale]],"mmm")</f>
        <v>Jan</v>
      </c>
      <c r="O21" s="1" t="s">
        <v>1402</v>
      </c>
      <c r="P21" s="8">
        <f>IF(Table1[[#This Row],[Status]]="Inforce",1,0)</f>
        <v>1</v>
      </c>
    </row>
    <row r="22" spans="2:16" x14ac:dyDescent="0.3">
      <c r="B22" s="1" t="s">
        <v>740</v>
      </c>
      <c r="C22" s="1" t="s">
        <v>91</v>
      </c>
      <c r="D22" s="1">
        <v>44</v>
      </c>
      <c r="E22" s="1" t="s">
        <v>507</v>
      </c>
      <c r="F22" s="1" t="s">
        <v>509</v>
      </c>
      <c r="G22" s="1" t="s">
        <v>515</v>
      </c>
      <c r="H22" s="1" t="s">
        <v>1013</v>
      </c>
      <c r="I22" s="4">
        <v>14935.42</v>
      </c>
      <c r="J22" s="1">
        <v>16</v>
      </c>
      <c r="K22" s="4">
        <v>209095.88</v>
      </c>
      <c r="L22" s="1" t="s">
        <v>520</v>
      </c>
      <c r="M22" s="7">
        <v>45295</v>
      </c>
      <c r="N22" s="2" t="str">
        <f>TEXT(Table1[[#This Row],[Date of Sale]],"mmm")</f>
        <v>Jan</v>
      </c>
      <c r="O22" s="1" t="s">
        <v>1402</v>
      </c>
      <c r="P22" s="8">
        <f>IF(Table1[[#This Row],[Status]]="Inforce",1,0)</f>
        <v>1</v>
      </c>
    </row>
    <row r="23" spans="2:16" x14ac:dyDescent="0.3">
      <c r="B23" s="1" t="s">
        <v>757</v>
      </c>
      <c r="C23" s="1" t="s">
        <v>121</v>
      </c>
      <c r="D23" s="1">
        <v>57</v>
      </c>
      <c r="E23" s="1" t="s">
        <v>506</v>
      </c>
      <c r="F23" s="1" t="s">
        <v>510</v>
      </c>
      <c r="G23" s="1" t="s">
        <v>516</v>
      </c>
      <c r="H23" s="1" t="s">
        <v>1038</v>
      </c>
      <c r="I23" s="4">
        <v>10131.43</v>
      </c>
      <c r="J23" s="1">
        <v>25</v>
      </c>
      <c r="K23" s="4">
        <v>111445.73</v>
      </c>
      <c r="L23" s="1" t="s">
        <v>520</v>
      </c>
      <c r="M23" s="7">
        <v>45295</v>
      </c>
      <c r="N23" s="2" t="str">
        <f>TEXT(Table1[[#This Row],[Date of Sale]],"mmm")</f>
        <v>Jan</v>
      </c>
      <c r="O23" s="1" t="s">
        <v>1402</v>
      </c>
      <c r="P23" s="8">
        <f>IF(Table1[[#This Row],[Status]]="Inforce",1,0)</f>
        <v>1</v>
      </c>
    </row>
    <row r="24" spans="2:16" x14ac:dyDescent="0.3">
      <c r="B24" s="1" t="s">
        <v>665</v>
      </c>
      <c r="C24" s="1" t="s">
        <v>175</v>
      </c>
      <c r="D24" s="1">
        <v>33</v>
      </c>
      <c r="E24" s="1" t="s">
        <v>506</v>
      </c>
      <c r="F24" s="1" t="s">
        <v>508</v>
      </c>
      <c r="G24" s="1" t="s">
        <v>513</v>
      </c>
      <c r="H24" s="1" t="s">
        <v>1088</v>
      </c>
      <c r="I24" s="4">
        <v>23157.9</v>
      </c>
      <c r="J24" s="1">
        <v>23</v>
      </c>
      <c r="K24" s="4">
        <v>463158</v>
      </c>
      <c r="L24" s="1" t="s">
        <v>522</v>
      </c>
      <c r="M24" s="7">
        <v>45295</v>
      </c>
      <c r="N24" s="2" t="str">
        <f>TEXT(Table1[[#This Row],[Date of Sale]],"mmm")</f>
        <v>Jan</v>
      </c>
      <c r="O24" s="1" t="s">
        <v>1402</v>
      </c>
      <c r="P24" s="8">
        <f>IF(Table1[[#This Row],[Status]]="Inforce",1,0)</f>
        <v>1</v>
      </c>
    </row>
    <row r="25" spans="2:16" x14ac:dyDescent="0.3">
      <c r="B25" s="1" t="s">
        <v>726</v>
      </c>
      <c r="C25" s="1" t="s">
        <v>64</v>
      </c>
      <c r="D25" s="1">
        <v>40</v>
      </c>
      <c r="E25" s="1" t="s">
        <v>506</v>
      </c>
      <c r="F25" s="1" t="s">
        <v>509</v>
      </c>
      <c r="G25" s="1" t="s">
        <v>515</v>
      </c>
      <c r="H25" s="1" t="s">
        <v>988</v>
      </c>
      <c r="I25" s="4">
        <v>37360.65</v>
      </c>
      <c r="J25" s="1">
        <v>7</v>
      </c>
      <c r="K25" s="4">
        <v>597770.4</v>
      </c>
      <c r="L25" s="1" t="s">
        <v>521</v>
      </c>
      <c r="M25" s="7">
        <v>45296</v>
      </c>
      <c r="N25" s="2" t="str">
        <f>TEXT(Table1[[#This Row],[Date of Sale]],"mmm")</f>
        <v>Jan</v>
      </c>
      <c r="O25" s="1" t="s">
        <v>1402</v>
      </c>
      <c r="P25" s="8">
        <f>IF(Table1[[#This Row],[Status]]="Inforce",1,0)</f>
        <v>1</v>
      </c>
    </row>
    <row r="26" spans="2:16" x14ac:dyDescent="0.3">
      <c r="B26" s="1" t="s">
        <v>767</v>
      </c>
      <c r="C26" s="1" t="s">
        <v>145</v>
      </c>
      <c r="D26" s="1">
        <v>34</v>
      </c>
      <c r="E26" s="1" t="s">
        <v>506</v>
      </c>
      <c r="F26" s="1" t="s">
        <v>511</v>
      </c>
      <c r="G26" s="1" t="s">
        <v>515</v>
      </c>
      <c r="H26" s="1" t="s">
        <v>1061</v>
      </c>
      <c r="I26" s="4">
        <v>34903.35</v>
      </c>
      <c r="J26" s="1">
        <v>8</v>
      </c>
      <c r="K26" s="4">
        <v>488646.9</v>
      </c>
      <c r="L26" s="1" t="s">
        <v>518</v>
      </c>
      <c r="M26" s="7">
        <v>45296</v>
      </c>
      <c r="N26" s="2" t="str">
        <f>TEXT(Table1[[#This Row],[Date of Sale]],"mmm")</f>
        <v>Jan</v>
      </c>
      <c r="O26" s="1" t="s">
        <v>1402</v>
      </c>
      <c r="P26" s="8">
        <f>IF(Table1[[#This Row],[Status]]="Inforce",1,0)</f>
        <v>1</v>
      </c>
    </row>
    <row r="27" spans="2:16" x14ac:dyDescent="0.3">
      <c r="B27" s="1" t="s">
        <v>534</v>
      </c>
      <c r="C27" s="1" t="s">
        <v>160</v>
      </c>
      <c r="D27" s="1">
        <v>54</v>
      </c>
      <c r="E27" s="1" t="s">
        <v>507</v>
      </c>
      <c r="F27" s="1" t="s">
        <v>511</v>
      </c>
      <c r="G27" s="1" t="s">
        <v>514</v>
      </c>
      <c r="H27" s="1" t="s">
        <v>1075</v>
      </c>
      <c r="I27" s="4">
        <v>46509.68</v>
      </c>
      <c r="J27" s="1">
        <v>10</v>
      </c>
      <c r="K27" s="4">
        <v>465096.8</v>
      </c>
      <c r="L27" s="1" t="s">
        <v>522</v>
      </c>
      <c r="M27" s="7">
        <v>45296</v>
      </c>
      <c r="N27" s="2" t="str">
        <f>TEXT(Table1[[#This Row],[Date of Sale]],"mmm")</f>
        <v>Jan</v>
      </c>
      <c r="O27" s="1" t="s">
        <v>1402</v>
      </c>
      <c r="P27" s="8">
        <f>IF(Table1[[#This Row],[Status]]="Inforce",1,0)</f>
        <v>1</v>
      </c>
    </row>
    <row r="28" spans="2:16" x14ac:dyDescent="0.3">
      <c r="B28" s="1" t="s">
        <v>549</v>
      </c>
      <c r="C28" s="1" t="s">
        <v>275</v>
      </c>
      <c r="D28" s="1">
        <v>46</v>
      </c>
      <c r="E28" s="1" t="s">
        <v>507</v>
      </c>
      <c r="F28" s="1" t="s">
        <v>510</v>
      </c>
      <c r="G28" s="1" t="s">
        <v>514</v>
      </c>
      <c r="H28" s="1" t="s">
        <v>1185</v>
      </c>
      <c r="I28" s="4">
        <v>46351.55</v>
      </c>
      <c r="J28" s="1">
        <v>25</v>
      </c>
      <c r="K28" s="4">
        <v>695273.25</v>
      </c>
      <c r="L28" s="1" t="s">
        <v>518</v>
      </c>
      <c r="M28" s="7">
        <v>45296</v>
      </c>
      <c r="N28" s="2" t="str">
        <f>TEXT(Table1[[#This Row],[Date of Sale]],"mmm")</f>
        <v>Jan</v>
      </c>
      <c r="O28" s="1" t="s">
        <v>1402</v>
      </c>
      <c r="P28" s="8">
        <f>IF(Table1[[#This Row],[Status]]="Inforce",1,0)</f>
        <v>1</v>
      </c>
    </row>
    <row r="29" spans="2:16" x14ac:dyDescent="0.3">
      <c r="B29" s="1" t="s">
        <v>872</v>
      </c>
      <c r="C29" s="1" t="s">
        <v>408</v>
      </c>
      <c r="D29" s="1">
        <v>34</v>
      </c>
      <c r="E29" s="1" t="s">
        <v>506</v>
      </c>
      <c r="F29" s="1" t="s">
        <v>509</v>
      </c>
      <c r="G29" s="1" t="s">
        <v>516</v>
      </c>
      <c r="H29" s="1" t="s">
        <v>1309</v>
      </c>
      <c r="I29" s="4">
        <v>35878.910000000003</v>
      </c>
      <c r="J29" s="1">
        <v>27</v>
      </c>
      <c r="K29" s="4">
        <v>717578.20000000007</v>
      </c>
      <c r="L29" s="1" t="s">
        <v>520</v>
      </c>
      <c r="M29" s="7">
        <v>45296</v>
      </c>
      <c r="N29" s="2" t="str">
        <f>TEXT(Table1[[#This Row],[Date of Sale]],"mmm")</f>
        <v>Jan</v>
      </c>
      <c r="O29" s="1" t="s">
        <v>1402</v>
      </c>
      <c r="P29" s="8">
        <f>IF(Table1[[#This Row],[Status]]="Inforce",1,0)</f>
        <v>1</v>
      </c>
    </row>
    <row r="30" spans="2:16" x14ac:dyDescent="0.3">
      <c r="B30" s="1" t="s">
        <v>733</v>
      </c>
      <c r="C30" s="1" t="s">
        <v>78</v>
      </c>
      <c r="D30" s="1">
        <v>31</v>
      </c>
      <c r="E30" s="1" t="s">
        <v>506</v>
      </c>
      <c r="F30" s="1" t="s">
        <v>508</v>
      </c>
      <c r="G30" s="1" t="s">
        <v>513</v>
      </c>
      <c r="H30" s="1" t="s">
        <v>1002</v>
      </c>
      <c r="I30" s="4">
        <v>32817.870000000003</v>
      </c>
      <c r="J30" s="1">
        <v>16</v>
      </c>
      <c r="K30" s="4">
        <v>525085.92000000004</v>
      </c>
      <c r="L30" s="1" t="s">
        <v>522</v>
      </c>
      <c r="M30" s="7">
        <v>45297</v>
      </c>
      <c r="N30" s="2" t="str">
        <f>TEXT(Table1[[#This Row],[Date of Sale]],"mmm")</f>
        <v>Jan</v>
      </c>
      <c r="O30" s="1" t="s">
        <v>1402</v>
      </c>
      <c r="P30" s="8">
        <f>IF(Table1[[#This Row],[Status]]="Inforce",1,0)</f>
        <v>1</v>
      </c>
    </row>
    <row r="31" spans="2:16" x14ac:dyDescent="0.3">
      <c r="B31" s="1" t="s">
        <v>826</v>
      </c>
      <c r="C31" s="1" t="s">
        <v>366</v>
      </c>
      <c r="D31" s="1">
        <v>50</v>
      </c>
      <c r="E31" s="1" t="s">
        <v>507</v>
      </c>
      <c r="F31" s="1" t="s">
        <v>511</v>
      </c>
      <c r="G31" s="1" t="s">
        <v>516</v>
      </c>
      <c r="H31" s="1" t="s">
        <v>1267</v>
      </c>
      <c r="I31" s="4">
        <v>32937.61</v>
      </c>
      <c r="J31" s="1">
        <v>21</v>
      </c>
      <c r="K31" s="4">
        <v>362313.71</v>
      </c>
      <c r="L31" s="1" t="s">
        <v>521</v>
      </c>
      <c r="M31" s="7">
        <v>45297</v>
      </c>
      <c r="N31" s="2" t="str">
        <f>TEXT(Table1[[#This Row],[Date of Sale]],"mmm")</f>
        <v>Jan</v>
      </c>
      <c r="O31" s="1" t="s">
        <v>1403</v>
      </c>
      <c r="P31" s="8">
        <f>IF(Table1[[#This Row],[Status]]="Inforce",1,0)</f>
        <v>0</v>
      </c>
    </row>
    <row r="32" spans="2:16" x14ac:dyDescent="0.3">
      <c r="B32" s="1" t="s">
        <v>588</v>
      </c>
      <c r="C32" s="1" t="s">
        <v>320</v>
      </c>
      <c r="D32" s="1">
        <v>58</v>
      </c>
      <c r="E32" s="1" t="s">
        <v>506</v>
      </c>
      <c r="F32" s="1" t="s">
        <v>511</v>
      </c>
      <c r="G32" s="1" t="s">
        <v>513</v>
      </c>
      <c r="H32" s="1" t="s">
        <v>1227</v>
      </c>
      <c r="I32" s="4">
        <v>17393.650000000001</v>
      </c>
      <c r="J32" s="1">
        <v>23</v>
      </c>
      <c r="K32" s="4">
        <v>295692.05</v>
      </c>
      <c r="L32" s="1" t="s">
        <v>521</v>
      </c>
      <c r="M32" s="7">
        <v>45298</v>
      </c>
      <c r="N32" s="2" t="str">
        <f>TEXT(Table1[[#This Row],[Date of Sale]],"mmm")</f>
        <v>Jan</v>
      </c>
      <c r="O32" s="1" t="s">
        <v>1402</v>
      </c>
      <c r="P32" s="8">
        <f>IF(Table1[[#This Row],[Status]]="Inforce",1,0)</f>
        <v>1</v>
      </c>
    </row>
    <row r="33" spans="2:16" x14ac:dyDescent="0.3">
      <c r="B33" s="1" t="s">
        <v>592</v>
      </c>
      <c r="C33" s="1" t="s">
        <v>476</v>
      </c>
      <c r="D33" s="1">
        <v>52</v>
      </c>
      <c r="E33" s="1" t="s">
        <v>506</v>
      </c>
      <c r="F33" s="1" t="s">
        <v>511</v>
      </c>
      <c r="G33" s="1" t="s">
        <v>516</v>
      </c>
      <c r="H33" s="1" t="s">
        <v>1373</v>
      </c>
      <c r="I33" s="4">
        <v>32223.25</v>
      </c>
      <c r="J33" s="1">
        <v>20</v>
      </c>
      <c r="K33" s="4">
        <v>580018.5</v>
      </c>
      <c r="L33" s="1" t="s">
        <v>521</v>
      </c>
      <c r="M33" s="7">
        <v>45298</v>
      </c>
      <c r="N33" s="2" t="str">
        <f>TEXT(Table1[[#This Row],[Date of Sale]],"mmm")</f>
        <v>Jan</v>
      </c>
      <c r="O33" s="1" t="s">
        <v>1403</v>
      </c>
      <c r="P33" s="8">
        <f>IF(Table1[[#This Row],[Status]]="Inforce",1,0)</f>
        <v>0</v>
      </c>
    </row>
    <row r="34" spans="2:16" x14ac:dyDescent="0.3">
      <c r="B34" s="1" t="s">
        <v>598</v>
      </c>
      <c r="C34" s="1" t="s">
        <v>487</v>
      </c>
      <c r="D34" s="1">
        <v>55</v>
      </c>
      <c r="E34" s="1" t="s">
        <v>506</v>
      </c>
      <c r="F34" s="1" t="s">
        <v>509</v>
      </c>
      <c r="G34" s="1" t="s">
        <v>516</v>
      </c>
      <c r="H34" s="1" t="s">
        <v>1384</v>
      </c>
      <c r="I34" s="4">
        <v>25466.35</v>
      </c>
      <c r="J34" s="1">
        <v>10</v>
      </c>
      <c r="K34" s="4">
        <v>305596.2</v>
      </c>
      <c r="L34" s="1" t="s">
        <v>521</v>
      </c>
      <c r="M34" s="7">
        <v>45298</v>
      </c>
      <c r="N34" s="2" t="str">
        <f>TEXT(Table1[[#This Row],[Date of Sale]],"mmm")</f>
        <v>Jan</v>
      </c>
      <c r="O34" s="1" t="s">
        <v>1402</v>
      </c>
      <c r="P34" s="8">
        <f>IF(Table1[[#This Row],[Status]]="Inforce",1,0)</f>
        <v>1</v>
      </c>
    </row>
    <row r="35" spans="2:16" x14ac:dyDescent="0.3">
      <c r="B35" s="1" t="s">
        <v>753</v>
      </c>
      <c r="C35" s="1" t="s">
        <v>436</v>
      </c>
      <c r="D35" s="1">
        <v>26</v>
      </c>
      <c r="E35" s="1" t="s">
        <v>507</v>
      </c>
      <c r="F35" s="1" t="s">
        <v>508</v>
      </c>
      <c r="G35" s="1" t="s">
        <v>517</v>
      </c>
      <c r="H35" s="1" t="s">
        <v>1335</v>
      </c>
      <c r="I35" s="4">
        <v>42818.83</v>
      </c>
      <c r="J35" s="1">
        <v>26</v>
      </c>
      <c r="K35" s="4">
        <v>770738.94000000006</v>
      </c>
      <c r="L35" s="1" t="s">
        <v>519</v>
      </c>
      <c r="M35" s="7">
        <v>45299</v>
      </c>
      <c r="N35" s="2" t="str">
        <f>TEXT(Table1[[#This Row],[Date of Sale]],"mmm")</f>
        <v>Jan</v>
      </c>
      <c r="O35" s="1" t="s">
        <v>1402</v>
      </c>
      <c r="P35" s="8">
        <f>IF(Table1[[#This Row],[Status]]="Inforce",1,0)</f>
        <v>1</v>
      </c>
    </row>
    <row r="36" spans="2:16" x14ac:dyDescent="0.3">
      <c r="B36" s="1" t="s">
        <v>636</v>
      </c>
      <c r="C36" s="1" t="s">
        <v>435</v>
      </c>
      <c r="D36" s="1">
        <v>45</v>
      </c>
      <c r="E36" s="1" t="s">
        <v>507</v>
      </c>
      <c r="F36" s="1" t="s">
        <v>510</v>
      </c>
      <c r="G36" s="1" t="s">
        <v>513</v>
      </c>
      <c r="H36" s="1" t="s">
        <v>1334</v>
      </c>
      <c r="I36" s="4">
        <v>26841.14</v>
      </c>
      <c r="J36" s="1">
        <v>11</v>
      </c>
      <c r="K36" s="4">
        <v>483140.52</v>
      </c>
      <c r="L36" s="1" t="s">
        <v>522</v>
      </c>
      <c r="M36" s="7">
        <v>45301</v>
      </c>
      <c r="N36" s="2" t="str">
        <f>TEXT(Table1[[#This Row],[Date of Sale]],"mmm")</f>
        <v>Jan</v>
      </c>
      <c r="O36" s="1" t="s">
        <v>1402</v>
      </c>
      <c r="P36" s="8">
        <f>IF(Table1[[#This Row],[Status]]="Inforce",1,0)</f>
        <v>1</v>
      </c>
    </row>
    <row r="37" spans="2:16" x14ac:dyDescent="0.3">
      <c r="B37" s="1" t="s">
        <v>794</v>
      </c>
      <c r="C37" s="1" t="s">
        <v>213</v>
      </c>
      <c r="D37" s="1">
        <v>45</v>
      </c>
      <c r="E37" s="1" t="s">
        <v>506</v>
      </c>
      <c r="F37" s="1" t="s">
        <v>508</v>
      </c>
      <c r="G37" s="1" t="s">
        <v>516</v>
      </c>
      <c r="H37" s="1" t="s">
        <v>1125</v>
      </c>
      <c r="I37" s="4">
        <v>24558.36</v>
      </c>
      <c r="J37" s="1">
        <v>28</v>
      </c>
      <c r="K37" s="4">
        <v>319258.68</v>
      </c>
      <c r="L37" s="1" t="s">
        <v>519</v>
      </c>
      <c r="M37" s="7">
        <v>45303</v>
      </c>
      <c r="N37" s="2" t="str">
        <f>TEXT(Table1[[#This Row],[Date of Sale]],"mmm")</f>
        <v>Jan</v>
      </c>
      <c r="O37" s="1" t="s">
        <v>1402</v>
      </c>
      <c r="P37" s="8">
        <f>IF(Table1[[#This Row],[Status]]="Inforce",1,0)</f>
        <v>1</v>
      </c>
    </row>
    <row r="38" spans="2:16" x14ac:dyDescent="0.3">
      <c r="B38" s="1" t="s">
        <v>532</v>
      </c>
      <c r="C38" s="1" t="s">
        <v>286</v>
      </c>
      <c r="D38" s="1">
        <v>28</v>
      </c>
      <c r="E38" s="1" t="s">
        <v>507</v>
      </c>
      <c r="F38" s="1" t="s">
        <v>509</v>
      </c>
      <c r="G38" s="1" t="s">
        <v>513</v>
      </c>
      <c r="H38" s="1" t="s">
        <v>1196</v>
      </c>
      <c r="I38" s="4">
        <v>19927.2</v>
      </c>
      <c r="J38" s="1">
        <v>30</v>
      </c>
      <c r="K38" s="4">
        <v>259053.6</v>
      </c>
      <c r="L38" s="1" t="s">
        <v>518</v>
      </c>
      <c r="M38" s="7">
        <v>45305</v>
      </c>
      <c r="N38" s="2" t="str">
        <f>TEXT(Table1[[#This Row],[Date of Sale]],"mmm")</f>
        <v>Jan</v>
      </c>
      <c r="O38" s="1" t="s">
        <v>1402</v>
      </c>
      <c r="P38" s="8">
        <f>IF(Table1[[#This Row],[Status]]="Inforce",1,0)</f>
        <v>1</v>
      </c>
    </row>
    <row r="39" spans="2:16" x14ac:dyDescent="0.3">
      <c r="B39" s="1" t="s">
        <v>650</v>
      </c>
      <c r="C39" s="1" t="s">
        <v>178</v>
      </c>
      <c r="D39" s="1">
        <v>53</v>
      </c>
      <c r="E39" s="1" t="s">
        <v>506</v>
      </c>
      <c r="F39" s="1" t="s">
        <v>512</v>
      </c>
      <c r="G39" s="1" t="s">
        <v>515</v>
      </c>
      <c r="H39" s="1" t="s">
        <v>1091</v>
      </c>
      <c r="I39" s="4">
        <v>36020.44</v>
      </c>
      <c r="J39" s="1">
        <v>20</v>
      </c>
      <c r="K39" s="4">
        <v>468265.72</v>
      </c>
      <c r="L39" s="1" t="s">
        <v>521</v>
      </c>
      <c r="M39" s="7">
        <v>45310</v>
      </c>
      <c r="N39" s="2" t="str">
        <f>TEXT(Table1[[#This Row],[Date of Sale]],"mmm")</f>
        <v>Jan</v>
      </c>
      <c r="O39" s="1" t="s">
        <v>1402</v>
      </c>
      <c r="P39" s="8">
        <f>IF(Table1[[#This Row],[Status]]="Inforce",1,0)</f>
        <v>1</v>
      </c>
    </row>
    <row r="40" spans="2:16" x14ac:dyDescent="0.3">
      <c r="B40" s="1" t="s">
        <v>855</v>
      </c>
      <c r="C40" s="1" t="s">
        <v>352</v>
      </c>
      <c r="D40" s="1">
        <v>32</v>
      </c>
      <c r="E40" s="1" t="s">
        <v>506</v>
      </c>
      <c r="F40" s="1" t="s">
        <v>512</v>
      </c>
      <c r="G40" s="1" t="s">
        <v>516</v>
      </c>
      <c r="H40" s="1" t="s">
        <v>1257</v>
      </c>
      <c r="I40" s="4">
        <v>48378.7</v>
      </c>
      <c r="J40" s="1">
        <v>24</v>
      </c>
      <c r="K40" s="4">
        <v>870816.6</v>
      </c>
      <c r="L40" s="1" t="s">
        <v>518</v>
      </c>
      <c r="M40" s="7">
        <v>45311</v>
      </c>
      <c r="N40" s="2" t="str">
        <f>TEXT(Table1[[#This Row],[Date of Sale]],"mmm")</f>
        <v>Jan</v>
      </c>
      <c r="O40" s="1" t="s">
        <v>1402</v>
      </c>
      <c r="P40" s="8">
        <f>IF(Table1[[#This Row],[Status]]="Inforce",1,0)</f>
        <v>1</v>
      </c>
    </row>
    <row r="41" spans="2:16" x14ac:dyDescent="0.3">
      <c r="B41" s="1" t="s">
        <v>686</v>
      </c>
      <c r="C41" s="1" t="s">
        <v>67</v>
      </c>
      <c r="D41" s="1">
        <v>53</v>
      </c>
      <c r="E41" s="1" t="s">
        <v>507</v>
      </c>
      <c r="F41" s="1" t="s">
        <v>509</v>
      </c>
      <c r="G41" s="1" t="s">
        <v>516</v>
      </c>
      <c r="H41" s="1" t="s">
        <v>991</v>
      </c>
      <c r="I41" s="4">
        <v>35386.080000000002</v>
      </c>
      <c r="J41" s="1">
        <v>22</v>
      </c>
      <c r="K41" s="4">
        <v>566177.28000000003</v>
      </c>
      <c r="L41" s="1" t="s">
        <v>522</v>
      </c>
      <c r="M41" s="7">
        <v>45314</v>
      </c>
      <c r="N41" s="2" t="str">
        <f>TEXT(Table1[[#This Row],[Date of Sale]],"mmm")</f>
        <v>Jan</v>
      </c>
      <c r="O41" s="1" t="s">
        <v>1402</v>
      </c>
      <c r="P41" s="8">
        <f>IF(Table1[[#This Row],[Status]]="Inforce",1,0)</f>
        <v>1</v>
      </c>
    </row>
    <row r="42" spans="2:16" x14ac:dyDescent="0.3">
      <c r="B42" s="1" t="s">
        <v>548</v>
      </c>
      <c r="C42" s="1" t="s">
        <v>61</v>
      </c>
      <c r="D42" s="1">
        <v>34</v>
      </c>
      <c r="E42" s="1" t="s">
        <v>507</v>
      </c>
      <c r="F42" s="1" t="s">
        <v>510</v>
      </c>
      <c r="G42" s="1" t="s">
        <v>516</v>
      </c>
      <c r="H42" s="1" t="s">
        <v>985</v>
      </c>
      <c r="I42" s="4">
        <v>46895.62</v>
      </c>
      <c r="J42" s="1">
        <v>25</v>
      </c>
      <c r="K42" s="4">
        <v>891016.78</v>
      </c>
      <c r="L42" s="1" t="s">
        <v>518</v>
      </c>
      <c r="M42" s="7">
        <v>45315</v>
      </c>
      <c r="N42" s="2" t="str">
        <f>TEXT(Table1[[#This Row],[Date of Sale]],"mmm")</f>
        <v>Jan</v>
      </c>
      <c r="O42" s="1" t="s">
        <v>1402</v>
      </c>
      <c r="P42" s="8">
        <f>IF(Table1[[#This Row],[Status]]="Inforce",1,0)</f>
        <v>1</v>
      </c>
    </row>
    <row r="43" spans="2:16" x14ac:dyDescent="0.3">
      <c r="B43" s="1" t="s">
        <v>610</v>
      </c>
      <c r="C43" s="1" t="s">
        <v>386</v>
      </c>
      <c r="D43" s="1">
        <v>33</v>
      </c>
      <c r="E43" s="1" t="s">
        <v>507</v>
      </c>
      <c r="F43" s="1" t="s">
        <v>511</v>
      </c>
      <c r="G43" s="1" t="s">
        <v>513</v>
      </c>
      <c r="H43" s="1" t="s">
        <v>1287</v>
      </c>
      <c r="I43" s="4">
        <v>49832.38</v>
      </c>
      <c r="J43" s="1">
        <v>19</v>
      </c>
      <c r="K43" s="4">
        <v>747485.7</v>
      </c>
      <c r="L43" s="1" t="s">
        <v>519</v>
      </c>
      <c r="M43" s="7">
        <v>45315</v>
      </c>
      <c r="N43" s="2" t="str">
        <f>TEXT(Table1[[#This Row],[Date of Sale]],"mmm")</f>
        <v>Jan</v>
      </c>
      <c r="O43" s="1" t="s">
        <v>1403</v>
      </c>
      <c r="P43" s="8">
        <f>IF(Table1[[#This Row],[Status]]="Inforce",1,0)</f>
        <v>0</v>
      </c>
    </row>
    <row r="44" spans="2:16" x14ac:dyDescent="0.3">
      <c r="B44" s="1" t="s">
        <v>881</v>
      </c>
      <c r="C44" s="1" t="s">
        <v>424</v>
      </c>
      <c r="D44" s="1">
        <v>38</v>
      </c>
      <c r="E44" s="1" t="s">
        <v>506</v>
      </c>
      <c r="F44" s="1" t="s">
        <v>511</v>
      </c>
      <c r="G44" s="1" t="s">
        <v>514</v>
      </c>
      <c r="H44" s="1" t="s">
        <v>923</v>
      </c>
      <c r="I44" s="4">
        <v>18109.400000000001</v>
      </c>
      <c r="J44" s="1">
        <v>5</v>
      </c>
      <c r="K44" s="4">
        <v>325969.2</v>
      </c>
      <c r="L44" s="1" t="s">
        <v>520</v>
      </c>
      <c r="M44" s="7">
        <v>45316</v>
      </c>
      <c r="N44" s="2" t="str">
        <f>TEXT(Table1[[#This Row],[Date of Sale]],"mmm")</f>
        <v>Jan</v>
      </c>
      <c r="O44" s="1" t="s">
        <v>1402</v>
      </c>
      <c r="P44" s="8">
        <f>IF(Table1[[#This Row],[Status]]="Inforce",1,0)</f>
        <v>1</v>
      </c>
    </row>
    <row r="45" spans="2:16" x14ac:dyDescent="0.3">
      <c r="B45" s="1" t="s">
        <v>831</v>
      </c>
      <c r="C45" s="1" t="s">
        <v>324</v>
      </c>
      <c r="D45" s="1">
        <v>32</v>
      </c>
      <c r="E45" s="1" t="s">
        <v>507</v>
      </c>
      <c r="F45" s="1" t="s">
        <v>511</v>
      </c>
      <c r="G45" s="1" t="s">
        <v>513</v>
      </c>
      <c r="H45" s="1" t="s">
        <v>1157</v>
      </c>
      <c r="I45" s="4">
        <v>30310</v>
      </c>
      <c r="J45" s="1">
        <v>8</v>
      </c>
      <c r="K45" s="4">
        <v>515270</v>
      </c>
      <c r="L45" s="1" t="s">
        <v>520</v>
      </c>
      <c r="M45" s="7">
        <v>45319</v>
      </c>
      <c r="N45" s="2" t="str">
        <f>TEXT(Table1[[#This Row],[Date of Sale]],"mmm")</f>
        <v>Jan</v>
      </c>
      <c r="O45" s="1" t="s">
        <v>1402</v>
      </c>
      <c r="P45" s="8">
        <f>IF(Table1[[#This Row],[Status]]="Inforce",1,0)</f>
        <v>1</v>
      </c>
    </row>
    <row r="46" spans="2:16" x14ac:dyDescent="0.3">
      <c r="B46" s="1" t="s">
        <v>886</v>
      </c>
      <c r="C46" s="1" t="s">
        <v>452</v>
      </c>
      <c r="D46" s="1">
        <v>52</v>
      </c>
      <c r="E46" s="1" t="s">
        <v>507</v>
      </c>
      <c r="F46" s="1" t="s">
        <v>512</v>
      </c>
      <c r="G46" s="1" t="s">
        <v>517</v>
      </c>
      <c r="H46" s="1" t="s">
        <v>1350</v>
      </c>
      <c r="I46" s="4">
        <v>8531.06</v>
      </c>
      <c r="J46" s="1">
        <v>23</v>
      </c>
      <c r="K46" s="4">
        <v>127965.9</v>
      </c>
      <c r="L46" s="1" t="s">
        <v>521</v>
      </c>
      <c r="M46" s="7">
        <v>45320</v>
      </c>
      <c r="N46" s="2" t="str">
        <f>TEXT(Table1[[#This Row],[Date of Sale]],"mmm")</f>
        <v>Jan</v>
      </c>
      <c r="O46" s="1" t="s">
        <v>1402</v>
      </c>
      <c r="P46" s="8">
        <f>IF(Table1[[#This Row],[Status]]="Inforce",1,0)</f>
        <v>1</v>
      </c>
    </row>
    <row r="47" spans="2:16" x14ac:dyDescent="0.3">
      <c r="B47" s="1" t="s">
        <v>832</v>
      </c>
      <c r="C47" s="1" t="s">
        <v>293</v>
      </c>
      <c r="D47" s="1">
        <v>56</v>
      </c>
      <c r="E47" s="1" t="s">
        <v>507</v>
      </c>
      <c r="F47" s="1" t="s">
        <v>508</v>
      </c>
      <c r="G47" s="1" t="s">
        <v>513</v>
      </c>
      <c r="H47" s="1" t="s">
        <v>1084</v>
      </c>
      <c r="I47" s="4">
        <v>31224.799999999999</v>
      </c>
      <c r="J47" s="1">
        <v>8</v>
      </c>
      <c r="K47" s="4">
        <v>562046.4</v>
      </c>
      <c r="L47" s="1" t="s">
        <v>522</v>
      </c>
      <c r="M47" s="7">
        <v>45321</v>
      </c>
      <c r="N47" s="2" t="str">
        <f>TEXT(Table1[[#This Row],[Date of Sale]],"mmm")</f>
        <v>Jan</v>
      </c>
      <c r="O47" s="1" t="s">
        <v>1403</v>
      </c>
      <c r="P47" s="8">
        <f>IF(Table1[[#This Row],[Status]]="Inforce",1,0)</f>
        <v>0</v>
      </c>
    </row>
    <row r="48" spans="2:16" x14ac:dyDescent="0.3">
      <c r="B48" s="1" t="s">
        <v>527</v>
      </c>
      <c r="C48" s="1" t="s">
        <v>141</v>
      </c>
      <c r="D48" s="1">
        <v>29</v>
      </c>
      <c r="E48" s="1" t="s">
        <v>507</v>
      </c>
      <c r="F48" s="1" t="s">
        <v>510</v>
      </c>
      <c r="G48" s="1" t="s">
        <v>514</v>
      </c>
      <c r="H48" s="1" t="s">
        <v>1057</v>
      </c>
      <c r="I48" s="4">
        <v>46321.81</v>
      </c>
      <c r="J48" s="1">
        <v>18</v>
      </c>
      <c r="K48" s="4">
        <v>833792.58</v>
      </c>
      <c r="L48" s="1" t="s">
        <v>518</v>
      </c>
      <c r="M48" s="7">
        <v>45322</v>
      </c>
      <c r="N48" s="2" t="str">
        <f>TEXT(Table1[[#This Row],[Date of Sale]],"mmm")</f>
        <v>Jan</v>
      </c>
      <c r="O48" s="1" t="s">
        <v>1402</v>
      </c>
      <c r="P48" s="8">
        <f>IF(Table1[[#This Row],[Status]]="Inforce",1,0)</f>
        <v>1</v>
      </c>
    </row>
    <row r="49" spans="2:16" x14ac:dyDescent="0.3">
      <c r="B49" s="1" t="s">
        <v>796</v>
      </c>
      <c r="C49" s="1" t="s">
        <v>218</v>
      </c>
      <c r="D49" s="1">
        <v>31</v>
      </c>
      <c r="E49" s="1" t="s">
        <v>507</v>
      </c>
      <c r="F49" s="1" t="s">
        <v>512</v>
      </c>
      <c r="G49" s="1" t="s">
        <v>514</v>
      </c>
      <c r="H49" s="1" t="s">
        <v>1130</v>
      </c>
      <c r="I49" s="4">
        <v>6460.23</v>
      </c>
      <c r="J49" s="1">
        <v>6</v>
      </c>
      <c r="K49" s="4">
        <v>109823.91</v>
      </c>
      <c r="L49" s="1" t="s">
        <v>520</v>
      </c>
      <c r="M49" s="7">
        <v>45322</v>
      </c>
      <c r="N49" s="2" t="str">
        <f>TEXT(Table1[[#This Row],[Date of Sale]],"mmm")</f>
        <v>Jan</v>
      </c>
      <c r="O49" s="1" t="s">
        <v>1402</v>
      </c>
      <c r="P49" s="8">
        <f>IF(Table1[[#This Row],[Status]]="Inforce",1,0)</f>
        <v>1</v>
      </c>
    </row>
    <row r="50" spans="2:16" x14ac:dyDescent="0.3">
      <c r="B50" s="1" t="s">
        <v>892</v>
      </c>
      <c r="C50" s="1" t="s">
        <v>456</v>
      </c>
      <c r="D50" s="1">
        <v>51</v>
      </c>
      <c r="E50" s="1" t="s">
        <v>506</v>
      </c>
      <c r="F50" s="1" t="s">
        <v>508</v>
      </c>
      <c r="G50" s="1" t="s">
        <v>514</v>
      </c>
      <c r="H50" s="1" t="s">
        <v>1354</v>
      </c>
      <c r="I50" s="4">
        <v>36451.57</v>
      </c>
      <c r="J50" s="1">
        <v>15</v>
      </c>
      <c r="K50" s="4">
        <v>692579.83</v>
      </c>
      <c r="L50" s="1" t="s">
        <v>519</v>
      </c>
      <c r="M50" s="7">
        <v>45323</v>
      </c>
      <c r="N50" s="2" t="str">
        <f>TEXT(Table1[[#This Row],[Date of Sale]],"mmm")</f>
        <v>Feb</v>
      </c>
      <c r="O50" s="1" t="s">
        <v>1403</v>
      </c>
      <c r="P50" s="8">
        <f>IF(Table1[[#This Row],[Status]]="Inforce",1,0)</f>
        <v>0</v>
      </c>
    </row>
    <row r="51" spans="2:16" x14ac:dyDescent="0.3">
      <c r="B51" s="1" t="s">
        <v>613</v>
      </c>
      <c r="C51" s="1" t="s">
        <v>144</v>
      </c>
      <c r="D51" s="1">
        <v>53</v>
      </c>
      <c r="E51" s="1" t="s">
        <v>507</v>
      </c>
      <c r="F51" s="1" t="s">
        <v>511</v>
      </c>
      <c r="G51" s="1" t="s">
        <v>513</v>
      </c>
      <c r="H51" s="1" t="s">
        <v>1060</v>
      </c>
      <c r="I51" s="4">
        <v>29426.33</v>
      </c>
      <c r="J51" s="1">
        <v>28</v>
      </c>
      <c r="K51" s="4">
        <v>294263.3</v>
      </c>
      <c r="L51" s="1" t="s">
        <v>521</v>
      </c>
      <c r="M51" s="7">
        <v>45325</v>
      </c>
      <c r="N51" s="2" t="str">
        <f>TEXT(Table1[[#This Row],[Date of Sale]],"mmm")</f>
        <v>Feb</v>
      </c>
      <c r="O51" s="1" t="s">
        <v>1403</v>
      </c>
      <c r="P51" s="8">
        <f>IF(Table1[[#This Row],[Status]]="Inforce",1,0)</f>
        <v>0</v>
      </c>
    </row>
    <row r="52" spans="2:16" x14ac:dyDescent="0.3">
      <c r="B52" s="1" t="s">
        <v>893</v>
      </c>
      <c r="C52" s="1" t="s">
        <v>458</v>
      </c>
      <c r="D52" s="1">
        <v>43</v>
      </c>
      <c r="E52" s="1" t="s">
        <v>507</v>
      </c>
      <c r="F52" s="1" t="s">
        <v>509</v>
      </c>
      <c r="G52" s="1" t="s">
        <v>516</v>
      </c>
      <c r="H52" s="1" t="s">
        <v>1356</v>
      </c>
      <c r="I52" s="4">
        <v>12811.68</v>
      </c>
      <c r="J52" s="1">
        <v>16</v>
      </c>
      <c r="K52" s="4">
        <v>179363.52</v>
      </c>
      <c r="L52" s="1" t="s">
        <v>520</v>
      </c>
      <c r="M52" s="7">
        <v>45325</v>
      </c>
      <c r="N52" s="2" t="str">
        <f>TEXT(Table1[[#This Row],[Date of Sale]],"mmm")</f>
        <v>Feb</v>
      </c>
      <c r="O52" s="1" t="s">
        <v>1402</v>
      </c>
      <c r="P52" s="8">
        <f>IF(Table1[[#This Row],[Status]]="Inforce",1,0)</f>
        <v>1</v>
      </c>
    </row>
    <row r="53" spans="2:16" x14ac:dyDescent="0.3">
      <c r="B53" s="1" t="s">
        <v>536</v>
      </c>
      <c r="C53" s="1" t="s">
        <v>480</v>
      </c>
      <c r="D53" s="1">
        <v>35</v>
      </c>
      <c r="E53" s="1" t="s">
        <v>506</v>
      </c>
      <c r="F53" s="1" t="s">
        <v>512</v>
      </c>
      <c r="G53" s="1" t="s">
        <v>513</v>
      </c>
      <c r="H53" s="1" t="s">
        <v>1377</v>
      </c>
      <c r="I53" s="4">
        <v>40863.81</v>
      </c>
      <c r="J53" s="1">
        <v>19</v>
      </c>
      <c r="K53" s="4">
        <v>531229.53</v>
      </c>
      <c r="L53" s="1" t="s">
        <v>519</v>
      </c>
      <c r="M53" s="7">
        <v>45326</v>
      </c>
      <c r="N53" s="2" t="str">
        <f>TEXT(Table1[[#This Row],[Date of Sale]],"mmm")</f>
        <v>Feb</v>
      </c>
      <c r="O53" s="1" t="s">
        <v>1402</v>
      </c>
      <c r="P53" s="8">
        <f>IF(Table1[[#This Row],[Status]]="Inforce",1,0)</f>
        <v>1</v>
      </c>
    </row>
    <row r="54" spans="2:16" x14ac:dyDescent="0.3">
      <c r="B54" s="1" t="s">
        <v>704</v>
      </c>
      <c r="C54" s="1" t="s">
        <v>28</v>
      </c>
      <c r="D54" s="1">
        <v>55</v>
      </c>
      <c r="E54" s="1" t="s">
        <v>506</v>
      </c>
      <c r="F54" s="1" t="s">
        <v>509</v>
      </c>
      <c r="G54" s="1" t="s">
        <v>514</v>
      </c>
      <c r="H54" s="1" t="s">
        <v>954</v>
      </c>
      <c r="I54" s="4">
        <v>39144.879999999997</v>
      </c>
      <c r="J54" s="1">
        <v>5</v>
      </c>
      <c r="K54" s="4">
        <v>430593.68</v>
      </c>
      <c r="L54" s="1" t="s">
        <v>522</v>
      </c>
      <c r="M54" s="7">
        <v>45327</v>
      </c>
      <c r="N54" s="2" t="str">
        <f>TEXT(Table1[[#This Row],[Date of Sale]],"mmm")</f>
        <v>Feb</v>
      </c>
      <c r="O54" s="1" t="s">
        <v>1402</v>
      </c>
      <c r="P54" s="8">
        <f>IF(Table1[[#This Row],[Status]]="Inforce",1,0)</f>
        <v>1</v>
      </c>
    </row>
    <row r="55" spans="2:16" x14ac:dyDescent="0.3">
      <c r="B55" s="1" t="s">
        <v>834</v>
      </c>
      <c r="C55" s="1" t="s">
        <v>297</v>
      </c>
      <c r="D55" s="1">
        <v>52</v>
      </c>
      <c r="E55" s="1" t="s">
        <v>507</v>
      </c>
      <c r="F55" s="1" t="s">
        <v>512</v>
      </c>
      <c r="G55" s="1" t="s">
        <v>517</v>
      </c>
      <c r="H55" s="1" t="s">
        <v>1206</v>
      </c>
      <c r="I55" s="4">
        <v>47091.46</v>
      </c>
      <c r="J55" s="1">
        <v>14</v>
      </c>
      <c r="K55" s="4">
        <v>470914.6</v>
      </c>
      <c r="L55" s="1" t="s">
        <v>518</v>
      </c>
      <c r="M55" s="7">
        <v>45327</v>
      </c>
      <c r="N55" s="2" t="str">
        <f>TEXT(Table1[[#This Row],[Date of Sale]],"mmm")</f>
        <v>Feb</v>
      </c>
      <c r="O55" s="1" t="s">
        <v>1403</v>
      </c>
      <c r="P55" s="8">
        <f>IF(Table1[[#This Row],[Status]]="Inforce",1,0)</f>
        <v>0</v>
      </c>
    </row>
    <row r="56" spans="2:16" x14ac:dyDescent="0.3">
      <c r="B56" s="1" t="s">
        <v>758</v>
      </c>
      <c r="C56" s="1" t="s">
        <v>122</v>
      </c>
      <c r="D56" s="1">
        <v>45</v>
      </c>
      <c r="E56" s="1" t="s">
        <v>506</v>
      </c>
      <c r="F56" s="1" t="s">
        <v>508</v>
      </c>
      <c r="G56" s="1" t="s">
        <v>515</v>
      </c>
      <c r="H56" s="1" t="s">
        <v>1039</v>
      </c>
      <c r="I56" s="4">
        <v>26143.86</v>
      </c>
      <c r="J56" s="1">
        <v>8</v>
      </c>
      <c r="K56" s="4">
        <v>339870.18</v>
      </c>
      <c r="L56" s="1" t="s">
        <v>519</v>
      </c>
      <c r="M56" s="7">
        <v>45328</v>
      </c>
      <c r="N56" s="2" t="str">
        <f>TEXT(Table1[[#This Row],[Date of Sale]],"mmm")</f>
        <v>Feb</v>
      </c>
      <c r="O56" s="1" t="s">
        <v>1402</v>
      </c>
      <c r="P56" s="8">
        <f>IF(Table1[[#This Row],[Status]]="Inforce",1,0)</f>
        <v>1</v>
      </c>
    </row>
    <row r="57" spans="2:16" x14ac:dyDescent="0.3">
      <c r="B57" s="1" t="s">
        <v>675</v>
      </c>
      <c r="C57" s="1" t="s">
        <v>215</v>
      </c>
      <c r="D57" s="1">
        <v>44</v>
      </c>
      <c r="E57" s="1" t="s">
        <v>506</v>
      </c>
      <c r="F57" s="1" t="s">
        <v>508</v>
      </c>
      <c r="G57" s="1" t="s">
        <v>513</v>
      </c>
      <c r="H57" s="1" t="s">
        <v>1127</v>
      </c>
      <c r="I57" s="4">
        <v>22067.64</v>
      </c>
      <c r="J57" s="1">
        <v>11</v>
      </c>
      <c r="K57" s="4">
        <v>353082.24</v>
      </c>
      <c r="L57" s="1" t="s">
        <v>521</v>
      </c>
      <c r="M57" s="7">
        <v>45328</v>
      </c>
      <c r="N57" s="2" t="str">
        <f>TEXT(Table1[[#This Row],[Date of Sale]],"mmm")</f>
        <v>Feb</v>
      </c>
      <c r="O57" s="1" t="s">
        <v>1403</v>
      </c>
      <c r="P57" s="8">
        <f>IF(Table1[[#This Row],[Status]]="Inforce",1,0)</f>
        <v>0</v>
      </c>
    </row>
    <row r="58" spans="2:16" x14ac:dyDescent="0.3">
      <c r="B58" s="1" t="s">
        <v>673</v>
      </c>
      <c r="C58" s="1" t="s">
        <v>464</v>
      </c>
      <c r="D58" s="1">
        <v>52</v>
      </c>
      <c r="E58" s="1" t="s">
        <v>506</v>
      </c>
      <c r="F58" s="1" t="s">
        <v>511</v>
      </c>
      <c r="G58" s="1" t="s">
        <v>515</v>
      </c>
      <c r="H58" s="1" t="s">
        <v>1361</v>
      </c>
      <c r="I58" s="4">
        <v>31121.14</v>
      </c>
      <c r="J58" s="1">
        <v>19</v>
      </c>
      <c r="K58" s="4">
        <v>560180.52</v>
      </c>
      <c r="L58" s="1" t="s">
        <v>522</v>
      </c>
      <c r="M58" s="7">
        <v>45333</v>
      </c>
      <c r="N58" s="2" t="str">
        <f>TEXT(Table1[[#This Row],[Date of Sale]],"mmm")</f>
        <v>Feb</v>
      </c>
      <c r="O58" s="1" t="s">
        <v>1402</v>
      </c>
      <c r="P58" s="8">
        <f>IF(Table1[[#This Row],[Status]]="Inforce",1,0)</f>
        <v>1</v>
      </c>
    </row>
    <row r="59" spans="2:16" x14ac:dyDescent="0.3">
      <c r="B59" s="1" t="s">
        <v>883</v>
      </c>
      <c r="C59" s="1" t="s">
        <v>427</v>
      </c>
      <c r="D59" s="1">
        <v>45</v>
      </c>
      <c r="E59" s="1" t="s">
        <v>506</v>
      </c>
      <c r="F59" s="1" t="s">
        <v>509</v>
      </c>
      <c r="G59" s="1" t="s">
        <v>515</v>
      </c>
      <c r="H59" s="1" t="s">
        <v>1327</v>
      </c>
      <c r="I59" s="4">
        <v>21112.59</v>
      </c>
      <c r="J59" s="1">
        <v>21</v>
      </c>
      <c r="K59" s="4">
        <v>253351.08</v>
      </c>
      <c r="L59" s="1" t="s">
        <v>520</v>
      </c>
      <c r="M59" s="7">
        <v>45337</v>
      </c>
      <c r="N59" s="2" t="str">
        <f>TEXT(Table1[[#This Row],[Date of Sale]],"mmm")</f>
        <v>Feb</v>
      </c>
      <c r="O59" s="1" t="s">
        <v>1402</v>
      </c>
      <c r="P59" s="8">
        <f>IF(Table1[[#This Row],[Status]]="Inforce",1,0)</f>
        <v>1</v>
      </c>
    </row>
    <row r="60" spans="2:16" x14ac:dyDescent="0.3">
      <c r="B60" s="1" t="s">
        <v>616</v>
      </c>
      <c r="C60" s="1" t="s">
        <v>157</v>
      </c>
      <c r="D60" s="1">
        <v>34</v>
      </c>
      <c r="E60" s="1" t="s">
        <v>506</v>
      </c>
      <c r="F60" s="1" t="s">
        <v>512</v>
      </c>
      <c r="G60" s="1" t="s">
        <v>514</v>
      </c>
      <c r="H60" s="1" t="s">
        <v>1072</v>
      </c>
      <c r="I60" s="4">
        <v>5409.35</v>
      </c>
      <c r="J60" s="1">
        <v>13</v>
      </c>
      <c r="K60" s="4">
        <v>86549.6</v>
      </c>
      <c r="L60" s="1" t="s">
        <v>521</v>
      </c>
      <c r="M60" s="7">
        <v>45338</v>
      </c>
      <c r="N60" s="2" t="str">
        <f>TEXT(Table1[[#This Row],[Date of Sale]],"mmm")</f>
        <v>Feb</v>
      </c>
      <c r="O60" s="1" t="s">
        <v>1402</v>
      </c>
      <c r="P60" s="8">
        <f>IF(Table1[[#This Row],[Status]]="Inforce",1,0)</f>
        <v>1</v>
      </c>
    </row>
    <row r="61" spans="2:16" x14ac:dyDescent="0.3">
      <c r="B61" s="1" t="s">
        <v>826</v>
      </c>
      <c r="C61" s="1" t="s">
        <v>341</v>
      </c>
      <c r="D61" s="1">
        <v>57</v>
      </c>
      <c r="E61" s="1" t="s">
        <v>506</v>
      </c>
      <c r="F61" s="1" t="s">
        <v>511</v>
      </c>
      <c r="G61" s="1" t="s">
        <v>517</v>
      </c>
      <c r="H61" s="1" t="s">
        <v>1247</v>
      </c>
      <c r="I61" s="4">
        <v>44031.09</v>
      </c>
      <c r="J61" s="1">
        <v>9</v>
      </c>
      <c r="K61" s="4">
        <v>880621.79999999993</v>
      </c>
      <c r="L61" s="1" t="s">
        <v>520</v>
      </c>
      <c r="M61" s="7">
        <v>45338</v>
      </c>
      <c r="N61" s="2" t="str">
        <f>TEXT(Table1[[#This Row],[Date of Sale]],"mmm")</f>
        <v>Feb</v>
      </c>
      <c r="O61" s="1" t="s">
        <v>1402</v>
      </c>
      <c r="P61" s="8">
        <f>IF(Table1[[#This Row],[Status]]="Inforce",1,0)</f>
        <v>1</v>
      </c>
    </row>
    <row r="62" spans="2:16" x14ac:dyDescent="0.3">
      <c r="B62" s="1" t="s">
        <v>664</v>
      </c>
      <c r="C62" s="1" t="s">
        <v>478</v>
      </c>
      <c r="D62" s="1">
        <v>57</v>
      </c>
      <c r="E62" s="1" t="s">
        <v>506</v>
      </c>
      <c r="F62" s="1" t="s">
        <v>508</v>
      </c>
      <c r="G62" s="1" t="s">
        <v>516</v>
      </c>
      <c r="H62" s="1" t="s">
        <v>1375</v>
      </c>
      <c r="I62" s="4">
        <v>32282</v>
      </c>
      <c r="J62" s="1">
        <v>5</v>
      </c>
      <c r="K62" s="4">
        <v>581076</v>
      </c>
      <c r="L62" s="1" t="s">
        <v>521</v>
      </c>
      <c r="M62" s="7">
        <v>45338</v>
      </c>
      <c r="N62" s="2" t="str">
        <f>TEXT(Table1[[#This Row],[Date of Sale]],"mmm")</f>
        <v>Feb</v>
      </c>
      <c r="O62" s="1" t="s">
        <v>1403</v>
      </c>
      <c r="P62" s="8">
        <f>IF(Table1[[#This Row],[Status]]="Inforce",1,0)</f>
        <v>0</v>
      </c>
    </row>
    <row r="63" spans="2:16" x14ac:dyDescent="0.3">
      <c r="B63" s="1" t="s">
        <v>749</v>
      </c>
      <c r="C63" s="1" t="s">
        <v>106</v>
      </c>
      <c r="D63" s="1">
        <v>27</v>
      </c>
      <c r="E63" s="1" t="s">
        <v>506</v>
      </c>
      <c r="F63" s="1" t="s">
        <v>508</v>
      </c>
      <c r="G63" s="1" t="s">
        <v>513</v>
      </c>
      <c r="H63" s="1" t="s">
        <v>1025</v>
      </c>
      <c r="I63" s="4">
        <v>46311.7</v>
      </c>
      <c r="J63" s="1">
        <v>24</v>
      </c>
      <c r="K63" s="4">
        <v>555740.39999999991</v>
      </c>
      <c r="L63" s="1" t="s">
        <v>519</v>
      </c>
      <c r="M63" s="7">
        <v>45341</v>
      </c>
      <c r="N63" s="2" t="str">
        <f>TEXT(Table1[[#This Row],[Date of Sale]],"mmm")</f>
        <v>Feb</v>
      </c>
      <c r="O63" s="1" t="s">
        <v>1402</v>
      </c>
      <c r="P63" s="8">
        <f>IF(Table1[[#This Row],[Status]]="Inforce",1,0)</f>
        <v>1</v>
      </c>
    </row>
    <row r="64" spans="2:16" x14ac:dyDescent="0.3">
      <c r="B64" s="1" t="s">
        <v>762</v>
      </c>
      <c r="C64" s="1" t="s">
        <v>130</v>
      </c>
      <c r="D64" s="1">
        <v>53</v>
      </c>
      <c r="E64" s="1" t="s">
        <v>507</v>
      </c>
      <c r="F64" s="1" t="s">
        <v>508</v>
      </c>
      <c r="G64" s="1" t="s">
        <v>514</v>
      </c>
      <c r="H64" s="1" t="s">
        <v>1047</v>
      </c>
      <c r="I64" s="4">
        <v>43407.78</v>
      </c>
      <c r="J64" s="1">
        <v>29</v>
      </c>
      <c r="K64" s="4">
        <v>781340.04</v>
      </c>
      <c r="L64" s="1" t="s">
        <v>518</v>
      </c>
      <c r="M64" s="7">
        <v>45341</v>
      </c>
      <c r="N64" s="2" t="str">
        <f>TEXT(Table1[[#This Row],[Date of Sale]],"mmm")</f>
        <v>Feb</v>
      </c>
      <c r="O64" s="1" t="s">
        <v>1403</v>
      </c>
      <c r="P64" s="8">
        <f>IF(Table1[[#This Row],[Status]]="Inforce",1,0)</f>
        <v>0</v>
      </c>
    </row>
    <row r="65" spans="2:16" x14ac:dyDescent="0.3">
      <c r="B65" s="1" t="s">
        <v>763</v>
      </c>
      <c r="C65" s="1" t="s">
        <v>138</v>
      </c>
      <c r="D65" s="1">
        <v>32</v>
      </c>
      <c r="E65" s="1" t="s">
        <v>506</v>
      </c>
      <c r="F65" s="1" t="s">
        <v>509</v>
      </c>
      <c r="G65" s="1" t="s">
        <v>513</v>
      </c>
      <c r="H65" s="1" t="s">
        <v>1054</v>
      </c>
      <c r="I65" s="4">
        <v>32757.47</v>
      </c>
      <c r="J65" s="1">
        <v>28</v>
      </c>
      <c r="K65" s="4">
        <v>360332.17</v>
      </c>
      <c r="L65" s="1" t="s">
        <v>521</v>
      </c>
      <c r="M65" s="7">
        <v>45342</v>
      </c>
      <c r="N65" s="2" t="str">
        <f>TEXT(Table1[[#This Row],[Date of Sale]],"mmm")</f>
        <v>Feb</v>
      </c>
      <c r="O65" s="1" t="s">
        <v>1402</v>
      </c>
      <c r="P65" s="8">
        <f>IF(Table1[[#This Row],[Status]]="Inforce",1,0)</f>
        <v>1</v>
      </c>
    </row>
    <row r="66" spans="2:16" x14ac:dyDescent="0.3">
      <c r="B66" s="1" t="s">
        <v>543</v>
      </c>
      <c r="C66" s="1" t="s">
        <v>259</v>
      </c>
      <c r="D66" s="1">
        <v>43</v>
      </c>
      <c r="E66" s="1" t="s">
        <v>506</v>
      </c>
      <c r="F66" s="1" t="s">
        <v>511</v>
      </c>
      <c r="G66" s="1" t="s">
        <v>516</v>
      </c>
      <c r="H66" s="1" t="s">
        <v>1168</v>
      </c>
      <c r="I66" s="4">
        <v>35165.43</v>
      </c>
      <c r="J66" s="1">
        <v>17</v>
      </c>
      <c r="K66" s="4">
        <v>351654.3</v>
      </c>
      <c r="L66" s="1" t="s">
        <v>521</v>
      </c>
      <c r="M66" s="7">
        <v>45342</v>
      </c>
      <c r="N66" s="2" t="str">
        <f>TEXT(Table1[[#This Row],[Date of Sale]],"mmm")</f>
        <v>Feb</v>
      </c>
      <c r="O66" s="1" t="s">
        <v>1402</v>
      </c>
      <c r="P66" s="8">
        <f>IF(Table1[[#This Row],[Status]]="Inforce",1,0)</f>
        <v>1</v>
      </c>
    </row>
    <row r="67" spans="2:16" x14ac:dyDescent="0.3">
      <c r="B67" s="1" t="s">
        <v>572</v>
      </c>
      <c r="C67" s="1" t="s">
        <v>377</v>
      </c>
      <c r="D67" s="1">
        <v>27</v>
      </c>
      <c r="E67" s="1" t="s">
        <v>506</v>
      </c>
      <c r="F67" s="1" t="s">
        <v>512</v>
      </c>
      <c r="G67" s="1" t="s">
        <v>514</v>
      </c>
      <c r="H67" s="1" t="s">
        <v>1278</v>
      </c>
      <c r="I67" s="4">
        <v>6414.29</v>
      </c>
      <c r="J67" s="1">
        <v>12</v>
      </c>
      <c r="K67" s="4">
        <v>83385.77</v>
      </c>
      <c r="L67" s="1" t="s">
        <v>519</v>
      </c>
      <c r="M67" s="7">
        <v>45342</v>
      </c>
      <c r="N67" s="2" t="str">
        <f>TEXT(Table1[[#This Row],[Date of Sale]],"mmm")</f>
        <v>Feb</v>
      </c>
      <c r="O67" s="1" t="s">
        <v>1402</v>
      </c>
      <c r="P67" s="8">
        <f>IF(Table1[[#This Row],[Status]]="Inforce",1,0)</f>
        <v>1</v>
      </c>
    </row>
    <row r="68" spans="2:16" x14ac:dyDescent="0.3">
      <c r="B68" s="1" t="s">
        <v>700</v>
      </c>
      <c r="C68" s="1" t="s">
        <v>24</v>
      </c>
      <c r="D68" s="1">
        <v>32</v>
      </c>
      <c r="E68" s="1" t="s">
        <v>506</v>
      </c>
      <c r="F68" s="1" t="s">
        <v>511</v>
      </c>
      <c r="G68" s="1" t="s">
        <v>516</v>
      </c>
      <c r="H68" s="1" t="s">
        <v>951</v>
      </c>
      <c r="I68" s="4">
        <v>40313.129999999997</v>
      </c>
      <c r="J68" s="1">
        <v>30</v>
      </c>
      <c r="K68" s="4">
        <v>725636.34</v>
      </c>
      <c r="L68" s="1" t="s">
        <v>522</v>
      </c>
      <c r="M68" s="7">
        <v>45343</v>
      </c>
      <c r="N68" s="2" t="str">
        <f>TEXT(Table1[[#This Row],[Date of Sale]],"mmm")</f>
        <v>Feb</v>
      </c>
      <c r="O68" s="1" t="s">
        <v>1402</v>
      </c>
      <c r="P68" s="8">
        <f>IF(Table1[[#This Row],[Status]]="Inforce",1,0)</f>
        <v>1</v>
      </c>
    </row>
    <row r="69" spans="2:16" x14ac:dyDescent="0.3">
      <c r="B69" s="1" t="s">
        <v>676</v>
      </c>
      <c r="C69" s="1" t="s">
        <v>364</v>
      </c>
      <c r="D69" s="1">
        <v>33</v>
      </c>
      <c r="E69" s="1" t="s">
        <v>506</v>
      </c>
      <c r="F69" s="1" t="s">
        <v>511</v>
      </c>
      <c r="G69" s="1" t="s">
        <v>516</v>
      </c>
      <c r="H69" s="1" t="s">
        <v>1232</v>
      </c>
      <c r="I69" s="4">
        <v>48374.45</v>
      </c>
      <c r="J69" s="1">
        <v>27</v>
      </c>
      <c r="K69" s="4">
        <v>628867.85</v>
      </c>
      <c r="L69" s="1" t="s">
        <v>518</v>
      </c>
      <c r="M69" s="7">
        <v>45343</v>
      </c>
      <c r="N69" s="2" t="str">
        <f>TEXT(Table1[[#This Row],[Date of Sale]],"mmm")</f>
        <v>Feb</v>
      </c>
      <c r="O69" s="1" t="s">
        <v>1403</v>
      </c>
      <c r="P69" s="8">
        <f>IF(Table1[[#This Row],[Status]]="Inforce",1,0)</f>
        <v>0</v>
      </c>
    </row>
    <row r="70" spans="2:16" x14ac:dyDescent="0.3">
      <c r="B70" s="1" t="s">
        <v>816</v>
      </c>
      <c r="C70" s="1" t="s">
        <v>337</v>
      </c>
      <c r="D70" s="1">
        <v>54</v>
      </c>
      <c r="E70" s="1" t="s">
        <v>507</v>
      </c>
      <c r="F70" s="1" t="s">
        <v>508</v>
      </c>
      <c r="G70" s="1" t="s">
        <v>515</v>
      </c>
      <c r="H70" s="1" t="s">
        <v>1243</v>
      </c>
      <c r="I70" s="4">
        <v>6763.07</v>
      </c>
      <c r="J70" s="1">
        <v>5</v>
      </c>
      <c r="K70" s="4">
        <v>74393.76999999999</v>
      </c>
      <c r="L70" s="1" t="s">
        <v>519</v>
      </c>
      <c r="M70" s="7">
        <v>45345</v>
      </c>
      <c r="N70" s="2" t="str">
        <f>TEXT(Table1[[#This Row],[Date of Sale]],"mmm")</f>
        <v>Feb</v>
      </c>
      <c r="O70" s="1" t="s">
        <v>1402</v>
      </c>
      <c r="P70" s="8">
        <f>IF(Table1[[#This Row],[Status]]="Inforce",1,0)</f>
        <v>1</v>
      </c>
    </row>
    <row r="71" spans="2:16" x14ac:dyDescent="0.3">
      <c r="B71" s="1" t="s">
        <v>569</v>
      </c>
      <c r="C71" s="1" t="s">
        <v>358</v>
      </c>
      <c r="D71" s="1">
        <v>36</v>
      </c>
      <c r="E71" s="1" t="s">
        <v>507</v>
      </c>
      <c r="F71" s="1" t="s">
        <v>511</v>
      </c>
      <c r="G71" s="1" t="s">
        <v>515</v>
      </c>
      <c r="H71" s="1" t="s">
        <v>1262</v>
      </c>
      <c r="I71" s="4">
        <v>9435.64</v>
      </c>
      <c r="J71" s="1">
        <v>27</v>
      </c>
      <c r="K71" s="4">
        <v>103792.04</v>
      </c>
      <c r="L71" s="1" t="s">
        <v>522</v>
      </c>
      <c r="M71" s="7">
        <v>45345</v>
      </c>
      <c r="N71" s="2" t="str">
        <f>TEXT(Table1[[#This Row],[Date of Sale]],"mmm")</f>
        <v>Feb</v>
      </c>
      <c r="O71" s="1" t="s">
        <v>1402</v>
      </c>
      <c r="P71" s="8">
        <f>IF(Table1[[#This Row],[Status]]="Inforce",1,0)</f>
        <v>1</v>
      </c>
    </row>
    <row r="72" spans="2:16" x14ac:dyDescent="0.3">
      <c r="B72" s="1" t="s">
        <v>835</v>
      </c>
      <c r="C72" s="1" t="s">
        <v>300</v>
      </c>
      <c r="D72" s="1">
        <v>51</v>
      </c>
      <c r="E72" s="1" t="s">
        <v>507</v>
      </c>
      <c r="F72" s="1" t="s">
        <v>510</v>
      </c>
      <c r="G72" s="1" t="s">
        <v>514</v>
      </c>
      <c r="H72" s="1" t="s">
        <v>1208</v>
      </c>
      <c r="I72" s="4">
        <v>6250.23</v>
      </c>
      <c r="J72" s="1">
        <v>6</v>
      </c>
      <c r="K72" s="4">
        <v>68752.53</v>
      </c>
      <c r="L72" s="1" t="s">
        <v>519</v>
      </c>
      <c r="M72" s="7">
        <v>45347</v>
      </c>
      <c r="N72" s="2" t="str">
        <f>TEXT(Table1[[#This Row],[Date of Sale]],"mmm")</f>
        <v>Feb</v>
      </c>
      <c r="O72" s="1" t="s">
        <v>1402</v>
      </c>
      <c r="P72" s="8">
        <f>IF(Table1[[#This Row],[Status]]="Inforce",1,0)</f>
        <v>1</v>
      </c>
    </row>
    <row r="73" spans="2:16" x14ac:dyDescent="0.3">
      <c r="B73" s="1" t="s">
        <v>844</v>
      </c>
      <c r="C73" s="1" t="s">
        <v>312</v>
      </c>
      <c r="D73" s="1">
        <v>29</v>
      </c>
      <c r="E73" s="1" t="s">
        <v>507</v>
      </c>
      <c r="F73" s="1" t="s">
        <v>509</v>
      </c>
      <c r="G73" s="1" t="s">
        <v>513</v>
      </c>
      <c r="H73" s="1" t="s">
        <v>1220</v>
      </c>
      <c r="I73" s="4">
        <v>19503.419999999998</v>
      </c>
      <c r="J73" s="1">
        <v>26</v>
      </c>
      <c r="K73" s="4">
        <v>390068.4</v>
      </c>
      <c r="L73" s="1" t="s">
        <v>519</v>
      </c>
      <c r="M73" s="7">
        <v>45347</v>
      </c>
      <c r="N73" s="2" t="str">
        <f>TEXT(Table1[[#This Row],[Date of Sale]],"mmm")</f>
        <v>Feb</v>
      </c>
      <c r="O73" s="1" t="s">
        <v>1402</v>
      </c>
      <c r="P73" s="8">
        <f>IF(Table1[[#This Row],[Status]]="Inforce",1,0)</f>
        <v>1</v>
      </c>
    </row>
    <row r="74" spans="2:16" x14ac:dyDescent="0.3">
      <c r="B74" s="1" t="s">
        <v>837</v>
      </c>
      <c r="C74" s="1" t="s">
        <v>302</v>
      </c>
      <c r="D74" s="1">
        <v>36</v>
      </c>
      <c r="E74" s="1" t="s">
        <v>507</v>
      </c>
      <c r="F74" s="1" t="s">
        <v>510</v>
      </c>
      <c r="G74" s="1" t="s">
        <v>517</v>
      </c>
      <c r="H74" s="1" t="s">
        <v>1210</v>
      </c>
      <c r="I74" s="4">
        <v>46277.2</v>
      </c>
      <c r="J74" s="1">
        <v>25</v>
      </c>
      <c r="K74" s="4">
        <v>786712.39999999991</v>
      </c>
      <c r="L74" s="1" t="s">
        <v>520</v>
      </c>
      <c r="M74" s="7">
        <v>45348</v>
      </c>
      <c r="N74" s="2" t="str">
        <f>TEXT(Table1[[#This Row],[Date of Sale]],"mmm")</f>
        <v>Feb</v>
      </c>
      <c r="O74" s="1" t="s">
        <v>1402</v>
      </c>
      <c r="P74" s="8">
        <f>IF(Table1[[#This Row],[Status]]="Inforce",1,0)</f>
        <v>1</v>
      </c>
    </row>
    <row r="75" spans="2:16" x14ac:dyDescent="0.3">
      <c r="B75" s="1" t="s">
        <v>564</v>
      </c>
      <c r="C75" s="1" t="s">
        <v>350</v>
      </c>
      <c r="D75" s="1">
        <v>35</v>
      </c>
      <c r="E75" s="1" t="s">
        <v>507</v>
      </c>
      <c r="F75" s="1" t="s">
        <v>509</v>
      </c>
      <c r="G75" s="1" t="s">
        <v>513</v>
      </c>
      <c r="H75" s="1" t="s">
        <v>1255</v>
      </c>
      <c r="I75" s="4">
        <v>36926.839999999997</v>
      </c>
      <c r="J75" s="1">
        <v>8</v>
      </c>
      <c r="K75" s="4">
        <v>590829.43999999994</v>
      </c>
      <c r="L75" s="1" t="s">
        <v>521</v>
      </c>
      <c r="M75" s="7">
        <v>45348</v>
      </c>
      <c r="N75" s="2" t="str">
        <f>TEXT(Table1[[#This Row],[Date of Sale]],"mmm")</f>
        <v>Feb</v>
      </c>
      <c r="O75" s="1" t="s">
        <v>1402</v>
      </c>
      <c r="P75" s="8">
        <f>IF(Table1[[#This Row],[Status]]="Inforce",1,0)</f>
        <v>1</v>
      </c>
    </row>
    <row r="76" spans="2:16" x14ac:dyDescent="0.3">
      <c r="B76" s="1" t="s">
        <v>620</v>
      </c>
      <c r="C76" s="1" t="s">
        <v>363</v>
      </c>
      <c r="D76" s="1">
        <v>47</v>
      </c>
      <c r="E76" s="1" t="s">
        <v>507</v>
      </c>
      <c r="F76" s="1" t="s">
        <v>511</v>
      </c>
      <c r="G76" s="1" t="s">
        <v>515</v>
      </c>
      <c r="H76" s="1" t="s">
        <v>936</v>
      </c>
      <c r="I76" s="4">
        <v>30581.45</v>
      </c>
      <c r="J76" s="1">
        <v>5</v>
      </c>
      <c r="K76" s="4">
        <v>397558.85</v>
      </c>
      <c r="L76" s="1" t="s">
        <v>518</v>
      </c>
      <c r="M76" s="7">
        <v>45348</v>
      </c>
      <c r="N76" s="2" t="str">
        <f>TEXT(Table1[[#This Row],[Date of Sale]],"mmm")</f>
        <v>Feb</v>
      </c>
      <c r="O76" s="1" t="s">
        <v>1402</v>
      </c>
      <c r="P76" s="8">
        <f>IF(Table1[[#This Row],[Status]]="Inforce",1,0)</f>
        <v>1</v>
      </c>
    </row>
    <row r="77" spans="2:16" x14ac:dyDescent="0.3">
      <c r="B77" s="1" t="s">
        <v>798</v>
      </c>
      <c r="C77" s="1" t="s">
        <v>224</v>
      </c>
      <c r="D77" s="1">
        <v>46</v>
      </c>
      <c r="E77" s="1" t="s">
        <v>507</v>
      </c>
      <c r="F77" s="1" t="s">
        <v>512</v>
      </c>
      <c r="G77" s="1" t="s">
        <v>513</v>
      </c>
      <c r="H77" s="1" t="s">
        <v>1135</v>
      </c>
      <c r="I77" s="4">
        <v>24381.439999999999</v>
      </c>
      <c r="J77" s="1">
        <v>24</v>
      </c>
      <c r="K77" s="4">
        <v>243814.39999999999</v>
      </c>
      <c r="L77" s="1" t="s">
        <v>519</v>
      </c>
      <c r="M77" s="7">
        <v>45350</v>
      </c>
      <c r="N77" s="2" t="str">
        <f>TEXT(Table1[[#This Row],[Date of Sale]],"mmm")</f>
        <v>Feb</v>
      </c>
      <c r="O77" s="1" t="s">
        <v>1402</v>
      </c>
      <c r="P77" s="8">
        <f>IF(Table1[[#This Row],[Status]]="Inforce",1,0)</f>
        <v>1</v>
      </c>
    </row>
    <row r="78" spans="2:16" x14ac:dyDescent="0.3">
      <c r="B78" s="1" t="s">
        <v>629</v>
      </c>
      <c r="C78" s="1" t="s">
        <v>321</v>
      </c>
      <c r="D78" s="1">
        <v>57</v>
      </c>
      <c r="E78" s="1" t="s">
        <v>506</v>
      </c>
      <c r="F78" s="1" t="s">
        <v>511</v>
      </c>
      <c r="G78" s="1" t="s">
        <v>516</v>
      </c>
      <c r="H78" s="1" t="s">
        <v>1228</v>
      </c>
      <c r="I78" s="4">
        <v>46298.45</v>
      </c>
      <c r="J78" s="1">
        <v>19</v>
      </c>
      <c r="K78" s="4">
        <v>648178.29999999993</v>
      </c>
      <c r="L78" s="1" t="s">
        <v>521</v>
      </c>
      <c r="M78" s="7">
        <v>45352</v>
      </c>
      <c r="N78" s="2" t="str">
        <f>TEXT(Table1[[#This Row],[Date of Sale]],"mmm")</f>
        <v>Mar</v>
      </c>
      <c r="O78" s="1" t="s">
        <v>1402</v>
      </c>
      <c r="P78" s="8">
        <f>IF(Table1[[#This Row],[Status]]="Inforce",1,0)</f>
        <v>1</v>
      </c>
    </row>
    <row r="79" spans="2:16" x14ac:dyDescent="0.3">
      <c r="B79" s="1" t="s">
        <v>563</v>
      </c>
      <c r="C79" s="1" t="s">
        <v>14</v>
      </c>
      <c r="D79" s="1">
        <v>34</v>
      </c>
      <c r="E79" s="1" t="s">
        <v>507</v>
      </c>
      <c r="F79" s="1" t="s">
        <v>508</v>
      </c>
      <c r="G79" s="1" t="s">
        <v>515</v>
      </c>
      <c r="H79" s="1" t="s">
        <v>942</v>
      </c>
      <c r="I79" s="4">
        <v>14863.93</v>
      </c>
      <c r="J79" s="1">
        <v>11</v>
      </c>
      <c r="K79" s="4">
        <v>178367.16</v>
      </c>
      <c r="L79" s="1" t="s">
        <v>521</v>
      </c>
      <c r="M79" s="7">
        <v>45353</v>
      </c>
      <c r="N79" s="2" t="str">
        <f>TEXT(Table1[[#This Row],[Date of Sale]],"mmm")</f>
        <v>Mar</v>
      </c>
      <c r="O79" s="1" t="s">
        <v>1402</v>
      </c>
      <c r="P79" s="8">
        <f>IF(Table1[[#This Row],[Status]]="Inforce",1,0)</f>
        <v>1</v>
      </c>
    </row>
    <row r="80" spans="2:16" x14ac:dyDescent="0.3">
      <c r="B80" s="1" t="s">
        <v>888</v>
      </c>
      <c r="C80" s="1" t="s">
        <v>437</v>
      </c>
      <c r="D80" s="1">
        <v>28</v>
      </c>
      <c r="E80" s="1" t="s">
        <v>506</v>
      </c>
      <c r="F80" s="1" t="s">
        <v>511</v>
      </c>
      <c r="G80" s="1" t="s">
        <v>516</v>
      </c>
      <c r="H80" s="1" t="s">
        <v>1336</v>
      </c>
      <c r="I80" s="4">
        <v>15689.23</v>
      </c>
      <c r="J80" s="1">
        <v>9</v>
      </c>
      <c r="K80" s="4">
        <v>203959.99</v>
      </c>
      <c r="L80" s="1" t="s">
        <v>521</v>
      </c>
      <c r="M80" s="7">
        <v>45353</v>
      </c>
      <c r="N80" s="2" t="str">
        <f>TEXT(Table1[[#This Row],[Date of Sale]],"mmm")</f>
        <v>Mar</v>
      </c>
      <c r="O80" s="1" t="s">
        <v>1403</v>
      </c>
      <c r="P80" s="8">
        <f>IF(Table1[[#This Row],[Status]]="Inforce",1,0)</f>
        <v>0</v>
      </c>
    </row>
    <row r="81" spans="2:16" x14ac:dyDescent="0.3">
      <c r="B81" s="1" t="s">
        <v>584</v>
      </c>
      <c r="C81" s="1" t="s">
        <v>344</v>
      </c>
      <c r="D81" s="1">
        <v>33</v>
      </c>
      <c r="E81" s="1" t="s">
        <v>506</v>
      </c>
      <c r="F81" s="1" t="s">
        <v>510</v>
      </c>
      <c r="G81" s="1" t="s">
        <v>513</v>
      </c>
      <c r="H81" s="1" t="s">
        <v>1249</v>
      </c>
      <c r="I81" s="4">
        <v>24019.38</v>
      </c>
      <c r="J81" s="1">
        <v>5</v>
      </c>
      <c r="K81" s="4">
        <v>312251.94</v>
      </c>
      <c r="L81" s="1" t="s">
        <v>520</v>
      </c>
      <c r="M81" s="7">
        <v>45355</v>
      </c>
      <c r="N81" s="2" t="str">
        <f>TEXT(Table1[[#This Row],[Date of Sale]],"mmm")</f>
        <v>Mar</v>
      </c>
      <c r="O81" s="1" t="s">
        <v>1402</v>
      </c>
      <c r="P81" s="8">
        <f>IF(Table1[[#This Row],[Status]]="Inforce",1,0)</f>
        <v>1</v>
      </c>
    </row>
    <row r="82" spans="2:16" x14ac:dyDescent="0.3">
      <c r="B82" s="1" t="s">
        <v>670</v>
      </c>
      <c r="C82" s="1" t="s">
        <v>242</v>
      </c>
      <c r="D82" s="1">
        <v>59</v>
      </c>
      <c r="E82" s="1" t="s">
        <v>507</v>
      </c>
      <c r="F82" s="1" t="s">
        <v>511</v>
      </c>
      <c r="G82" s="1" t="s">
        <v>515</v>
      </c>
      <c r="H82" s="1" t="s">
        <v>1151</v>
      </c>
      <c r="I82" s="4">
        <v>29224.36</v>
      </c>
      <c r="J82" s="1">
        <v>12</v>
      </c>
      <c r="K82" s="4">
        <v>555262.84</v>
      </c>
      <c r="L82" s="1" t="s">
        <v>521</v>
      </c>
      <c r="M82" s="7">
        <v>45356</v>
      </c>
      <c r="N82" s="2" t="str">
        <f>TEXT(Table1[[#This Row],[Date of Sale]],"mmm")</f>
        <v>Mar</v>
      </c>
      <c r="O82" s="1" t="s">
        <v>1402</v>
      </c>
      <c r="P82" s="8">
        <f>IF(Table1[[#This Row],[Status]]="Inforce",1,0)</f>
        <v>1</v>
      </c>
    </row>
    <row r="83" spans="2:16" x14ac:dyDescent="0.3">
      <c r="B83" s="1" t="s">
        <v>691</v>
      </c>
      <c r="C83" s="1" t="s">
        <v>10</v>
      </c>
      <c r="D83" s="1">
        <v>26</v>
      </c>
      <c r="E83" s="1" t="s">
        <v>506</v>
      </c>
      <c r="F83" s="1" t="s">
        <v>509</v>
      </c>
      <c r="G83" s="1" t="s">
        <v>514</v>
      </c>
      <c r="H83" s="1" t="s">
        <v>938</v>
      </c>
      <c r="I83" s="4">
        <v>44666.080000000002</v>
      </c>
      <c r="J83" s="1">
        <v>20</v>
      </c>
      <c r="K83" s="4">
        <v>580659.04</v>
      </c>
      <c r="L83" s="1" t="s">
        <v>518</v>
      </c>
      <c r="M83" s="7">
        <v>45357</v>
      </c>
      <c r="N83" s="2" t="str">
        <f>TEXT(Table1[[#This Row],[Date of Sale]],"mmm")</f>
        <v>Mar</v>
      </c>
      <c r="O83" s="1" t="s">
        <v>1402</v>
      </c>
      <c r="P83" s="8">
        <f>IF(Table1[[#This Row],[Status]]="Inforce",1,0)</f>
        <v>1</v>
      </c>
    </row>
    <row r="84" spans="2:16" x14ac:dyDescent="0.3">
      <c r="B84" s="1" t="s">
        <v>858</v>
      </c>
      <c r="C84" s="1" t="s">
        <v>360</v>
      </c>
      <c r="D84" s="1">
        <v>52</v>
      </c>
      <c r="E84" s="1" t="s">
        <v>506</v>
      </c>
      <c r="F84" s="1" t="s">
        <v>511</v>
      </c>
      <c r="G84" s="1" t="s">
        <v>514</v>
      </c>
      <c r="H84" s="1" t="s">
        <v>1263</v>
      </c>
      <c r="I84" s="4">
        <v>48399.39</v>
      </c>
      <c r="J84" s="1">
        <v>24</v>
      </c>
      <c r="K84" s="4">
        <v>677591.46</v>
      </c>
      <c r="L84" s="1" t="s">
        <v>521</v>
      </c>
      <c r="M84" s="7">
        <v>45357</v>
      </c>
      <c r="N84" s="2" t="str">
        <f>TEXT(Table1[[#This Row],[Date of Sale]],"mmm")</f>
        <v>Mar</v>
      </c>
      <c r="O84" s="1" t="s">
        <v>1402</v>
      </c>
      <c r="P84" s="8">
        <f>IF(Table1[[#This Row],[Status]]="Inforce",1,0)</f>
        <v>1</v>
      </c>
    </row>
    <row r="85" spans="2:16" x14ac:dyDescent="0.3">
      <c r="B85" s="1" t="s">
        <v>774</v>
      </c>
      <c r="C85" s="1" t="s">
        <v>166</v>
      </c>
      <c r="D85" s="1">
        <v>32</v>
      </c>
      <c r="E85" s="1" t="s">
        <v>506</v>
      </c>
      <c r="F85" s="1" t="s">
        <v>512</v>
      </c>
      <c r="G85" s="1" t="s">
        <v>516</v>
      </c>
      <c r="H85" s="1" t="s">
        <v>1081</v>
      </c>
      <c r="I85" s="4">
        <v>42410.83</v>
      </c>
      <c r="J85" s="1">
        <v>29</v>
      </c>
      <c r="K85" s="4">
        <v>508929.96</v>
      </c>
      <c r="L85" s="1" t="s">
        <v>519</v>
      </c>
      <c r="M85" s="7">
        <v>45358</v>
      </c>
      <c r="N85" s="2" t="str">
        <f>TEXT(Table1[[#This Row],[Date of Sale]],"mmm")</f>
        <v>Mar</v>
      </c>
      <c r="O85" s="1" t="s">
        <v>1402</v>
      </c>
      <c r="P85" s="8">
        <f>IF(Table1[[#This Row],[Status]]="Inforce",1,0)</f>
        <v>1</v>
      </c>
    </row>
    <row r="86" spans="2:16" x14ac:dyDescent="0.3">
      <c r="B86" s="1" t="s">
        <v>732</v>
      </c>
      <c r="C86" s="1" t="s">
        <v>168</v>
      </c>
      <c r="D86" s="1">
        <v>36</v>
      </c>
      <c r="E86" s="1" t="s">
        <v>506</v>
      </c>
      <c r="F86" s="1" t="s">
        <v>510</v>
      </c>
      <c r="G86" s="1" t="s">
        <v>515</v>
      </c>
      <c r="H86" s="1" t="s">
        <v>1083</v>
      </c>
      <c r="I86" s="4">
        <v>22140.84</v>
      </c>
      <c r="J86" s="1">
        <v>15</v>
      </c>
      <c r="K86" s="4">
        <v>265690.08</v>
      </c>
      <c r="L86" s="1" t="s">
        <v>520</v>
      </c>
      <c r="M86" s="7">
        <v>45358</v>
      </c>
      <c r="N86" s="2" t="str">
        <f>TEXT(Table1[[#This Row],[Date of Sale]],"mmm")</f>
        <v>Mar</v>
      </c>
      <c r="O86" s="1" t="s">
        <v>1403</v>
      </c>
      <c r="P86" s="8">
        <f>IF(Table1[[#This Row],[Status]]="Inforce",1,0)</f>
        <v>0</v>
      </c>
    </row>
    <row r="87" spans="2:16" x14ac:dyDescent="0.3">
      <c r="B87" s="1" t="s">
        <v>597</v>
      </c>
      <c r="C87" s="1" t="s">
        <v>254</v>
      </c>
      <c r="D87" s="1">
        <v>59</v>
      </c>
      <c r="E87" s="1" t="s">
        <v>507</v>
      </c>
      <c r="F87" s="1" t="s">
        <v>512</v>
      </c>
      <c r="G87" s="1" t="s">
        <v>516</v>
      </c>
      <c r="H87" s="1" t="s">
        <v>1163</v>
      </c>
      <c r="I87" s="4">
        <v>20333.509999999998</v>
      </c>
      <c r="J87" s="1">
        <v>18</v>
      </c>
      <c r="K87" s="4">
        <v>284669.14</v>
      </c>
      <c r="L87" s="1" t="s">
        <v>522</v>
      </c>
      <c r="M87" s="7">
        <v>45358</v>
      </c>
      <c r="N87" s="2" t="str">
        <f>TEXT(Table1[[#This Row],[Date of Sale]],"mmm")</f>
        <v>Mar</v>
      </c>
      <c r="O87" s="1" t="s">
        <v>1402</v>
      </c>
      <c r="P87" s="8">
        <f>IF(Table1[[#This Row],[Status]]="Inforce",1,0)</f>
        <v>1</v>
      </c>
    </row>
    <row r="88" spans="2:16" x14ac:dyDescent="0.3">
      <c r="B88" s="1" t="s">
        <v>866</v>
      </c>
      <c r="C88" s="1" t="s">
        <v>399</v>
      </c>
      <c r="D88" s="1">
        <v>58</v>
      </c>
      <c r="E88" s="1" t="s">
        <v>507</v>
      </c>
      <c r="F88" s="1" t="s">
        <v>508</v>
      </c>
      <c r="G88" s="1" t="s">
        <v>516</v>
      </c>
      <c r="H88" s="1" t="s">
        <v>1300</v>
      </c>
      <c r="I88" s="4">
        <v>8132.13</v>
      </c>
      <c r="J88" s="1">
        <v>17</v>
      </c>
      <c r="K88" s="4">
        <v>113849.82</v>
      </c>
      <c r="L88" s="1" t="s">
        <v>518</v>
      </c>
      <c r="M88" s="7">
        <v>45358</v>
      </c>
      <c r="N88" s="2" t="str">
        <f>TEXT(Table1[[#This Row],[Date of Sale]],"mmm")</f>
        <v>Mar</v>
      </c>
      <c r="O88" s="1" t="s">
        <v>1402</v>
      </c>
      <c r="P88" s="8">
        <f>IF(Table1[[#This Row],[Status]]="Inforce",1,0)</f>
        <v>1</v>
      </c>
    </row>
    <row r="89" spans="2:16" x14ac:dyDescent="0.3">
      <c r="B89" s="1" t="s">
        <v>778</v>
      </c>
      <c r="C89" s="1" t="s">
        <v>179</v>
      </c>
      <c r="D89" s="1">
        <v>50</v>
      </c>
      <c r="E89" s="1" t="s">
        <v>507</v>
      </c>
      <c r="F89" s="1" t="s">
        <v>509</v>
      </c>
      <c r="G89" s="1" t="s">
        <v>516</v>
      </c>
      <c r="H89" s="1" t="s">
        <v>1092</v>
      </c>
      <c r="I89" s="4">
        <v>28516.46</v>
      </c>
      <c r="J89" s="1">
        <v>17</v>
      </c>
      <c r="K89" s="4">
        <v>570329.19999999995</v>
      </c>
      <c r="L89" s="1" t="s">
        <v>518</v>
      </c>
      <c r="M89" s="7">
        <v>45359</v>
      </c>
      <c r="N89" s="2" t="str">
        <f>TEXT(Table1[[#This Row],[Date of Sale]],"mmm")</f>
        <v>Mar</v>
      </c>
      <c r="O89" s="1" t="s">
        <v>1402</v>
      </c>
      <c r="P89" s="8">
        <f>IF(Table1[[#This Row],[Status]]="Inforce",1,0)</f>
        <v>1</v>
      </c>
    </row>
    <row r="90" spans="2:16" x14ac:dyDescent="0.3">
      <c r="B90" s="1" t="s">
        <v>595</v>
      </c>
      <c r="C90" s="1" t="s">
        <v>120</v>
      </c>
      <c r="D90" s="1">
        <v>49</v>
      </c>
      <c r="E90" s="1" t="s">
        <v>506</v>
      </c>
      <c r="F90" s="1" t="s">
        <v>512</v>
      </c>
      <c r="G90" s="1" t="s">
        <v>517</v>
      </c>
      <c r="H90" s="1" t="s">
        <v>1037</v>
      </c>
      <c r="I90" s="4">
        <v>26662.36</v>
      </c>
      <c r="J90" s="1">
        <v>12</v>
      </c>
      <c r="K90" s="4">
        <v>399935.4</v>
      </c>
      <c r="L90" s="1" t="s">
        <v>521</v>
      </c>
      <c r="M90" s="7">
        <v>45362</v>
      </c>
      <c r="N90" s="2" t="str">
        <f>TEXT(Table1[[#This Row],[Date of Sale]],"mmm")</f>
        <v>Mar</v>
      </c>
      <c r="O90" s="1" t="s">
        <v>1402</v>
      </c>
      <c r="P90" s="8">
        <f>IF(Table1[[#This Row],[Status]]="Inforce",1,0)</f>
        <v>1</v>
      </c>
    </row>
    <row r="91" spans="2:16" x14ac:dyDescent="0.3">
      <c r="B91" s="1" t="s">
        <v>723</v>
      </c>
      <c r="C91" s="1" t="s">
        <v>53</v>
      </c>
      <c r="D91" s="1">
        <v>29</v>
      </c>
      <c r="E91" s="1" t="s">
        <v>507</v>
      </c>
      <c r="F91" s="1" t="s">
        <v>511</v>
      </c>
      <c r="G91" s="1" t="s">
        <v>514</v>
      </c>
      <c r="H91" s="1" t="s">
        <v>977</v>
      </c>
      <c r="I91" s="4">
        <v>16113.87</v>
      </c>
      <c r="J91" s="1">
        <v>6</v>
      </c>
      <c r="K91" s="4">
        <v>241708.05</v>
      </c>
      <c r="L91" s="1" t="s">
        <v>522</v>
      </c>
      <c r="M91" s="7">
        <v>45363</v>
      </c>
      <c r="N91" s="2" t="str">
        <f>TEXT(Table1[[#This Row],[Date of Sale]],"mmm")</f>
        <v>Mar</v>
      </c>
      <c r="O91" s="1" t="s">
        <v>1402</v>
      </c>
      <c r="P91" s="8">
        <f>IF(Table1[[#This Row],[Status]]="Inforce",1,0)</f>
        <v>1</v>
      </c>
    </row>
    <row r="92" spans="2:16" x14ac:dyDescent="0.3">
      <c r="B92" s="1" t="s">
        <v>855</v>
      </c>
      <c r="C92" s="1" t="s">
        <v>406</v>
      </c>
      <c r="D92" s="1">
        <v>43</v>
      </c>
      <c r="E92" s="1" t="s">
        <v>507</v>
      </c>
      <c r="F92" s="1" t="s">
        <v>512</v>
      </c>
      <c r="G92" s="1" t="s">
        <v>516</v>
      </c>
      <c r="H92" s="1" t="s">
        <v>1307</v>
      </c>
      <c r="I92" s="4">
        <v>30102.55</v>
      </c>
      <c r="J92" s="1">
        <v>23</v>
      </c>
      <c r="K92" s="4">
        <v>602051</v>
      </c>
      <c r="L92" s="1" t="s">
        <v>518</v>
      </c>
      <c r="M92" s="7">
        <v>45363</v>
      </c>
      <c r="N92" s="2" t="str">
        <f>TEXT(Table1[[#This Row],[Date of Sale]],"mmm")</f>
        <v>Mar</v>
      </c>
      <c r="O92" s="1" t="s">
        <v>1402</v>
      </c>
      <c r="P92" s="8">
        <f>IF(Table1[[#This Row],[Status]]="Inforce",1,0)</f>
        <v>1</v>
      </c>
    </row>
    <row r="93" spans="2:16" x14ac:dyDescent="0.3">
      <c r="B93" s="1" t="s">
        <v>760</v>
      </c>
      <c r="C93" s="1" t="s">
        <v>126</v>
      </c>
      <c r="D93" s="1">
        <v>55</v>
      </c>
      <c r="E93" s="1" t="s">
        <v>507</v>
      </c>
      <c r="F93" s="1" t="s">
        <v>510</v>
      </c>
      <c r="G93" s="1" t="s">
        <v>514</v>
      </c>
      <c r="H93" s="1" t="s">
        <v>1043</v>
      </c>
      <c r="I93" s="4">
        <v>35099.449999999997</v>
      </c>
      <c r="J93" s="1">
        <v>28</v>
      </c>
      <c r="K93" s="4">
        <v>666889.54999999993</v>
      </c>
      <c r="L93" s="1" t="s">
        <v>520</v>
      </c>
      <c r="M93" s="7">
        <v>45364</v>
      </c>
      <c r="N93" s="2" t="str">
        <f>TEXT(Table1[[#This Row],[Date of Sale]],"mmm")</f>
        <v>Mar</v>
      </c>
      <c r="O93" s="1" t="s">
        <v>1402</v>
      </c>
      <c r="P93" s="8">
        <f>IF(Table1[[#This Row],[Status]]="Inforce",1,0)</f>
        <v>1</v>
      </c>
    </row>
    <row r="94" spans="2:16" x14ac:dyDescent="0.3">
      <c r="B94" s="1" t="s">
        <v>850</v>
      </c>
      <c r="C94" s="1" t="s">
        <v>340</v>
      </c>
      <c r="D94" s="1">
        <v>42</v>
      </c>
      <c r="E94" s="1" t="s">
        <v>506</v>
      </c>
      <c r="F94" s="1" t="s">
        <v>508</v>
      </c>
      <c r="G94" s="1" t="s">
        <v>513</v>
      </c>
      <c r="H94" s="1" t="s">
        <v>1246</v>
      </c>
      <c r="I94" s="4">
        <v>12509.93</v>
      </c>
      <c r="J94" s="1">
        <v>28</v>
      </c>
      <c r="K94" s="4">
        <v>200158.88</v>
      </c>
      <c r="L94" s="1" t="s">
        <v>520</v>
      </c>
      <c r="M94" s="7">
        <v>45364</v>
      </c>
      <c r="N94" s="2" t="str">
        <f>TEXT(Table1[[#This Row],[Date of Sale]],"mmm")</f>
        <v>Mar</v>
      </c>
      <c r="O94" s="1" t="s">
        <v>1402</v>
      </c>
      <c r="P94" s="8">
        <f>IF(Table1[[#This Row],[Status]]="Inforce",1,0)</f>
        <v>1</v>
      </c>
    </row>
    <row r="95" spans="2:16" x14ac:dyDescent="0.3">
      <c r="B95" s="1" t="s">
        <v>739</v>
      </c>
      <c r="C95" s="1" t="s">
        <v>90</v>
      </c>
      <c r="D95" s="1">
        <v>44</v>
      </c>
      <c r="E95" s="1" t="s">
        <v>507</v>
      </c>
      <c r="F95" s="1" t="s">
        <v>510</v>
      </c>
      <c r="G95" s="1" t="s">
        <v>517</v>
      </c>
      <c r="H95" s="1" t="s">
        <v>1012</v>
      </c>
      <c r="I95" s="4">
        <v>10979.01</v>
      </c>
      <c r="J95" s="1">
        <v>22</v>
      </c>
      <c r="K95" s="4">
        <v>197622.18</v>
      </c>
      <c r="L95" s="1" t="s">
        <v>522</v>
      </c>
      <c r="M95" s="7">
        <v>45365</v>
      </c>
      <c r="N95" s="2" t="str">
        <f>TEXT(Table1[[#This Row],[Date of Sale]],"mmm")</f>
        <v>Mar</v>
      </c>
      <c r="O95" s="1" t="s">
        <v>1402</v>
      </c>
      <c r="P95" s="8">
        <f>IF(Table1[[#This Row],[Status]]="Inforce",1,0)</f>
        <v>1</v>
      </c>
    </row>
    <row r="96" spans="2:16" x14ac:dyDescent="0.3">
      <c r="B96" s="1" t="s">
        <v>595</v>
      </c>
      <c r="C96" s="1" t="s">
        <v>225</v>
      </c>
      <c r="D96" s="1">
        <v>54</v>
      </c>
      <c r="E96" s="1" t="s">
        <v>506</v>
      </c>
      <c r="F96" s="1" t="s">
        <v>512</v>
      </c>
      <c r="G96" s="1" t="s">
        <v>516</v>
      </c>
      <c r="H96" s="1" t="s">
        <v>1136</v>
      </c>
      <c r="I96" s="4">
        <v>39904.410000000003</v>
      </c>
      <c r="J96" s="1">
        <v>15</v>
      </c>
      <c r="K96" s="4">
        <v>478852.92</v>
      </c>
      <c r="L96" s="1" t="s">
        <v>520</v>
      </c>
      <c r="M96" s="7">
        <v>45365</v>
      </c>
      <c r="N96" s="2" t="str">
        <f>TEXT(Table1[[#This Row],[Date of Sale]],"mmm")</f>
        <v>Mar</v>
      </c>
      <c r="O96" s="1" t="s">
        <v>1402</v>
      </c>
      <c r="P96" s="8">
        <f>IF(Table1[[#This Row],[Status]]="Inforce",1,0)</f>
        <v>1</v>
      </c>
    </row>
    <row r="97" spans="2:16" x14ac:dyDescent="0.3">
      <c r="B97" s="1" t="s">
        <v>591</v>
      </c>
      <c r="C97" s="1" t="s">
        <v>59</v>
      </c>
      <c r="D97" s="1">
        <v>43</v>
      </c>
      <c r="E97" s="1" t="s">
        <v>507</v>
      </c>
      <c r="F97" s="1" t="s">
        <v>510</v>
      </c>
      <c r="G97" s="1" t="s">
        <v>514</v>
      </c>
      <c r="H97" s="1" t="s">
        <v>983</v>
      </c>
      <c r="I97" s="4">
        <v>13101.18</v>
      </c>
      <c r="J97" s="1">
        <v>9</v>
      </c>
      <c r="K97" s="4">
        <v>248922.42</v>
      </c>
      <c r="L97" s="1" t="s">
        <v>518</v>
      </c>
      <c r="M97" s="7">
        <v>45366</v>
      </c>
      <c r="N97" s="2" t="str">
        <f>TEXT(Table1[[#This Row],[Date of Sale]],"mmm")</f>
        <v>Mar</v>
      </c>
      <c r="O97" s="1" t="s">
        <v>1403</v>
      </c>
      <c r="P97" s="8">
        <f>IF(Table1[[#This Row],[Status]]="Inforce",1,0)</f>
        <v>0</v>
      </c>
    </row>
    <row r="98" spans="2:16" x14ac:dyDescent="0.3">
      <c r="B98" s="1" t="s">
        <v>558</v>
      </c>
      <c r="C98" s="1" t="s">
        <v>177</v>
      </c>
      <c r="D98" s="1">
        <v>43</v>
      </c>
      <c r="E98" s="1" t="s">
        <v>507</v>
      </c>
      <c r="F98" s="1" t="s">
        <v>511</v>
      </c>
      <c r="G98" s="1" t="s">
        <v>514</v>
      </c>
      <c r="H98" s="1" t="s">
        <v>1090</v>
      </c>
      <c r="I98" s="4">
        <v>27070.639999999999</v>
      </c>
      <c r="J98" s="1">
        <v>30</v>
      </c>
      <c r="K98" s="4">
        <v>541412.80000000005</v>
      </c>
      <c r="L98" s="1" t="s">
        <v>520</v>
      </c>
      <c r="M98" s="7">
        <v>45366</v>
      </c>
      <c r="N98" s="2" t="str">
        <f>TEXT(Table1[[#This Row],[Date of Sale]],"mmm")</f>
        <v>Mar</v>
      </c>
      <c r="O98" s="1" t="s">
        <v>1402</v>
      </c>
      <c r="P98" s="8">
        <f>IF(Table1[[#This Row],[Status]]="Inforce",1,0)</f>
        <v>1</v>
      </c>
    </row>
    <row r="99" spans="2:16" x14ac:dyDescent="0.3">
      <c r="B99" s="1" t="s">
        <v>651</v>
      </c>
      <c r="C99" s="1" t="s">
        <v>409</v>
      </c>
      <c r="D99" s="1">
        <v>60</v>
      </c>
      <c r="E99" s="1" t="s">
        <v>506</v>
      </c>
      <c r="F99" s="1" t="s">
        <v>510</v>
      </c>
      <c r="G99" s="1" t="s">
        <v>514</v>
      </c>
      <c r="H99" s="1" t="s">
        <v>1310</v>
      </c>
      <c r="I99" s="4">
        <v>25770.52</v>
      </c>
      <c r="J99" s="1">
        <v>11</v>
      </c>
      <c r="K99" s="4">
        <v>515410.4</v>
      </c>
      <c r="L99" s="1" t="s">
        <v>520</v>
      </c>
      <c r="M99" s="7">
        <v>45366</v>
      </c>
      <c r="N99" s="2" t="str">
        <f>TEXT(Table1[[#This Row],[Date of Sale]],"mmm")</f>
        <v>Mar</v>
      </c>
      <c r="O99" s="1" t="s">
        <v>1402</v>
      </c>
      <c r="P99" s="8">
        <f>IF(Table1[[#This Row],[Status]]="Inforce",1,0)</f>
        <v>1</v>
      </c>
    </row>
    <row r="100" spans="2:16" x14ac:dyDescent="0.3">
      <c r="B100" s="1" t="s">
        <v>600</v>
      </c>
      <c r="C100" s="1" t="s">
        <v>439</v>
      </c>
      <c r="D100" s="1">
        <v>51</v>
      </c>
      <c r="E100" s="1" t="s">
        <v>507</v>
      </c>
      <c r="F100" s="1" t="s">
        <v>511</v>
      </c>
      <c r="G100" s="1" t="s">
        <v>513</v>
      </c>
      <c r="H100" s="1" t="s">
        <v>1338</v>
      </c>
      <c r="I100" s="4">
        <v>20065.53</v>
      </c>
      <c r="J100" s="1">
        <v>19</v>
      </c>
      <c r="K100" s="4">
        <v>300982.95</v>
      </c>
      <c r="L100" s="1" t="s">
        <v>522</v>
      </c>
      <c r="M100" s="7">
        <v>45366</v>
      </c>
      <c r="N100" s="2" t="str">
        <f>TEXT(Table1[[#This Row],[Date of Sale]],"mmm")</f>
        <v>Mar</v>
      </c>
      <c r="O100" s="1" t="s">
        <v>1402</v>
      </c>
      <c r="P100" s="8">
        <f>IF(Table1[[#This Row],[Status]]="Inforce",1,0)</f>
        <v>1</v>
      </c>
    </row>
    <row r="101" spans="2:16" x14ac:dyDescent="0.3">
      <c r="B101" s="1" t="s">
        <v>623</v>
      </c>
      <c r="C101" s="1" t="s">
        <v>246</v>
      </c>
      <c r="D101" s="1">
        <v>54</v>
      </c>
      <c r="E101" s="1" t="s">
        <v>507</v>
      </c>
      <c r="F101" s="1" t="s">
        <v>511</v>
      </c>
      <c r="G101" s="1" t="s">
        <v>516</v>
      </c>
      <c r="H101" s="1" t="s">
        <v>1155</v>
      </c>
      <c r="I101" s="4">
        <v>19424.21</v>
      </c>
      <c r="J101" s="1">
        <v>11</v>
      </c>
      <c r="K101" s="4">
        <v>194242.1</v>
      </c>
      <c r="L101" s="1" t="s">
        <v>519</v>
      </c>
      <c r="M101" s="7">
        <v>45367</v>
      </c>
      <c r="N101" s="2" t="str">
        <f>TEXT(Table1[[#This Row],[Date of Sale]],"mmm")</f>
        <v>Mar</v>
      </c>
      <c r="O101" s="1" t="s">
        <v>1402</v>
      </c>
      <c r="P101" s="8">
        <f>IF(Table1[[#This Row],[Status]]="Inforce",1,0)</f>
        <v>1</v>
      </c>
    </row>
    <row r="102" spans="2:16" x14ac:dyDescent="0.3">
      <c r="B102" s="1" t="s">
        <v>595</v>
      </c>
      <c r="C102" s="1" t="s">
        <v>249</v>
      </c>
      <c r="D102" s="1">
        <v>59</v>
      </c>
      <c r="E102" s="1" t="s">
        <v>507</v>
      </c>
      <c r="F102" s="1" t="s">
        <v>509</v>
      </c>
      <c r="G102" s="1" t="s">
        <v>513</v>
      </c>
      <c r="H102" s="1" t="s">
        <v>1158</v>
      </c>
      <c r="I102" s="4">
        <v>9936.9599999999991</v>
      </c>
      <c r="J102" s="1">
        <v>20</v>
      </c>
      <c r="K102" s="4">
        <v>168928.32</v>
      </c>
      <c r="L102" s="1" t="s">
        <v>519</v>
      </c>
      <c r="M102" s="7">
        <v>45367</v>
      </c>
      <c r="N102" s="2" t="str">
        <f>TEXT(Table1[[#This Row],[Date of Sale]],"mmm")</f>
        <v>Mar</v>
      </c>
      <c r="O102" s="1" t="s">
        <v>1403</v>
      </c>
      <c r="P102" s="8">
        <f>IF(Table1[[#This Row],[Status]]="Inforce",1,0)</f>
        <v>0</v>
      </c>
    </row>
    <row r="103" spans="2:16" x14ac:dyDescent="0.3">
      <c r="B103" s="1" t="s">
        <v>819</v>
      </c>
      <c r="C103" s="1" t="s">
        <v>271</v>
      </c>
      <c r="D103" s="1">
        <v>47</v>
      </c>
      <c r="E103" s="1" t="s">
        <v>506</v>
      </c>
      <c r="F103" s="1" t="s">
        <v>511</v>
      </c>
      <c r="G103" s="1" t="s">
        <v>514</v>
      </c>
      <c r="H103" s="1" t="s">
        <v>1181</v>
      </c>
      <c r="I103" s="4">
        <v>29635.86</v>
      </c>
      <c r="J103" s="1">
        <v>9</v>
      </c>
      <c r="K103" s="4">
        <v>385266.18</v>
      </c>
      <c r="L103" s="1" t="s">
        <v>522</v>
      </c>
      <c r="M103" s="7">
        <v>45367</v>
      </c>
      <c r="N103" s="2" t="str">
        <f>TEXT(Table1[[#This Row],[Date of Sale]],"mmm")</f>
        <v>Mar</v>
      </c>
      <c r="O103" s="1" t="s">
        <v>1402</v>
      </c>
      <c r="P103" s="8">
        <f>IF(Table1[[#This Row],[Status]]="Inforce",1,0)</f>
        <v>1</v>
      </c>
    </row>
    <row r="104" spans="2:16" x14ac:dyDescent="0.3">
      <c r="B104" s="1" t="s">
        <v>844</v>
      </c>
      <c r="C104" s="1" t="s">
        <v>460</v>
      </c>
      <c r="D104" s="1">
        <v>39</v>
      </c>
      <c r="E104" s="1" t="s">
        <v>506</v>
      </c>
      <c r="F104" s="1" t="s">
        <v>509</v>
      </c>
      <c r="G104" s="1" t="s">
        <v>514</v>
      </c>
      <c r="H104" s="1" t="s">
        <v>1358</v>
      </c>
      <c r="I104" s="4">
        <v>7292.62</v>
      </c>
      <c r="J104" s="1">
        <v>11</v>
      </c>
      <c r="K104" s="4">
        <v>116681.92</v>
      </c>
      <c r="L104" s="1" t="s">
        <v>520</v>
      </c>
      <c r="M104" s="7">
        <v>45367</v>
      </c>
      <c r="N104" s="2" t="str">
        <f>TEXT(Table1[[#This Row],[Date of Sale]],"mmm")</f>
        <v>Mar</v>
      </c>
      <c r="O104" s="1" t="s">
        <v>1402</v>
      </c>
      <c r="P104" s="8">
        <f>IF(Table1[[#This Row],[Status]]="Inforce",1,0)</f>
        <v>1</v>
      </c>
    </row>
    <row r="105" spans="2:16" x14ac:dyDescent="0.3">
      <c r="B105" s="1" t="s">
        <v>759</v>
      </c>
      <c r="C105" s="1" t="s">
        <v>123</v>
      </c>
      <c r="D105" s="1">
        <v>58</v>
      </c>
      <c r="E105" s="1" t="s">
        <v>507</v>
      </c>
      <c r="F105" s="1" t="s">
        <v>508</v>
      </c>
      <c r="G105" s="1" t="s">
        <v>514</v>
      </c>
      <c r="H105" s="1" t="s">
        <v>1040</v>
      </c>
      <c r="I105" s="4">
        <v>12743.58</v>
      </c>
      <c r="J105" s="1">
        <v>21</v>
      </c>
      <c r="K105" s="4">
        <v>254871.6</v>
      </c>
      <c r="L105" s="1" t="s">
        <v>520</v>
      </c>
      <c r="M105" s="7">
        <v>45368</v>
      </c>
      <c r="N105" s="2" t="str">
        <f>TEXT(Table1[[#This Row],[Date of Sale]],"mmm")</f>
        <v>Mar</v>
      </c>
      <c r="O105" s="1" t="s">
        <v>1402</v>
      </c>
      <c r="P105" s="8">
        <f>IF(Table1[[#This Row],[Status]]="Inforce",1,0)</f>
        <v>1</v>
      </c>
    </row>
    <row r="106" spans="2:16" x14ac:dyDescent="0.3">
      <c r="B106" s="1" t="s">
        <v>547</v>
      </c>
      <c r="C106" s="1" t="s">
        <v>288</v>
      </c>
      <c r="D106" s="1">
        <v>58</v>
      </c>
      <c r="E106" s="1" t="s">
        <v>506</v>
      </c>
      <c r="F106" s="1" t="s">
        <v>508</v>
      </c>
      <c r="G106" s="1" t="s">
        <v>514</v>
      </c>
      <c r="H106" s="1" t="s">
        <v>1198</v>
      </c>
      <c r="I106" s="4">
        <v>27292.66</v>
      </c>
      <c r="J106" s="1">
        <v>9</v>
      </c>
      <c r="K106" s="4">
        <v>545853.19999999995</v>
      </c>
      <c r="L106" s="1" t="s">
        <v>520</v>
      </c>
      <c r="M106" s="7">
        <v>45368</v>
      </c>
      <c r="N106" s="2" t="str">
        <f>TEXT(Table1[[#This Row],[Date of Sale]],"mmm")</f>
        <v>Mar</v>
      </c>
      <c r="O106" s="1" t="s">
        <v>1402</v>
      </c>
      <c r="P106" s="8">
        <f>IF(Table1[[#This Row],[Status]]="Inforce",1,0)</f>
        <v>1</v>
      </c>
    </row>
    <row r="107" spans="2:16" x14ac:dyDescent="0.3">
      <c r="B107" s="1" t="s">
        <v>857</v>
      </c>
      <c r="C107" s="1" t="s">
        <v>359</v>
      </c>
      <c r="D107" s="1">
        <v>43</v>
      </c>
      <c r="E107" s="1" t="s">
        <v>506</v>
      </c>
      <c r="F107" s="1" t="s">
        <v>509</v>
      </c>
      <c r="G107" s="1" t="s">
        <v>516</v>
      </c>
      <c r="H107" s="1" t="s">
        <v>940</v>
      </c>
      <c r="I107" s="4">
        <v>13163.7</v>
      </c>
      <c r="J107" s="1">
        <v>22</v>
      </c>
      <c r="K107" s="4">
        <v>131637</v>
      </c>
      <c r="L107" s="1" t="s">
        <v>518</v>
      </c>
      <c r="M107" s="7">
        <v>45368</v>
      </c>
      <c r="N107" s="2" t="str">
        <f>TEXT(Table1[[#This Row],[Date of Sale]],"mmm")</f>
        <v>Mar</v>
      </c>
      <c r="O107" s="1" t="s">
        <v>1402</v>
      </c>
      <c r="P107" s="8">
        <f>IF(Table1[[#This Row],[Status]]="Inforce",1,0)</f>
        <v>1</v>
      </c>
    </row>
    <row r="108" spans="2:16" x14ac:dyDescent="0.3">
      <c r="B108" s="1" t="s">
        <v>679</v>
      </c>
      <c r="C108" s="1" t="s">
        <v>397</v>
      </c>
      <c r="D108" s="1">
        <v>32</v>
      </c>
      <c r="E108" s="1" t="s">
        <v>506</v>
      </c>
      <c r="F108" s="1" t="s">
        <v>510</v>
      </c>
      <c r="G108" s="1" t="s">
        <v>513</v>
      </c>
      <c r="H108" s="1" t="s">
        <v>1298</v>
      </c>
      <c r="I108" s="4">
        <v>25341.65</v>
      </c>
      <c r="J108" s="1">
        <v>21</v>
      </c>
      <c r="K108" s="4">
        <v>329441.45</v>
      </c>
      <c r="L108" s="1" t="s">
        <v>520</v>
      </c>
      <c r="M108" s="7">
        <v>45368</v>
      </c>
      <c r="N108" s="2" t="str">
        <f>TEXT(Table1[[#This Row],[Date of Sale]],"mmm")</f>
        <v>Mar</v>
      </c>
      <c r="O108" s="1" t="s">
        <v>1403</v>
      </c>
      <c r="P108" s="8">
        <f>IF(Table1[[#This Row],[Status]]="Inforce",1,0)</f>
        <v>0</v>
      </c>
    </row>
    <row r="109" spans="2:16" x14ac:dyDescent="0.3">
      <c r="B109" s="1" t="s">
        <v>602</v>
      </c>
      <c r="C109" s="1" t="s">
        <v>204</v>
      </c>
      <c r="D109" s="1">
        <v>39</v>
      </c>
      <c r="E109" s="1" t="s">
        <v>506</v>
      </c>
      <c r="F109" s="1" t="s">
        <v>508</v>
      </c>
      <c r="G109" s="1" t="s">
        <v>515</v>
      </c>
      <c r="H109" s="1" t="s">
        <v>1116</v>
      </c>
      <c r="I109" s="4">
        <v>26286.37</v>
      </c>
      <c r="J109" s="1">
        <v>23</v>
      </c>
      <c r="K109" s="4">
        <v>289150.07</v>
      </c>
      <c r="L109" s="1" t="s">
        <v>521</v>
      </c>
      <c r="M109" s="7">
        <v>45370</v>
      </c>
      <c r="N109" s="2" t="str">
        <f>TEXT(Table1[[#This Row],[Date of Sale]],"mmm")</f>
        <v>Mar</v>
      </c>
      <c r="O109" s="1" t="s">
        <v>1403</v>
      </c>
      <c r="P109" s="8">
        <f>IF(Table1[[#This Row],[Status]]="Inforce",1,0)</f>
        <v>0</v>
      </c>
    </row>
    <row r="110" spans="2:16" x14ac:dyDescent="0.3">
      <c r="B110" s="1" t="s">
        <v>590</v>
      </c>
      <c r="C110" s="1" t="s">
        <v>280</v>
      </c>
      <c r="D110" s="1">
        <v>40</v>
      </c>
      <c r="E110" s="1" t="s">
        <v>506</v>
      </c>
      <c r="F110" s="1" t="s">
        <v>510</v>
      </c>
      <c r="G110" s="1" t="s">
        <v>516</v>
      </c>
      <c r="H110" s="1" t="s">
        <v>1190</v>
      </c>
      <c r="I110" s="4">
        <v>32027.02</v>
      </c>
      <c r="J110" s="1">
        <v>19</v>
      </c>
      <c r="K110" s="4">
        <v>576486.36</v>
      </c>
      <c r="L110" s="1" t="s">
        <v>518</v>
      </c>
      <c r="M110" s="7">
        <v>45371</v>
      </c>
      <c r="N110" s="2" t="str">
        <f>TEXT(Table1[[#This Row],[Date of Sale]],"mmm")</f>
        <v>Mar</v>
      </c>
      <c r="O110" s="1" t="s">
        <v>1403</v>
      </c>
      <c r="P110" s="8">
        <f>IF(Table1[[#This Row],[Status]]="Inforce",1,0)</f>
        <v>0</v>
      </c>
    </row>
    <row r="111" spans="2:16" x14ac:dyDescent="0.3">
      <c r="B111" s="1" t="s">
        <v>637</v>
      </c>
      <c r="C111" s="1" t="s">
        <v>63</v>
      </c>
      <c r="D111" s="1">
        <v>56</v>
      </c>
      <c r="E111" s="1" t="s">
        <v>506</v>
      </c>
      <c r="F111" s="1" t="s">
        <v>510</v>
      </c>
      <c r="G111" s="1" t="s">
        <v>517</v>
      </c>
      <c r="H111" s="1" t="s">
        <v>987</v>
      </c>
      <c r="I111" s="4">
        <v>14016.2</v>
      </c>
      <c r="J111" s="1">
        <v>8</v>
      </c>
      <c r="K111" s="4">
        <v>154178.20000000001</v>
      </c>
      <c r="L111" s="1" t="s">
        <v>519</v>
      </c>
      <c r="M111" s="7">
        <v>45372</v>
      </c>
      <c r="N111" s="2" t="str">
        <f>TEXT(Table1[[#This Row],[Date of Sale]],"mmm")</f>
        <v>Mar</v>
      </c>
      <c r="O111" s="1" t="s">
        <v>1403</v>
      </c>
      <c r="P111" s="8">
        <f>IF(Table1[[#This Row],[Status]]="Inforce",1,0)</f>
        <v>0</v>
      </c>
    </row>
    <row r="112" spans="2:16" x14ac:dyDescent="0.3">
      <c r="B112" s="1" t="s">
        <v>772</v>
      </c>
      <c r="C112" s="1" t="s">
        <v>159</v>
      </c>
      <c r="D112" s="1">
        <v>35</v>
      </c>
      <c r="E112" s="1" t="s">
        <v>506</v>
      </c>
      <c r="F112" s="1" t="s">
        <v>510</v>
      </c>
      <c r="G112" s="1" t="s">
        <v>514</v>
      </c>
      <c r="H112" s="1" t="s">
        <v>1074</v>
      </c>
      <c r="I112" s="4">
        <v>11541.93</v>
      </c>
      <c r="J112" s="1">
        <v>30</v>
      </c>
      <c r="K112" s="4">
        <v>126961.23</v>
      </c>
      <c r="L112" s="1" t="s">
        <v>520</v>
      </c>
      <c r="M112" s="7">
        <v>45372</v>
      </c>
      <c r="N112" s="2" t="str">
        <f>TEXT(Table1[[#This Row],[Date of Sale]],"mmm")</f>
        <v>Mar</v>
      </c>
      <c r="O112" s="1" t="s">
        <v>1403</v>
      </c>
      <c r="P112" s="8">
        <f>IF(Table1[[#This Row],[Status]]="Inforce",1,0)</f>
        <v>0</v>
      </c>
    </row>
    <row r="113" spans="2:16" x14ac:dyDescent="0.3">
      <c r="B113" s="1" t="s">
        <v>871</v>
      </c>
      <c r="C113" s="1" t="s">
        <v>407</v>
      </c>
      <c r="D113" s="1">
        <v>41</v>
      </c>
      <c r="E113" s="1" t="s">
        <v>507</v>
      </c>
      <c r="F113" s="1" t="s">
        <v>509</v>
      </c>
      <c r="G113" s="1" t="s">
        <v>514</v>
      </c>
      <c r="H113" s="1" t="s">
        <v>1308</v>
      </c>
      <c r="I113" s="4">
        <v>24829.23</v>
      </c>
      <c r="J113" s="1">
        <v>19</v>
      </c>
      <c r="K113" s="4">
        <v>496584.6</v>
      </c>
      <c r="L113" s="1" t="s">
        <v>519</v>
      </c>
      <c r="M113" s="7">
        <v>45372</v>
      </c>
      <c r="N113" s="2" t="str">
        <f>TEXT(Table1[[#This Row],[Date of Sale]],"mmm")</f>
        <v>Mar</v>
      </c>
      <c r="O113" s="1" t="s">
        <v>1402</v>
      </c>
      <c r="P113" s="8">
        <f>IF(Table1[[#This Row],[Status]]="Inforce",1,0)</f>
        <v>1</v>
      </c>
    </row>
    <row r="114" spans="2:16" x14ac:dyDescent="0.3">
      <c r="B114" s="1" t="s">
        <v>614</v>
      </c>
      <c r="C114" s="1" t="s">
        <v>165</v>
      </c>
      <c r="D114" s="1">
        <v>43</v>
      </c>
      <c r="E114" s="1" t="s">
        <v>506</v>
      </c>
      <c r="F114" s="1" t="s">
        <v>508</v>
      </c>
      <c r="G114" s="1" t="s">
        <v>514</v>
      </c>
      <c r="H114" s="1" t="s">
        <v>1080</v>
      </c>
      <c r="I114" s="4">
        <v>21690.720000000001</v>
      </c>
      <c r="J114" s="1">
        <v>13</v>
      </c>
      <c r="K114" s="4">
        <v>238597.92</v>
      </c>
      <c r="L114" s="1" t="s">
        <v>520</v>
      </c>
      <c r="M114" s="7">
        <v>45373</v>
      </c>
      <c r="N114" s="2" t="str">
        <f>TEXT(Table1[[#This Row],[Date of Sale]],"mmm")</f>
        <v>Mar</v>
      </c>
      <c r="O114" s="1" t="s">
        <v>1402</v>
      </c>
      <c r="P114" s="8">
        <f>IF(Table1[[#This Row],[Status]]="Inforce",1,0)</f>
        <v>1</v>
      </c>
    </row>
    <row r="115" spans="2:16" x14ac:dyDescent="0.3">
      <c r="B115" s="1" t="s">
        <v>839</v>
      </c>
      <c r="C115" s="1" t="s">
        <v>305</v>
      </c>
      <c r="D115" s="1">
        <v>39</v>
      </c>
      <c r="E115" s="1" t="s">
        <v>507</v>
      </c>
      <c r="F115" s="1" t="s">
        <v>508</v>
      </c>
      <c r="G115" s="1" t="s">
        <v>515</v>
      </c>
      <c r="H115" s="1" t="s">
        <v>1213</v>
      </c>
      <c r="I115" s="4">
        <v>31529.93</v>
      </c>
      <c r="J115" s="1">
        <v>9</v>
      </c>
      <c r="K115" s="4">
        <v>346829.23</v>
      </c>
      <c r="L115" s="1" t="s">
        <v>520</v>
      </c>
      <c r="M115" s="7">
        <v>45376</v>
      </c>
      <c r="N115" s="2" t="str">
        <f>TEXT(Table1[[#This Row],[Date of Sale]],"mmm")</f>
        <v>Mar</v>
      </c>
      <c r="O115" s="1" t="s">
        <v>1402</v>
      </c>
      <c r="P115" s="8">
        <f>IF(Table1[[#This Row],[Status]]="Inforce",1,0)</f>
        <v>1</v>
      </c>
    </row>
    <row r="116" spans="2:16" x14ac:dyDescent="0.3">
      <c r="B116" s="1" t="s">
        <v>789</v>
      </c>
      <c r="C116" s="1" t="s">
        <v>197</v>
      </c>
      <c r="D116" s="1">
        <v>45</v>
      </c>
      <c r="E116" s="1" t="s">
        <v>507</v>
      </c>
      <c r="F116" s="1" t="s">
        <v>508</v>
      </c>
      <c r="G116" s="1" t="s">
        <v>516</v>
      </c>
      <c r="H116" s="1" t="s">
        <v>1109</v>
      </c>
      <c r="I116" s="4">
        <v>8928.8700000000008</v>
      </c>
      <c r="J116" s="1">
        <v>15</v>
      </c>
      <c r="K116" s="4">
        <v>151790.79</v>
      </c>
      <c r="L116" s="1" t="s">
        <v>518</v>
      </c>
      <c r="M116" s="7">
        <v>45378</v>
      </c>
      <c r="N116" s="2" t="str">
        <f>TEXT(Table1[[#This Row],[Date of Sale]],"mmm")</f>
        <v>Mar</v>
      </c>
      <c r="O116" s="1" t="s">
        <v>1402</v>
      </c>
      <c r="P116" s="8">
        <f>IF(Table1[[#This Row],[Status]]="Inforce",1,0)</f>
        <v>1</v>
      </c>
    </row>
    <row r="117" spans="2:16" x14ac:dyDescent="0.3">
      <c r="B117" s="1" t="s">
        <v>875</v>
      </c>
      <c r="C117" s="1" t="s">
        <v>415</v>
      </c>
      <c r="D117" s="1">
        <v>59</v>
      </c>
      <c r="E117" s="1" t="s">
        <v>506</v>
      </c>
      <c r="F117" s="1" t="s">
        <v>510</v>
      </c>
      <c r="G117" s="1" t="s">
        <v>513</v>
      </c>
      <c r="H117" s="1" t="s">
        <v>1316</v>
      </c>
      <c r="I117" s="4">
        <v>12796.63</v>
      </c>
      <c r="J117" s="1">
        <v>28</v>
      </c>
      <c r="K117" s="4">
        <v>127966.3</v>
      </c>
      <c r="L117" s="1" t="s">
        <v>519</v>
      </c>
      <c r="M117" s="7">
        <v>45379</v>
      </c>
      <c r="N117" s="2" t="str">
        <f>TEXT(Table1[[#This Row],[Date of Sale]],"mmm")</f>
        <v>Mar</v>
      </c>
      <c r="O117" s="1" t="s">
        <v>1403</v>
      </c>
      <c r="P117" s="8">
        <f>IF(Table1[[#This Row],[Status]]="Inforce",1,0)</f>
        <v>0</v>
      </c>
    </row>
    <row r="118" spans="2:16" x14ac:dyDescent="0.3">
      <c r="B118" s="1" t="s">
        <v>694</v>
      </c>
      <c r="C118" s="1" t="s">
        <v>13</v>
      </c>
      <c r="D118" s="1">
        <v>41</v>
      </c>
      <c r="E118" s="1" t="s">
        <v>506</v>
      </c>
      <c r="F118" s="1" t="s">
        <v>508</v>
      </c>
      <c r="G118" s="1" t="s">
        <v>515</v>
      </c>
      <c r="H118" s="1" t="s">
        <v>941</v>
      </c>
      <c r="I118" s="4">
        <v>48097.81</v>
      </c>
      <c r="J118" s="1">
        <v>13</v>
      </c>
      <c r="K118" s="4">
        <v>480978.1</v>
      </c>
      <c r="L118" s="1" t="s">
        <v>520</v>
      </c>
      <c r="M118" s="7">
        <v>45380</v>
      </c>
      <c r="N118" s="2" t="str">
        <f>TEXT(Table1[[#This Row],[Date of Sale]],"mmm")</f>
        <v>Mar</v>
      </c>
      <c r="O118" s="1" t="s">
        <v>1402</v>
      </c>
      <c r="P118" s="8">
        <f>IF(Table1[[#This Row],[Status]]="Inforce",1,0)</f>
        <v>1</v>
      </c>
    </row>
    <row r="119" spans="2:16" x14ac:dyDescent="0.3">
      <c r="B119" s="1" t="s">
        <v>663</v>
      </c>
      <c r="C119" s="1" t="s">
        <v>72</v>
      </c>
      <c r="D119" s="1">
        <v>27</v>
      </c>
      <c r="E119" s="1" t="s">
        <v>507</v>
      </c>
      <c r="F119" s="1" t="s">
        <v>510</v>
      </c>
      <c r="G119" s="1" t="s">
        <v>516</v>
      </c>
      <c r="H119" s="1" t="s">
        <v>996</v>
      </c>
      <c r="I119" s="4">
        <v>44721.09</v>
      </c>
      <c r="J119" s="1">
        <v>8</v>
      </c>
      <c r="K119" s="4">
        <v>491931.99</v>
      </c>
      <c r="L119" s="1" t="s">
        <v>522</v>
      </c>
      <c r="M119" s="7">
        <v>45382</v>
      </c>
      <c r="N119" s="2" t="str">
        <f>TEXT(Table1[[#This Row],[Date of Sale]],"mmm")</f>
        <v>Mar</v>
      </c>
      <c r="O119" s="1" t="s">
        <v>1403</v>
      </c>
      <c r="P119" s="8">
        <f>IF(Table1[[#This Row],[Status]]="Inforce",1,0)</f>
        <v>0</v>
      </c>
    </row>
    <row r="120" spans="2:16" x14ac:dyDescent="0.3">
      <c r="B120" s="1" t="s">
        <v>825</v>
      </c>
      <c r="C120" s="1" t="s">
        <v>281</v>
      </c>
      <c r="D120" s="1">
        <v>38</v>
      </c>
      <c r="E120" s="1" t="s">
        <v>507</v>
      </c>
      <c r="F120" s="1" t="s">
        <v>510</v>
      </c>
      <c r="G120" s="1" t="s">
        <v>514</v>
      </c>
      <c r="H120" s="1" t="s">
        <v>1191</v>
      </c>
      <c r="I120" s="4">
        <v>24705.95</v>
      </c>
      <c r="J120" s="1">
        <v>5</v>
      </c>
      <c r="K120" s="4">
        <v>370589.25</v>
      </c>
      <c r="L120" s="1" t="s">
        <v>522</v>
      </c>
      <c r="M120" s="7">
        <v>45383</v>
      </c>
      <c r="N120" s="2" t="str">
        <f>TEXT(Table1[[#This Row],[Date of Sale]],"mmm")</f>
        <v>Apr</v>
      </c>
      <c r="O120" s="1" t="s">
        <v>1402</v>
      </c>
      <c r="P120" s="8">
        <f>IF(Table1[[#This Row],[Status]]="Inforce",1,0)</f>
        <v>1</v>
      </c>
    </row>
    <row r="121" spans="2:16" x14ac:dyDescent="0.3">
      <c r="B121" s="1" t="s">
        <v>865</v>
      </c>
      <c r="C121" s="1" t="s">
        <v>392</v>
      </c>
      <c r="D121" s="1">
        <v>52</v>
      </c>
      <c r="E121" s="1" t="s">
        <v>506</v>
      </c>
      <c r="F121" s="1" t="s">
        <v>511</v>
      </c>
      <c r="G121" s="1" t="s">
        <v>516</v>
      </c>
      <c r="H121" s="1" t="s">
        <v>1293</v>
      </c>
      <c r="I121" s="4">
        <v>20903.759999999998</v>
      </c>
      <c r="J121" s="1">
        <v>6</v>
      </c>
      <c r="K121" s="4">
        <v>355363.92</v>
      </c>
      <c r="L121" s="1" t="s">
        <v>522</v>
      </c>
      <c r="M121" s="7">
        <v>45383</v>
      </c>
      <c r="N121" s="2" t="str">
        <f>TEXT(Table1[[#This Row],[Date of Sale]],"mmm")</f>
        <v>Apr</v>
      </c>
      <c r="O121" s="1" t="s">
        <v>1402</v>
      </c>
      <c r="P121" s="8">
        <f>IF(Table1[[#This Row],[Status]]="Inforce",1,0)</f>
        <v>1</v>
      </c>
    </row>
    <row r="122" spans="2:16" x14ac:dyDescent="0.3">
      <c r="B122" s="1" t="s">
        <v>626</v>
      </c>
      <c r="C122" s="1" t="s">
        <v>203</v>
      </c>
      <c r="D122" s="1">
        <v>60</v>
      </c>
      <c r="E122" s="1" t="s">
        <v>507</v>
      </c>
      <c r="F122" s="1" t="s">
        <v>508</v>
      </c>
      <c r="G122" s="1" t="s">
        <v>513</v>
      </c>
      <c r="H122" s="1" t="s">
        <v>1115</v>
      </c>
      <c r="I122" s="4">
        <v>14769.52</v>
      </c>
      <c r="J122" s="1">
        <v>22</v>
      </c>
      <c r="K122" s="4">
        <v>280620.88</v>
      </c>
      <c r="L122" s="1" t="s">
        <v>519</v>
      </c>
      <c r="M122" s="7">
        <v>45384</v>
      </c>
      <c r="N122" s="2" t="str">
        <f>TEXT(Table1[[#This Row],[Date of Sale]],"mmm")</f>
        <v>Apr</v>
      </c>
      <c r="O122" s="1" t="s">
        <v>1402</v>
      </c>
      <c r="P122" s="8">
        <f>IF(Table1[[#This Row],[Status]]="Inforce",1,0)</f>
        <v>1</v>
      </c>
    </row>
    <row r="123" spans="2:16" x14ac:dyDescent="0.3">
      <c r="B123" s="1" t="s">
        <v>744</v>
      </c>
      <c r="C123" s="1" t="s">
        <v>97</v>
      </c>
      <c r="D123" s="1">
        <v>25</v>
      </c>
      <c r="E123" s="1" t="s">
        <v>506</v>
      </c>
      <c r="F123" s="1" t="s">
        <v>512</v>
      </c>
      <c r="G123" s="1" t="s">
        <v>515</v>
      </c>
      <c r="H123" s="1" t="s">
        <v>1019</v>
      </c>
      <c r="I123" s="4">
        <v>8473.64</v>
      </c>
      <c r="J123" s="1">
        <v>10</v>
      </c>
      <c r="K123" s="4">
        <v>152525.51999999999</v>
      </c>
      <c r="L123" s="1" t="s">
        <v>518</v>
      </c>
      <c r="M123" s="7">
        <v>45387</v>
      </c>
      <c r="N123" s="2" t="str">
        <f>TEXT(Table1[[#This Row],[Date of Sale]],"mmm")</f>
        <v>Apr</v>
      </c>
      <c r="O123" s="1" t="s">
        <v>1402</v>
      </c>
      <c r="P123" s="8">
        <f>IF(Table1[[#This Row],[Status]]="Inforce",1,0)</f>
        <v>1</v>
      </c>
    </row>
    <row r="124" spans="2:16" x14ac:dyDescent="0.3">
      <c r="B124" s="1" t="s">
        <v>622</v>
      </c>
      <c r="C124" s="1" t="s">
        <v>285</v>
      </c>
      <c r="D124" s="1">
        <v>59</v>
      </c>
      <c r="E124" s="1" t="s">
        <v>507</v>
      </c>
      <c r="F124" s="1" t="s">
        <v>511</v>
      </c>
      <c r="G124" s="1" t="s">
        <v>514</v>
      </c>
      <c r="H124" s="1" t="s">
        <v>1195</v>
      </c>
      <c r="I124" s="4">
        <v>38662.300000000003</v>
      </c>
      <c r="J124" s="1">
        <v>24</v>
      </c>
      <c r="K124" s="4">
        <v>463947.6</v>
      </c>
      <c r="L124" s="1" t="s">
        <v>521</v>
      </c>
      <c r="M124" s="7">
        <v>45388</v>
      </c>
      <c r="N124" s="2" t="str">
        <f>TEXT(Table1[[#This Row],[Date of Sale]],"mmm")</f>
        <v>Apr</v>
      </c>
      <c r="O124" s="1" t="s">
        <v>1402</v>
      </c>
      <c r="P124" s="8">
        <f>IF(Table1[[#This Row],[Status]]="Inforce",1,0)</f>
        <v>1</v>
      </c>
    </row>
    <row r="125" spans="2:16" x14ac:dyDescent="0.3">
      <c r="B125" s="1" t="s">
        <v>659</v>
      </c>
      <c r="C125" s="1" t="s">
        <v>56</v>
      </c>
      <c r="D125" s="1">
        <v>39</v>
      </c>
      <c r="E125" s="1" t="s">
        <v>507</v>
      </c>
      <c r="F125" s="1" t="s">
        <v>512</v>
      </c>
      <c r="G125" s="1" t="s">
        <v>513</v>
      </c>
      <c r="H125" s="1" t="s">
        <v>980</v>
      </c>
      <c r="I125" s="4">
        <v>6712.11</v>
      </c>
      <c r="J125" s="1">
        <v>29</v>
      </c>
      <c r="K125" s="4">
        <v>87257.43</v>
      </c>
      <c r="L125" s="1" t="s">
        <v>520</v>
      </c>
      <c r="M125" s="7">
        <v>45389</v>
      </c>
      <c r="N125" s="2" t="str">
        <f>TEXT(Table1[[#This Row],[Date of Sale]],"mmm")</f>
        <v>Apr</v>
      </c>
      <c r="O125" s="1" t="s">
        <v>1402</v>
      </c>
      <c r="P125" s="8">
        <f>IF(Table1[[#This Row],[Status]]="Inforce",1,0)</f>
        <v>1</v>
      </c>
    </row>
    <row r="126" spans="2:16" x14ac:dyDescent="0.3">
      <c r="B126" s="1" t="s">
        <v>586</v>
      </c>
      <c r="C126" s="1" t="s">
        <v>150</v>
      </c>
      <c r="D126" s="1">
        <v>29</v>
      </c>
      <c r="E126" s="1" t="s">
        <v>506</v>
      </c>
      <c r="F126" s="1" t="s">
        <v>511</v>
      </c>
      <c r="G126" s="1" t="s">
        <v>514</v>
      </c>
      <c r="H126" s="1" t="s">
        <v>1065</v>
      </c>
      <c r="I126" s="4">
        <v>16875.150000000001</v>
      </c>
      <c r="J126" s="1">
        <v>10</v>
      </c>
      <c r="K126" s="4">
        <v>185626.65</v>
      </c>
      <c r="L126" s="1" t="s">
        <v>518</v>
      </c>
      <c r="M126" s="7">
        <v>45389</v>
      </c>
      <c r="N126" s="2" t="str">
        <f>TEXT(Table1[[#This Row],[Date of Sale]],"mmm")</f>
        <v>Apr</v>
      </c>
      <c r="O126" s="1" t="s">
        <v>1402</v>
      </c>
      <c r="P126" s="8">
        <f>IF(Table1[[#This Row],[Status]]="Inforce",1,0)</f>
        <v>1</v>
      </c>
    </row>
    <row r="127" spans="2:16" x14ac:dyDescent="0.3">
      <c r="B127" s="1" t="s">
        <v>669</v>
      </c>
      <c r="C127" s="1" t="s">
        <v>207</v>
      </c>
      <c r="D127" s="1">
        <v>46</v>
      </c>
      <c r="E127" s="1" t="s">
        <v>507</v>
      </c>
      <c r="F127" s="1" t="s">
        <v>512</v>
      </c>
      <c r="G127" s="1" t="s">
        <v>514</v>
      </c>
      <c r="H127" s="1" t="s">
        <v>1119</v>
      </c>
      <c r="I127" s="4">
        <v>23030.560000000001</v>
      </c>
      <c r="J127" s="1">
        <v>6</v>
      </c>
      <c r="K127" s="4">
        <v>276366.71999999997</v>
      </c>
      <c r="L127" s="1" t="s">
        <v>522</v>
      </c>
      <c r="M127" s="7">
        <v>45389</v>
      </c>
      <c r="N127" s="2" t="str">
        <f>TEXT(Table1[[#This Row],[Date of Sale]],"mmm")</f>
        <v>Apr</v>
      </c>
      <c r="O127" s="1" t="s">
        <v>1402</v>
      </c>
      <c r="P127" s="8">
        <f>IF(Table1[[#This Row],[Status]]="Inforce",1,0)</f>
        <v>1</v>
      </c>
    </row>
    <row r="128" spans="2:16" x14ac:dyDescent="0.3">
      <c r="B128" s="1" t="s">
        <v>845</v>
      </c>
      <c r="C128" s="1" t="s">
        <v>315</v>
      </c>
      <c r="D128" s="1">
        <v>31</v>
      </c>
      <c r="E128" s="1" t="s">
        <v>506</v>
      </c>
      <c r="F128" s="1" t="s">
        <v>508</v>
      </c>
      <c r="G128" s="1" t="s">
        <v>514</v>
      </c>
      <c r="H128" s="1" t="s">
        <v>1222</v>
      </c>
      <c r="I128" s="4">
        <v>37926.49</v>
      </c>
      <c r="J128" s="1">
        <v>23</v>
      </c>
      <c r="K128" s="4">
        <v>682676.82</v>
      </c>
      <c r="L128" s="1" t="s">
        <v>521</v>
      </c>
      <c r="M128" s="7">
        <v>45389</v>
      </c>
      <c r="N128" s="2" t="str">
        <f>TEXT(Table1[[#This Row],[Date of Sale]],"mmm")</f>
        <v>Apr</v>
      </c>
      <c r="O128" s="1" t="s">
        <v>1402</v>
      </c>
      <c r="P128" s="8">
        <f>IF(Table1[[#This Row],[Status]]="Inforce",1,0)</f>
        <v>1</v>
      </c>
    </row>
    <row r="129" spans="2:16" x14ac:dyDescent="0.3">
      <c r="B129" s="1" t="s">
        <v>764</v>
      </c>
      <c r="C129" s="1" t="s">
        <v>140</v>
      </c>
      <c r="D129" s="1">
        <v>55</v>
      </c>
      <c r="E129" s="1" t="s">
        <v>506</v>
      </c>
      <c r="F129" s="1" t="s">
        <v>512</v>
      </c>
      <c r="G129" s="1" t="s">
        <v>517</v>
      </c>
      <c r="H129" s="1" t="s">
        <v>1056</v>
      </c>
      <c r="I129" s="4">
        <v>36351.43</v>
      </c>
      <c r="J129" s="1">
        <v>5</v>
      </c>
      <c r="K129" s="4">
        <v>399865.73</v>
      </c>
      <c r="L129" s="1" t="s">
        <v>519</v>
      </c>
      <c r="M129" s="7">
        <v>45390</v>
      </c>
      <c r="N129" s="2" t="str">
        <f>TEXT(Table1[[#This Row],[Date of Sale]],"mmm")</f>
        <v>Apr</v>
      </c>
      <c r="O129" s="1" t="s">
        <v>1402</v>
      </c>
      <c r="P129" s="8">
        <f>IF(Table1[[#This Row],[Status]]="Inforce",1,0)</f>
        <v>1</v>
      </c>
    </row>
    <row r="130" spans="2:16" x14ac:dyDescent="0.3">
      <c r="B130" s="1" t="s">
        <v>856</v>
      </c>
      <c r="C130" s="1" t="s">
        <v>354</v>
      </c>
      <c r="D130" s="1">
        <v>60</v>
      </c>
      <c r="E130" s="1" t="s">
        <v>507</v>
      </c>
      <c r="F130" s="1" t="s">
        <v>509</v>
      </c>
      <c r="G130" s="1" t="s">
        <v>517</v>
      </c>
      <c r="H130" s="1" t="s">
        <v>1258</v>
      </c>
      <c r="I130" s="4">
        <v>37105.26</v>
      </c>
      <c r="J130" s="1">
        <v>17</v>
      </c>
      <c r="K130" s="4">
        <v>556578.9</v>
      </c>
      <c r="L130" s="1" t="s">
        <v>521</v>
      </c>
      <c r="M130" s="7">
        <v>45390</v>
      </c>
      <c r="N130" s="2" t="str">
        <f>TEXT(Table1[[#This Row],[Date of Sale]],"mmm")</f>
        <v>Apr</v>
      </c>
      <c r="O130" s="1" t="s">
        <v>1403</v>
      </c>
      <c r="P130" s="8">
        <f>IF(Table1[[#This Row],[Status]]="Inforce",1,0)</f>
        <v>0</v>
      </c>
    </row>
    <row r="131" spans="2:16" x14ac:dyDescent="0.3">
      <c r="B131" s="1" t="s">
        <v>843</v>
      </c>
      <c r="C131" s="1" t="s">
        <v>311</v>
      </c>
      <c r="D131" s="1">
        <v>44</v>
      </c>
      <c r="E131" s="1" t="s">
        <v>507</v>
      </c>
      <c r="F131" s="1" t="s">
        <v>510</v>
      </c>
      <c r="G131" s="1" t="s">
        <v>515</v>
      </c>
      <c r="H131" s="1" t="s">
        <v>1219</v>
      </c>
      <c r="I131" s="4">
        <v>27872.39</v>
      </c>
      <c r="J131" s="1">
        <v>29</v>
      </c>
      <c r="K131" s="4">
        <v>445958.24</v>
      </c>
      <c r="L131" s="1" t="s">
        <v>521</v>
      </c>
      <c r="M131" s="7">
        <v>45391</v>
      </c>
      <c r="N131" s="2" t="str">
        <f>TEXT(Table1[[#This Row],[Date of Sale]],"mmm")</f>
        <v>Apr</v>
      </c>
      <c r="O131" s="1" t="s">
        <v>1402</v>
      </c>
      <c r="P131" s="8">
        <f>IF(Table1[[#This Row],[Status]]="Inforce",1,0)</f>
        <v>1</v>
      </c>
    </row>
    <row r="132" spans="2:16" x14ac:dyDescent="0.3">
      <c r="B132" s="1" t="s">
        <v>714</v>
      </c>
      <c r="C132" s="1" t="s">
        <v>355</v>
      </c>
      <c r="D132" s="1">
        <v>39</v>
      </c>
      <c r="E132" s="1" t="s">
        <v>507</v>
      </c>
      <c r="F132" s="1" t="s">
        <v>511</v>
      </c>
      <c r="G132" s="1" t="s">
        <v>515</v>
      </c>
      <c r="H132" s="1" t="s">
        <v>1259</v>
      </c>
      <c r="I132" s="4">
        <v>12023.61</v>
      </c>
      <c r="J132" s="1">
        <v>10</v>
      </c>
      <c r="K132" s="4">
        <v>156306.93</v>
      </c>
      <c r="L132" s="1" t="s">
        <v>518</v>
      </c>
      <c r="M132" s="7">
        <v>45391</v>
      </c>
      <c r="N132" s="2" t="str">
        <f>TEXT(Table1[[#This Row],[Date of Sale]],"mmm")</f>
        <v>Apr</v>
      </c>
      <c r="O132" s="1" t="s">
        <v>1402</v>
      </c>
      <c r="P132" s="8">
        <f>IF(Table1[[#This Row],[Status]]="Inforce",1,0)</f>
        <v>1</v>
      </c>
    </row>
    <row r="133" spans="2:16" x14ac:dyDescent="0.3">
      <c r="B133" s="1" t="s">
        <v>655</v>
      </c>
      <c r="C133" s="1" t="s">
        <v>384</v>
      </c>
      <c r="D133" s="1">
        <v>42</v>
      </c>
      <c r="E133" s="1" t="s">
        <v>506</v>
      </c>
      <c r="F133" s="1" t="s">
        <v>509</v>
      </c>
      <c r="G133" s="1" t="s">
        <v>517</v>
      </c>
      <c r="H133" s="1" t="s">
        <v>1285</v>
      </c>
      <c r="I133" s="4">
        <v>35300.07</v>
      </c>
      <c r="J133" s="1">
        <v>16</v>
      </c>
      <c r="K133" s="4">
        <v>600101.18999999994</v>
      </c>
      <c r="L133" s="1" t="s">
        <v>521</v>
      </c>
      <c r="M133" s="7">
        <v>45391</v>
      </c>
      <c r="N133" s="2" t="str">
        <f>TEXT(Table1[[#This Row],[Date of Sale]],"mmm")</f>
        <v>Apr</v>
      </c>
      <c r="O133" s="1" t="s">
        <v>1402</v>
      </c>
      <c r="P133" s="8">
        <f>IF(Table1[[#This Row],[Status]]="Inforce",1,0)</f>
        <v>1</v>
      </c>
    </row>
    <row r="134" spans="2:16" x14ac:dyDescent="0.3">
      <c r="B134" s="1" t="s">
        <v>698</v>
      </c>
      <c r="C134" s="1" t="s">
        <v>174</v>
      </c>
      <c r="D134" s="1">
        <v>59</v>
      </c>
      <c r="E134" s="1" t="s">
        <v>506</v>
      </c>
      <c r="F134" s="1" t="s">
        <v>511</v>
      </c>
      <c r="G134" s="1" t="s">
        <v>514</v>
      </c>
      <c r="H134" s="1" t="s">
        <v>935</v>
      </c>
      <c r="I134" s="4">
        <v>11647.4</v>
      </c>
      <c r="J134" s="1">
        <v>21</v>
      </c>
      <c r="K134" s="4">
        <v>128121.4</v>
      </c>
      <c r="L134" s="1" t="s">
        <v>518</v>
      </c>
      <c r="M134" s="7">
        <v>45392</v>
      </c>
      <c r="N134" s="2" t="str">
        <f>TEXT(Table1[[#This Row],[Date of Sale]],"mmm")</f>
        <v>Apr</v>
      </c>
      <c r="O134" s="1" t="s">
        <v>1402</v>
      </c>
      <c r="P134" s="8">
        <f>IF(Table1[[#This Row],[Status]]="Inforce",1,0)</f>
        <v>1</v>
      </c>
    </row>
    <row r="135" spans="2:16" x14ac:dyDescent="0.3">
      <c r="B135" s="1" t="s">
        <v>884</v>
      </c>
      <c r="C135" s="1" t="s">
        <v>428</v>
      </c>
      <c r="D135" s="1">
        <v>25</v>
      </c>
      <c r="E135" s="1" t="s">
        <v>506</v>
      </c>
      <c r="F135" s="1" t="s">
        <v>510</v>
      </c>
      <c r="G135" s="1" t="s">
        <v>516</v>
      </c>
      <c r="H135" s="1" t="s">
        <v>1328</v>
      </c>
      <c r="I135" s="4">
        <v>9586.2099999999991</v>
      </c>
      <c r="J135" s="1">
        <v>17</v>
      </c>
      <c r="K135" s="4">
        <v>95862.099999999991</v>
      </c>
      <c r="L135" s="1" t="s">
        <v>519</v>
      </c>
      <c r="M135" s="7">
        <v>45393</v>
      </c>
      <c r="N135" s="2" t="str">
        <f>TEXT(Table1[[#This Row],[Date of Sale]],"mmm")</f>
        <v>Apr</v>
      </c>
      <c r="O135" s="1" t="s">
        <v>1402</v>
      </c>
      <c r="P135" s="8">
        <f>IF(Table1[[#This Row],[Status]]="Inforce",1,0)</f>
        <v>1</v>
      </c>
    </row>
    <row r="136" spans="2:16" x14ac:dyDescent="0.3">
      <c r="B136" s="1" t="s">
        <v>853</v>
      </c>
      <c r="C136" s="1" t="s">
        <v>347</v>
      </c>
      <c r="D136" s="1">
        <v>44</v>
      </c>
      <c r="E136" s="1" t="s">
        <v>506</v>
      </c>
      <c r="F136" s="1" t="s">
        <v>511</v>
      </c>
      <c r="G136" s="1" t="s">
        <v>517</v>
      </c>
      <c r="H136" s="1" t="s">
        <v>1252</v>
      </c>
      <c r="I136" s="4">
        <v>31873.65</v>
      </c>
      <c r="J136" s="1">
        <v>26</v>
      </c>
      <c r="K136" s="4">
        <v>637473</v>
      </c>
      <c r="L136" s="1" t="s">
        <v>522</v>
      </c>
      <c r="M136" s="7">
        <v>45394</v>
      </c>
      <c r="N136" s="2" t="str">
        <f>TEXT(Table1[[#This Row],[Date of Sale]],"mmm")</f>
        <v>Apr</v>
      </c>
      <c r="O136" s="1" t="s">
        <v>1403</v>
      </c>
      <c r="P136" s="8">
        <f>IF(Table1[[#This Row],[Status]]="Inforce",1,0)</f>
        <v>0</v>
      </c>
    </row>
    <row r="137" spans="2:16" x14ac:dyDescent="0.3">
      <c r="B137" s="1" t="s">
        <v>864</v>
      </c>
      <c r="C137" s="1" t="s">
        <v>390</v>
      </c>
      <c r="D137" s="1">
        <v>35</v>
      </c>
      <c r="E137" s="1" t="s">
        <v>507</v>
      </c>
      <c r="F137" s="1" t="s">
        <v>510</v>
      </c>
      <c r="G137" s="1" t="s">
        <v>516</v>
      </c>
      <c r="H137" s="1" t="s">
        <v>1291</v>
      </c>
      <c r="I137" s="4">
        <v>10048.84</v>
      </c>
      <c r="J137" s="1">
        <v>18</v>
      </c>
      <c r="K137" s="4">
        <v>200976.8</v>
      </c>
      <c r="L137" s="1" t="s">
        <v>519</v>
      </c>
      <c r="M137" s="7">
        <v>45395</v>
      </c>
      <c r="N137" s="2" t="str">
        <f>TEXT(Table1[[#This Row],[Date of Sale]],"mmm")</f>
        <v>Apr</v>
      </c>
      <c r="O137" s="1" t="s">
        <v>1402</v>
      </c>
      <c r="P137" s="8">
        <f>IF(Table1[[#This Row],[Status]]="Inforce",1,0)</f>
        <v>1</v>
      </c>
    </row>
    <row r="138" spans="2:16" x14ac:dyDescent="0.3">
      <c r="B138" s="1" t="s">
        <v>742</v>
      </c>
      <c r="C138" s="1" t="s">
        <v>93</v>
      </c>
      <c r="D138" s="1">
        <v>29</v>
      </c>
      <c r="E138" s="1" t="s">
        <v>507</v>
      </c>
      <c r="F138" s="1" t="s">
        <v>512</v>
      </c>
      <c r="G138" s="1" t="s">
        <v>515</v>
      </c>
      <c r="H138" s="1" t="s">
        <v>1015</v>
      </c>
      <c r="I138" s="4">
        <v>49666.81</v>
      </c>
      <c r="J138" s="1">
        <v>5</v>
      </c>
      <c r="K138" s="4">
        <v>596001.72</v>
      </c>
      <c r="L138" s="1" t="s">
        <v>521</v>
      </c>
      <c r="M138" s="7">
        <v>45396</v>
      </c>
      <c r="N138" s="2" t="str">
        <f>TEXT(Table1[[#This Row],[Date of Sale]],"mmm")</f>
        <v>Apr</v>
      </c>
      <c r="O138" s="1" t="s">
        <v>1403</v>
      </c>
      <c r="P138" s="8">
        <f>IF(Table1[[#This Row],[Status]]="Inforce",1,0)</f>
        <v>0</v>
      </c>
    </row>
    <row r="139" spans="2:16" x14ac:dyDescent="0.3">
      <c r="B139" s="1" t="s">
        <v>905</v>
      </c>
      <c r="C139" s="1" t="s">
        <v>495</v>
      </c>
      <c r="D139" s="1">
        <v>41</v>
      </c>
      <c r="E139" s="1" t="s">
        <v>507</v>
      </c>
      <c r="F139" s="1" t="s">
        <v>509</v>
      </c>
      <c r="G139" s="1" t="s">
        <v>517</v>
      </c>
      <c r="H139" s="1" t="s">
        <v>1391</v>
      </c>
      <c r="I139" s="4">
        <v>33370.620000000003</v>
      </c>
      <c r="J139" s="1">
        <v>14</v>
      </c>
      <c r="K139" s="4">
        <v>333706.2</v>
      </c>
      <c r="L139" s="1" t="s">
        <v>520</v>
      </c>
      <c r="M139" s="7">
        <v>45396</v>
      </c>
      <c r="N139" s="2" t="str">
        <f>TEXT(Table1[[#This Row],[Date of Sale]],"mmm")</f>
        <v>Apr</v>
      </c>
      <c r="O139" s="1" t="s">
        <v>1403</v>
      </c>
      <c r="P139" s="8">
        <f>IF(Table1[[#This Row],[Status]]="Inforce",1,0)</f>
        <v>0</v>
      </c>
    </row>
    <row r="140" spans="2:16" x14ac:dyDescent="0.3">
      <c r="B140" s="1" t="s">
        <v>658</v>
      </c>
      <c r="C140" s="1" t="s">
        <v>127</v>
      </c>
      <c r="D140" s="1">
        <v>55</v>
      </c>
      <c r="E140" s="1" t="s">
        <v>506</v>
      </c>
      <c r="F140" s="1" t="s">
        <v>510</v>
      </c>
      <c r="G140" s="1" t="s">
        <v>515</v>
      </c>
      <c r="H140" s="1" t="s">
        <v>1044</v>
      </c>
      <c r="I140" s="4">
        <v>47369.05</v>
      </c>
      <c r="J140" s="1">
        <v>18</v>
      </c>
      <c r="K140" s="4">
        <v>710535.75</v>
      </c>
      <c r="L140" s="1" t="s">
        <v>519</v>
      </c>
      <c r="M140" s="7">
        <v>45397</v>
      </c>
      <c r="N140" s="2" t="str">
        <f>TEXT(Table1[[#This Row],[Date of Sale]],"mmm")</f>
        <v>Apr</v>
      </c>
      <c r="O140" s="1" t="s">
        <v>1402</v>
      </c>
      <c r="P140" s="8">
        <f>IF(Table1[[#This Row],[Status]]="Inforce",1,0)</f>
        <v>1</v>
      </c>
    </row>
    <row r="141" spans="2:16" x14ac:dyDescent="0.3">
      <c r="B141" s="1" t="s">
        <v>562</v>
      </c>
      <c r="C141" s="1" t="s">
        <v>403</v>
      </c>
      <c r="D141" s="1">
        <v>57</v>
      </c>
      <c r="E141" s="1" t="s">
        <v>507</v>
      </c>
      <c r="F141" s="1" t="s">
        <v>508</v>
      </c>
      <c r="G141" s="1" t="s">
        <v>517</v>
      </c>
      <c r="H141" s="1" t="s">
        <v>1304</v>
      </c>
      <c r="I141" s="4">
        <v>47873.19</v>
      </c>
      <c r="J141" s="1">
        <v>25</v>
      </c>
      <c r="K141" s="4">
        <v>765971.04</v>
      </c>
      <c r="L141" s="1" t="s">
        <v>518</v>
      </c>
      <c r="M141" s="7">
        <v>45397</v>
      </c>
      <c r="N141" s="2" t="str">
        <f>TEXT(Table1[[#This Row],[Date of Sale]],"mmm")</f>
        <v>Apr</v>
      </c>
      <c r="O141" s="1" t="s">
        <v>1402</v>
      </c>
      <c r="P141" s="8">
        <f>IF(Table1[[#This Row],[Status]]="Inforce",1,0)</f>
        <v>1</v>
      </c>
    </row>
    <row r="142" spans="2:16" x14ac:dyDescent="0.3">
      <c r="B142" s="1" t="s">
        <v>683</v>
      </c>
      <c r="C142" s="1" t="s">
        <v>369</v>
      </c>
      <c r="D142" s="1">
        <v>44</v>
      </c>
      <c r="E142" s="1" t="s">
        <v>506</v>
      </c>
      <c r="F142" s="1" t="s">
        <v>509</v>
      </c>
      <c r="G142" s="1" t="s">
        <v>514</v>
      </c>
      <c r="H142" s="1" t="s">
        <v>1270</v>
      </c>
      <c r="I142" s="4">
        <v>36221.4</v>
      </c>
      <c r="J142" s="1">
        <v>23</v>
      </c>
      <c r="K142" s="4">
        <v>579542.4</v>
      </c>
      <c r="L142" s="1" t="s">
        <v>522</v>
      </c>
      <c r="M142" s="7">
        <v>45398</v>
      </c>
      <c r="N142" s="2" t="str">
        <f>TEXT(Table1[[#This Row],[Date of Sale]],"mmm")</f>
        <v>Apr</v>
      </c>
      <c r="O142" s="1" t="s">
        <v>1402</v>
      </c>
      <c r="P142" s="8">
        <f>IF(Table1[[#This Row],[Status]]="Inforce",1,0)</f>
        <v>1</v>
      </c>
    </row>
    <row r="143" spans="2:16" x14ac:dyDescent="0.3">
      <c r="B143" s="1" t="s">
        <v>848</v>
      </c>
      <c r="C143" s="1" t="s">
        <v>328</v>
      </c>
      <c r="D143" s="1">
        <v>40</v>
      </c>
      <c r="E143" s="1" t="s">
        <v>506</v>
      </c>
      <c r="F143" s="1" t="s">
        <v>508</v>
      </c>
      <c r="G143" s="1" t="s">
        <v>513</v>
      </c>
      <c r="H143" s="1" t="s">
        <v>1234</v>
      </c>
      <c r="I143" s="4">
        <v>33780.15</v>
      </c>
      <c r="J143" s="1">
        <v>28</v>
      </c>
      <c r="K143" s="4">
        <v>540482.4</v>
      </c>
      <c r="L143" s="1" t="s">
        <v>522</v>
      </c>
      <c r="M143" s="7">
        <v>45400</v>
      </c>
      <c r="N143" s="2" t="str">
        <f>TEXT(Table1[[#This Row],[Date of Sale]],"mmm")</f>
        <v>Apr</v>
      </c>
      <c r="O143" s="1" t="s">
        <v>1402</v>
      </c>
      <c r="P143" s="8">
        <f>IF(Table1[[#This Row],[Status]]="Inforce",1,0)</f>
        <v>1</v>
      </c>
    </row>
    <row r="144" spans="2:16" x14ac:dyDescent="0.3">
      <c r="B144" s="1" t="s">
        <v>769</v>
      </c>
      <c r="C144" s="1" t="s">
        <v>154</v>
      </c>
      <c r="D144" s="1">
        <v>26</v>
      </c>
      <c r="E144" s="1" t="s">
        <v>506</v>
      </c>
      <c r="F144" s="1" t="s">
        <v>510</v>
      </c>
      <c r="G144" s="1" t="s">
        <v>515</v>
      </c>
      <c r="H144" s="1" t="s">
        <v>1069</v>
      </c>
      <c r="I144" s="4">
        <v>48644.639999999999</v>
      </c>
      <c r="J144" s="1">
        <v>5</v>
      </c>
      <c r="K144" s="4">
        <v>729669.6</v>
      </c>
      <c r="L144" s="1" t="s">
        <v>519</v>
      </c>
      <c r="M144" s="7">
        <v>45401</v>
      </c>
      <c r="N144" s="2" t="str">
        <f>TEXT(Table1[[#This Row],[Date of Sale]],"mmm")</f>
        <v>Apr</v>
      </c>
      <c r="O144" s="1" t="s">
        <v>1402</v>
      </c>
      <c r="P144" s="8">
        <f>IF(Table1[[#This Row],[Status]]="Inforce",1,0)</f>
        <v>1</v>
      </c>
    </row>
    <row r="145" spans="2:16" x14ac:dyDescent="0.3">
      <c r="B145" s="1" t="s">
        <v>700</v>
      </c>
      <c r="C145" s="1" t="s">
        <v>388</v>
      </c>
      <c r="D145" s="1">
        <v>58</v>
      </c>
      <c r="E145" s="1" t="s">
        <v>506</v>
      </c>
      <c r="F145" s="1" t="s">
        <v>512</v>
      </c>
      <c r="G145" s="1" t="s">
        <v>516</v>
      </c>
      <c r="H145" s="1" t="s">
        <v>1289</v>
      </c>
      <c r="I145" s="4">
        <v>22851.32</v>
      </c>
      <c r="J145" s="1">
        <v>28</v>
      </c>
      <c r="K145" s="4">
        <v>251364.52</v>
      </c>
      <c r="L145" s="1" t="s">
        <v>520</v>
      </c>
      <c r="M145" s="7">
        <v>45401</v>
      </c>
      <c r="N145" s="2" t="str">
        <f>TEXT(Table1[[#This Row],[Date of Sale]],"mmm")</f>
        <v>Apr</v>
      </c>
      <c r="O145" s="1" t="s">
        <v>1402</v>
      </c>
      <c r="P145" s="8">
        <f>IF(Table1[[#This Row],[Status]]="Inforce",1,0)</f>
        <v>1</v>
      </c>
    </row>
    <row r="146" spans="2:16" x14ac:dyDescent="0.3">
      <c r="B146" s="1" t="s">
        <v>816</v>
      </c>
      <c r="C146" s="1" t="s">
        <v>265</v>
      </c>
      <c r="D146" s="1">
        <v>26</v>
      </c>
      <c r="E146" s="1" t="s">
        <v>506</v>
      </c>
      <c r="F146" s="1" t="s">
        <v>510</v>
      </c>
      <c r="G146" s="1" t="s">
        <v>515</v>
      </c>
      <c r="H146" s="1" t="s">
        <v>1174</v>
      </c>
      <c r="I146" s="4">
        <v>13285.52</v>
      </c>
      <c r="J146" s="1">
        <v>6</v>
      </c>
      <c r="K146" s="4">
        <v>239139.36</v>
      </c>
      <c r="L146" s="1" t="s">
        <v>519</v>
      </c>
      <c r="M146" s="7">
        <v>45402</v>
      </c>
      <c r="N146" s="2" t="str">
        <f>TEXT(Table1[[#This Row],[Date of Sale]],"mmm")</f>
        <v>Apr</v>
      </c>
      <c r="O146" s="1" t="s">
        <v>1402</v>
      </c>
      <c r="P146" s="8">
        <f>IF(Table1[[#This Row],[Status]]="Inforce",1,0)</f>
        <v>1</v>
      </c>
    </row>
    <row r="147" spans="2:16" x14ac:dyDescent="0.3">
      <c r="B147" s="1" t="s">
        <v>621</v>
      </c>
      <c r="C147" s="1" t="s">
        <v>169</v>
      </c>
      <c r="D147" s="1">
        <v>49</v>
      </c>
      <c r="E147" s="1" t="s">
        <v>506</v>
      </c>
      <c r="F147" s="1" t="s">
        <v>508</v>
      </c>
      <c r="G147" s="1" t="s">
        <v>516</v>
      </c>
      <c r="H147" s="1" t="s">
        <v>1042</v>
      </c>
      <c r="I147" s="4">
        <v>13759.67</v>
      </c>
      <c r="J147" s="1">
        <v>27</v>
      </c>
      <c r="K147" s="4">
        <v>151356.37</v>
      </c>
      <c r="L147" s="1" t="s">
        <v>521</v>
      </c>
      <c r="M147" s="7">
        <v>45404</v>
      </c>
      <c r="N147" s="2" t="str">
        <f>TEXT(Table1[[#This Row],[Date of Sale]],"mmm")</f>
        <v>Apr</v>
      </c>
      <c r="O147" s="1" t="s">
        <v>1402</v>
      </c>
      <c r="P147" s="8">
        <f>IF(Table1[[#This Row],[Status]]="Inforce",1,0)</f>
        <v>1</v>
      </c>
    </row>
    <row r="148" spans="2:16" x14ac:dyDescent="0.3">
      <c r="B148" s="1" t="s">
        <v>813</v>
      </c>
      <c r="C148" s="1" t="s">
        <v>260</v>
      </c>
      <c r="D148" s="1">
        <v>35</v>
      </c>
      <c r="E148" s="1" t="s">
        <v>507</v>
      </c>
      <c r="F148" s="1" t="s">
        <v>510</v>
      </c>
      <c r="G148" s="1" t="s">
        <v>517</v>
      </c>
      <c r="H148" s="1" t="s">
        <v>1169</v>
      </c>
      <c r="I148" s="4">
        <v>32526.71</v>
      </c>
      <c r="J148" s="1">
        <v>20</v>
      </c>
      <c r="K148" s="4">
        <v>552954.06999999995</v>
      </c>
      <c r="L148" s="1" t="s">
        <v>522</v>
      </c>
      <c r="M148" s="7">
        <v>45404</v>
      </c>
      <c r="N148" s="2" t="str">
        <f>TEXT(Table1[[#This Row],[Date of Sale]],"mmm")</f>
        <v>Apr</v>
      </c>
      <c r="O148" s="1" t="s">
        <v>1402</v>
      </c>
      <c r="P148" s="8">
        <f>IF(Table1[[#This Row],[Status]]="Inforce",1,0)</f>
        <v>1</v>
      </c>
    </row>
    <row r="149" spans="2:16" x14ac:dyDescent="0.3">
      <c r="B149" s="1" t="s">
        <v>776</v>
      </c>
      <c r="C149" s="1" t="s">
        <v>171</v>
      </c>
      <c r="D149" s="1">
        <v>58</v>
      </c>
      <c r="E149" s="1" t="s">
        <v>506</v>
      </c>
      <c r="F149" s="1" t="s">
        <v>512</v>
      </c>
      <c r="G149" s="1" t="s">
        <v>515</v>
      </c>
      <c r="H149" s="1" t="s">
        <v>1085</v>
      </c>
      <c r="I149" s="4">
        <v>39836.29</v>
      </c>
      <c r="J149" s="1">
        <v>18</v>
      </c>
      <c r="K149" s="4">
        <v>517871.77</v>
      </c>
      <c r="L149" s="1" t="s">
        <v>519</v>
      </c>
      <c r="M149" s="7">
        <v>45405</v>
      </c>
      <c r="N149" s="2" t="str">
        <f>TEXT(Table1[[#This Row],[Date of Sale]],"mmm")</f>
        <v>Apr</v>
      </c>
      <c r="O149" s="1" t="s">
        <v>1402</v>
      </c>
      <c r="P149" s="8">
        <f>IF(Table1[[#This Row],[Status]]="Inforce",1,0)</f>
        <v>1</v>
      </c>
    </row>
    <row r="150" spans="2:16" x14ac:dyDescent="0.3">
      <c r="B150" s="1" t="s">
        <v>754</v>
      </c>
      <c r="C150" s="1" t="s">
        <v>114</v>
      </c>
      <c r="D150" s="1">
        <v>28</v>
      </c>
      <c r="E150" s="1" t="s">
        <v>507</v>
      </c>
      <c r="F150" s="1" t="s">
        <v>508</v>
      </c>
      <c r="G150" s="1" t="s">
        <v>514</v>
      </c>
      <c r="H150" s="1" t="s">
        <v>1032</v>
      </c>
      <c r="I150" s="4">
        <v>13924.48</v>
      </c>
      <c r="J150" s="1">
        <v>13</v>
      </c>
      <c r="K150" s="4">
        <v>208867.20000000001</v>
      </c>
      <c r="L150" s="1" t="s">
        <v>521</v>
      </c>
      <c r="M150" s="7">
        <v>45406</v>
      </c>
      <c r="N150" s="2" t="str">
        <f>TEXT(Table1[[#This Row],[Date of Sale]],"mmm")</f>
        <v>Apr</v>
      </c>
      <c r="O150" s="1" t="s">
        <v>1402</v>
      </c>
      <c r="P150" s="8">
        <f>IF(Table1[[#This Row],[Status]]="Inforce",1,0)</f>
        <v>1</v>
      </c>
    </row>
    <row r="151" spans="2:16" x14ac:dyDescent="0.3">
      <c r="B151" s="1" t="s">
        <v>621</v>
      </c>
      <c r="C151" s="1" t="s">
        <v>455</v>
      </c>
      <c r="D151" s="1">
        <v>48</v>
      </c>
      <c r="E151" s="1" t="s">
        <v>506</v>
      </c>
      <c r="F151" s="1" t="s">
        <v>510</v>
      </c>
      <c r="G151" s="1" t="s">
        <v>513</v>
      </c>
      <c r="H151" s="1" t="s">
        <v>1353</v>
      </c>
      <c r="I151" s="4">
        <v>29254.69</v>
      </c>
      <c r="J151" s="1">
        <v>20</v>
      </c>
      <c r="K151" s="4">
        <v>292546.90000000002</v>
      </c>
      <c r="L151" s="1" t="s">
        <v>519</v>
      </c>
      <c r="M151" s="7">
        <v>45406</v>
      </c>
      <c r="N151" s="2" t="str">
        <f>TEXT(Table1[[#This Row],[Date of Sale]],"mmm")</f>
        <v>Apr</v>
      </c>
      <c r="O151" s="1" t="s">
        <v>1402</v>
      </c>
      <c r="P151" s="8">
        <f>IF(Table1[[#This Row],[Status]]="Inforce",1,0)</f>
        <v>1</v>
      </c>
    </row>
    <row r="152" spans="2:16" x14ac:dyDescent="0.3">
      <c r="B152" s="1" t="s">
        <v>636</v>
      </c>
      <c r="C152" s="1" t="s">
        <v>193</v>
      </c>
      <c r="D152" s="1">
        <v>26</v>
      </c>
      <c r="E152" s="1" t="s">
        <v>506</v>
      </c>
      <c r="F152" s="1" t="s">
        <v>510</v>
      </c>
      <c r="G152" s="1" t="s">
        <v>513</v>
      </c>
      <c r="H152" s="1" t="s">
        <v>1105</v>
      </c>
      <c r="I152" s="4">
        <v>14716.85</v>
      </c>
      <c r="J152" s="1">
        <v>9</v>
      </c>
      <c r="K152" s="4">
        <v>206035.9</v>
      </c>
      <c r="L152" s="1" t="s">
        <v>519</v>
      </c>
      <c r="M152" s="7">
        <v>45408</v>
      </c>
      <c r="N152" s="2" t="str">
        <f>TEXT(Table1[[#This Row],[Date of Sale]],"mmm")</f>
        <v>Apr</v>
      </c>
      <c r="O152" s="1" t="s">
        <v>1402</v>
      </c>
      <c r="P152" s="8">
        <f>IF(Table1[[#This Row],[Status]]="Inforce",1,0)</f>
        <v>1</v>
      </c>
    </row>
    <row r="153" spans="2:16" x14ac:dyDescent="0.3">
      <c r="B153" s="1" t="s">
        <v>667</v>
      </c>
      <c r="C153" s="1" t="s">
        <v>342</v>
      </c>
      <c r="D153" s="1">
        <v>44</v>
      </c>
      <c r="E153" s="1" t="s">
        <v>507</v>
      </c>
      <c r="F153" s="1" t="s">
        <v>509</v>
      </c>
      <c r="G153" s="1" t="s">
        <v>517</v>
      </c>
      <c r="H153" s="1" t="s">
        <v>914</v>
      </c>
      <c r="I153" s="4">
        <v>31989.279999999999</v>
      </c>
      <c r="J153" s="1">
        <v>17</v>
      </c>
      <c r="K153" s="4">
        <v>319892.8</v>
      </c>
      <c r="L153" s="1" t="s">
        <v>519</v>
      </c>
      <c r="M153" s="7">
        <v>45409</v>
      </c>
      <c r="N153" s="2" t="str">
        <f>TEXT(Table1[[#This Row],[Date of Sale]],"mmm")</f>
        <v>Apr</v>
      </c>
      <c r="O153" s="1" t="s">
        <v>1402</v>
      </c>
      <c r="P153" s="8">
        <f>IF(Table1[[#This Row],[Status]]="Inforce",1,0)</f>
        <v>1</v>
      </c>
    </row>
    <row r="154" spans="2:16" x14ac:dyDescent="0.3">
      <c r="B154" s="1" t="s">
        <v>568</v>
      </c>
      <c r="C154" s="1" t="s">
        <v>469</v>
      </c>
      <c r="D154" s="1">
        <v>57</v>
      </c>
      <c r="E154" s="1" t="s">
        <v>507</v>
      </c>
      <c r="F154" s="1" t="s">
        <v>510</v>
      </c>
      <c r="G154" s="1" t="s">
        <v>516</v>
      </c>
      <c r="H154" s="1" t="s">
        <v>1366</v>
      </c>
      <c r="I154" s="4">
        <v>19384.12</v>
      </c>
      <c r="J154" s="1">
        <v>11</v>
      </c>
      <c r="K154" s="4">
        <v>329530.03999999998</v>
      </c>
      <c r="L154" s="1" t="s">
        <v>521</v>
      </c>
      <c r="M154" s="7">
        <v>45409</v>
      </c>
      <c r="N154" s="2" t="str">
        <f>TEXT(Table1[[#This Row],[Date of Sale]],"mmm")</f>
        <v>Apr</v>
      </c>
      <c r="O154" s="1" t="s">
        <v>1403</v>
      </c>
      <c r="P154" s="8">
        <f>IF(Table1[[#This Row],[Status]]="Inforce",1,0)</f>
        <v>0</v>
      </c>
    </row>
    <row r="155" spans="2:16" x14ac:dyDescent="0.3">
      <c r="B155" s="1" t="s">
        <v>693</v>
      </c>
      <c r="C155" s="1" t="s">
        <v>12</v>
      </c>
      <c r="D155" s="1">
        <v>59</v>
      </c>
      <c r="E155" s="1" t="s">
        <v>506</v>
      </c>
      <c r="F155" s="1" t="s">
        <v>511</v>
      </c>
      <c r="G155" s="1" t="s">
        <v>513</v>
      </c>
      <c r="H155" s="1" t="s">
        <v>940</v>
      </c>
      <c r="I155" s="4">
        <v>22446.45</v>
      </c>
      <c r="J155" s="1">
        <v>19</v>
      </c>
      <c r="K155" s="4">
        <v>291803.84999999998</v>
      </c>
      <c r="L155" s="1" t="s">
        <v>520</v>
      </c>
      <c r="M155" s="7">
        <v>45410</v>
      </c>
      <c r="N155" s="2" t="str">
        <f>TEXT(Table1[[#This Row],[Date of Sale]],"mmm")</f>
        <v>Apr</v>
      </c>
      <c r="O155" s="1" t="s">
        <v>1403</v>
      </c>
      <c r="P155" s="8">
        <f>IF(Table1[[#This Row],[Status]]="Inforce",1,0)</f>
        <v>0</v>
      </c>
    </row>
    <row r="156" spans="2:16" x14ac:dyDescent="0.3">
      <c r="B156" s="1" t="s">
        <v>717</v>
      </c>
      <c r="C156" s="1" t="s">
        <v>47</v>
      </c>
      <c r="D156" s="1">
        <v>35</v>
      </c>
      <c r="E156" s="1" t="s">
        <v>506</v>
      </c>
      <c r="F156" s="1" t="s">
        <v>510</v>
      </c>
      <c r="G156" s="1" t="s">
        <v>516</v>
      </c>
      <c r="H156" s="1" t="s">
        <v>972</v>
      </c>
      <c r="I156" s="4">
        <v>34550.410000000003</v>
      </c>
      <c r="J156" s="1">
        <v>7</v>
      </c>
      <c r="K156" s="4">
        <v>621907.38000000012</v>
      </c>
      <c r="L156" s="1" t="s">
        <v>522</v>
      </c>
      <c r="M156" s="7">
        <v>45410</v>
      </c>
      <c r="N156" s="2" t="str">
        <f>TEXT(Table1[[#This Row],[Date of Sale]],"mmm")</f>
        <v>Apr</v>
      </c>
      <c r="O156" s="1" t="s">
        <v>1403</v>
      </c>
      <c r="P156" s="8">
        <f>IF(Table1[[#This Row],[Status]]="Inforce",1,0)</f>
        <v>0</v>
      </c>
    </row>
    <row r="157" spans="2:16" x14ac:dyDescent="0.3">
      <c r="B157" s="1" t="s">
        <v>861</v>
      </c>
      <c r="C157" s="1" t="s">
        <v>375</v>
      </c>
      <c r="D157" s="1">
        <v>44</v>
      </c>
      <c r="E157" s="1" t="s">
        <v>507</v>
      </c>
      <c r="F157" s="1" t="s">
        <v>511</v>
      </c>
      <c r="G157" s="1" t="s">
        <v>517</v>
      </c>
      <c r="H157" s="1" t="s">
        <v>1276</v>
      </c>
      <c r="I157" s="4">
        <v>41959.94</v>
      </c>
      <c r="J157" s="1">
        <v>16</v>
      </c>
      <c r="K157" s="4">
        <v>797238.8600000001</v>
      </c>
      <c r="L157" s="1" t="s">
        <v>518</v>
      </c>
      <c r="M157" s="7">
        <v>45410</v>
      </c>
      <c r="N157" s="2" t="str">
        <f>TEXT(Table1[[#This Row],[Date of Sale]],"mmm")</f>
        <v>Apr</v>
      </c>
      <c r="O157" s="1" t="s">
        <v>1402</v>
      </c>
      <c r="P157" s="8">
        <f>IF(Table1[[#This Row],[Status]]="Inforce",1,0)</f>
        <v>1</v>
      </c>
    </row>
    <row r="158" spans="2:16" x14ac:dyDescent="0.3">
      <c r="B158" s="1" t="s">
        <v>825</v>
      </c>
      <c r="C158" s="1" t="s">
        <v>419</v>
      </c>
      <c r="D158" s="1">
        <v>32</v>
      </c>
      <c r="E158" s="1" t="s">
        <v>506</v>
      </c>
      <c r="F158" s="1" t="s">
        <v>511</v>
      </c>
      <c r="G158" s="1" t="s">
        <v>515</v>
      </c>
      <c r="H158" s="1" t="s">
        <v>1320</v>
      </c>
      <c r="I158" s="4">
        <v>28240.92</v>
      </c>
      <c r="J158" s="1">
        <v>25</v>
      </c>
      <c r="K158" s="4">
        <v>564818.39999999991</v>
      </c>
      <c r="L158" s="1" t="s">
        <v>519</v>
      </c>
      <c r="M158" s="7">
        <v>45411</v>
      </c>
      <c r="N158" s="2" t="str">
        <f>TEXT(Table1[[#This Row],[Date of Sale]],"mmm")</f>
        <v>Apr</v>
      </c>
      <c r="O158" s="1" t="s">
        <v>1403</v>
      </c>
      <c r="P158" s="8">
        <f>IF(Table1[[#This Row],[Status]]="Inforce",1,0)</f>
        <v>0</v>
      </c>
    </row>
    <row r="159" spans="2:16" x14ac:dyDescent="0.3">
      <c r="B159" s="1" t="s">
        <v>570</v>
      </c>
      <c r="C159" s="1" t="s">
        <v>119</v>
      </c>
      <c r="D159" s="1">
        <v>44</v>
      </c>
      <c r="E159" s="1" t="s">
        <v>507</v>
      </c>
      <c r="F159" s="1" t="s">
        <v>512</v>
      </c>
      <c r="G159" s="1" t="s">
        <v>515</v>
      </c>
      <c r="H159" s="1" t="s">
        <v>1036</v>
      </c>
      <c r="I159" s="4">
        <v>22123.32</v>
      </c>
      <c r="J159" s="1">
        <v>29</v>
      </c>
      <c r="K159" s="4">
        <v>353973.12</v>
      </c>
      <c r="L159" s="1" t="s">
        <v>522</v>
      </c>
      <c r="M159" s="7">
        <v>45412</v>
      </c>
      <c r="N159" s="2" t="str">
        <f>TEXT(Table1[[#This Row],[Date of Sale]],"mmm")</f>
        <v>Apr</v>
      </c>
      <c r="O159" s="1" t="s">
        <v>1402</v>
      </c>
      <c r="P159" s="8">
        <f>IF(Table1[[#This Row],[Status]]="Inforce",1,0)</f>
        <v>1</v>
      </c>
    </row>
    <row r="160" spans="2:16" x14ac:dyDescent="0.3">
      <c r="B160" s="1" t="s">
        <v>599</v>
      </c>
      <c r="C160" s="1" t="s">
        <v>60</v>
      </c>
      <c r="D160" s="1">
        <v>53</v>
      </c>
      <c r="E160" s="1" t="s">
        <v>506</v>
      </c>
      <c r="F160" s="1" t="s">
        <v>511</v>
      </c>
      <c r="G160" s="1" t="s">
        <v>514</v>
      </c>
      <c r="H160" s="1" t="s">
        <v>984</v>
      </c>
      <c r="I160" s="4">
        <v>20852.09</v>
      </c>
      <c r="J160" s="1">
        <v>27</v>
      </c>
      <c r="K160" s="4">
        <v>375337.62</v>
      </c>
      <c r="L160" s="1" t="s">
        <v>518</v>
      </c>
      <c r="M160" s="7">
        <v>45413</v>
      </c>
      <c r="N160" s="2" t="str">
        <f>TEXT(Table1[[#This Row],[Date of Sale]],"mmm")</f>
        <v>May</v>
      </c>
      <c r="O160" s="1" t="s">
        <v>1402</v>
      </c>
      <c r="P160" s="8">
        <f>IF(Table1[[#This Row],[Status]]="Inforce",1,0)</f>
        <v>1</v>
      </c>
    </row>
    <row r="161" spans="2:16" x14ac:dyDescent="0.3">
      <c r="B161" s="1" t="s">
        <v>757</v>
      </c>
      <c r="C161" s="1" t="s">
        <v>128</v>
      </c>
      <c r="D161" s="1">
        <v>41</v>
      </c>
      <c r="E161" s="1" t="s">
        <v>506</v>
      </c>
      <c r="F161" s="1" t="s">
        <v>510</v>
      </c>
      <c r="G161" s="1" t="s">
        <v>514</v>
      </c>
      <c r="H161" s="1" t="s">
        <v>1179</v>
      </c>
      <c r="I161" s="4">
        <v>44263.12</v>
      </c>
      <c r="J161" s="1">
        <v>11</v>
      </c>
      <c r="K161" s="4">
        <v>663946.80000000005</v>
      </c>
      <c r="L161" s="1" t="s">
        <v>520</v>
      </c>
      <c r="M161" s="7">
        <v>45413</v>
      </c>
      <c r="N161" s="2" t="str">
        <f>TEXT(Table1[[#This Row],[Date of Sale]],"mmm")</f>
        <v>May</v>
      </c>
      <c r="O161" s="1" t="s">
        <v>1402</v>
      </c>
      <c r="P161" s="8">
        <f>IF(Table1[[#This Row],[Status]]="Inforce",1,0)</f>
        <v>1</v>
      </c>
    </row>
    <row r="162" spans="2:16" x14ac:dyDescent="0.3">
      <c r="B162" s="1" t="s">
        <v>699</v>
      </c>
      <c r="C162" s="1" t="s">
        <v>23</v>
      </c>
      <c r="D162" s="1">
        <v>56</v>
      </c>
      <c r="E162" s="1" t="s">
        <v>507</v>
      </c>
      <c r="F162" s="1" t="s">
        <v>509</v>
      </c>
      <c r="G162" s="1" t="s">
        <v>514</v>
      </c>
      <c r="H162" s="1" t="s">
        <v>950</v>
      </c>
      <c r="I162" s="4">
        <v>37510.870000000003</v>
      </c>
      <c r="J162" s="1">
        <v>29</v>
      </c>
      <c r="K162" s="4">
        <v>525152.18000000005</v>
      </c>
      <c r="L162" s="1" t="s">
        <v>518</v>
      </c>
      <c r="M162" s="7">
        <v>45414</v>
      </c>
      <c r="N162" s="2" t="str">
        <f>TEXT(Table1[[#This Row],[Date of Sale]],"mmm")</f>
        <v>May</v>
      </c>
      <c r="O162" s="1" t="s">
        <v>1402</v>
      </c>
      <c r="P162" s="8">
        <f>IF(Table1[[#This Row],[Status]]="Inforce",1,0)</f>
        <v>1</v>
      </c>
    </row>
    <row r="163" spans="2:16" x14ac:dyDescent="0.3">
      <c r="B163" s="1" t="s">
        <v>781</v>
      </c>
      <c r="C163" s="1" t="s">
        <v>183</v>
      </c>
      <c r="D163" s="1">
        <v>38</v>
      </c>
      <c r="E163" s="1" t="s">
        <v>507</v>
      </c>
      <c r="F163" s="1" t="s">
        <v>510</v>
      </c>
      <c r="G163" s="1" t="s">
        <v>515</v>
      </c>
      <c r="H163" s="1" t="s">
        <v>1096</v>
      </c>
      <c r="I163" s="4">
        <v>23889</v>
      </c>
      <c r="J163" s="1">
        <v>5</v>
      </c>
      <c r="K163" s="4">
        <v>262779</v>
      </c>
      <c r="L163" s="1" t="s">
        <v>518</v>
      </c>
      <c r="M163" s="7">
        <v>45414</v>
      </c>
      <c r="N163" s="2" t="str">
        <f>TEXT(Table1[[#This Row],[Date of Sale]],"mmm")</f>
        <v>May</v>
      </c>
      <c r="O163" s="1" t="s">
        <v>1402</v>
      </c>
      <c r="P163" s="8">
        <f>IF(Table1[[#This Row],[Status]]="Inforce",1,0)</f>
        <v>1</v>
      </c>
    </row>
    <row r="164" spans="2:16" x14ac:dyDescent="0.3">
      <c r="B164" s="1" t="s">
        <v>782</v>
      </c>
      <c r="C164" s="1" t="s">
        <v>185</v>
      </c>
      <c r="D164" s="1">
        <v>39</v>
      </c>
      <c r="E164" s="1" t="s">
        <v>507</v>
      </c>
      <c r="F164" s="1" t="s">
        <v>512</v>
      </c>
      <c r="G164" s="1" t="s">
        <v>513</v>
      </c>
      <c r="H164" s="1" t="s">
        <v>1098</v>
      </c>
      <c r="I164" s="4">
        <v>32971.01</v>
      </c>
      <c r="J164" s="1">
        <v>19</v>
      </c>
      <c r="K164" s="4">
        <v>659420.20000000007</v>
      </c>
      <c r="L164" s="1" t="s">
        <v>521</v>
      </c>
      <c r="M164" s="7">
        <v>45414</v>
      </c>
      <c r="N164" s="2" t="str">
        <f>TEXT(Table1[[#This Row],[Date of Sale]],"mmm")</f>
        <v>May</v>
      </c>
      <c r="O164" s="1" t="s">
        <v>1403</v>
      </c>
      <c r="P164" s="8">
        <f>IF(Table1[[#This Row],[Status]]="Inforce",1,0)</f>
        <v>0</v>
      </c>
    </row>
    <row r="165" spans="2:16" x14ac:dyDescent="0.3">
      <c r="B165" s="1" t="s">
        <v>809</v>
      </c>
      <c r="C165" s="1" t="s">
        <v>250</v>
      </c>
      <c r="D165" s="1">
        <v>25</v>
      </c>
      <c r="E165" s="1" t="s">
        <v>506</v>
      </c>
      <c r="F165" s="1" t="s">
        <v>509</v>
      </c>
      <c r="G165" s="1" t="s">
        <v>513</v>
      </c>
      <c r="H165" s="1" t="s">
        <v>1159</v>
      </c>
      <c r="I165" s="4">
        <v>12740.59</v>
      </c>
      <c r="J165" s="1">
        <v>23</v>
      </c>
      <c r="K165" s="4">
        <v>152887.07999999999</v>
      </c>
      <c r="L165" s="1" t="s">
        <v>519</v>
      </c>
      <c r="M165" s="7">
        <v>45414</v>
      </c>
      <c r="N165" s="2" t="str">
        <f>TEXT(Table1[[#This Row],[Date of Sale]],"mmm")</f>
        <v>May</v>
      </c>
      <c r="O165" s="1" t="s">
        <v>1402</v>
      </c>
      <c r="P165" s="8">
        <f>IF(Table1[[#This Row],[Status]]="Inforce",1,0)</f>
        <v>1</v>
      </c>
    </row>
    <row r="166" spans="2:16" x14ac:dyDescent="0.3">
      <c r="B166" s="1" t="s">
        <v>696</v>
      </c>
      <c r="C166" s="1" t="s">
        <v>18</v>
      </c>
      <c r="D166" s="1">
        <v>55</v>
      </c>
      <c r="E166" s="1" t="s">
        <v>507</v>
      </c>
      <c r="F166" s="1" t="s">
        <v>511</v>
      </c>
      <c r="G166" s="1" t="s">
        <v>517</v>
      </c>
      <c r="H166" s="1" t="s">
        <v>945</v>
      </c>
      <c r="I166" s="4">
        <v>38530.33</v>
      </c>
      <c r="J166" s="1">
        <v>16</v>
      </c>
      <c r="K166" s="4">
        <v>770606.60000000009</v>
      </c>
      <c r="L166" s="1" t="s">
        <v>521</v>
      </c>
      <c r="M166" s="7">
        <v>45416</v>
      </c>
      <c r="N166" s="2" t="str">
        <f>TEXT(Table1[[#This Row],[Date of Sale]],"mmm")</f>
        <v>May</v>
      </c>
      <c r="O166" s="1" t="s">
        <v>1402</v>
      </c>
      <c r="P166" s="8">
        <f>IF(Table1[[#This Row],[Status]]="Inforce",1,0)</f>
        <v>1</v>
      </c>
    </row>
    <row r="167" spans="2:16" x14ac:dyDescent="0.3">
      <c r="B167" s="1" t="s">
        <v>602</v>
      </c>
      <c r="C167" s="1" t="s">
        <v>104</v>
      </c>
      <c r="D167" s="1">
        <v>27</v>
      </c>
      <c r="E167" s="1" t="s">
        <v>506</v>
      </c>
      <c r="F167" s="1" t="s">
        <v>512</v>
      </c>
      <c r="G167" s="1" t="s">
        <v>513</v>
      </c>
      <c r="H167" s="1" t="s">
        <v>911</v>
      </c>
      <c r="I167" s="4">
        <v>35544.620000000003</v>
      </c>
      <c r="J167" s="1">
        <v>29</v>
      </c>
      <c r="K167" s="4">
        <v>390990.82</v>
      </c>
      <c r="L167" s="1" t="s">
        <v>518</v>
      </c>
      <c r="M167" s="7">
        <v>45419</v>
      </c>
      <c r="N167" s="2" t="str">
        <f>TEXT(Table1[[#This Row],[Date of Sale]],"mmm")</f>
        <v>May</v>
      </c>
      <c r="O167" s="1" t="s">
        <v>1402</v>
      </c>
      <c r="P167" s="8">
        <f>IF(Table1[[#This Row],[Status]]="Inforce",1,0)</f>
        <v>1</v>
      </c>
    </row>
    <row r="168" spans="2:16" x14ac:dyDescent="0.3">
      <c r="B168" s="1" t="s">
        <v>567</v>
      </c>
      <c r="C168" s="1" t="s">
        <v>147</v>
      </c>
      <c r="D168" s="1">
        <v>38</v>
      </c>
      <c r="E168" s="1" t="s">
        <v>507</v>
      </c>
      <c r="F168" s="1" t="s">
        <v>509</v>
      </c>
      <c r="G168" s="1" t="s">
        <v>516</v>
      </c>
      <c r="H168" s="1" t="s">
        <v>927</v>
      </c>
      <c r="I168" s="4">
        <v>24658.23</v>
      </c>
      <c r="J168" s="1">
        <v>11</v>
      </c>
      <c r="K168" s="4">
        <v>369873.45</v>
      </c>
      <c r="L168" s="1" t="s">
        <v>520</v>
      </c>
      <c r="M168" s="7">
        <v>45420</v>
      </c>
      <c r="N168" s="2" t="str">
        <f>TEXT(Table1[[#This Row],[Date of Sale]],"mmm")</f>
        <v>May</v>
      </c>
      <c r="O168" s="1" t="s">
        <v>1402</v>
      </c>
      <c r="P168" s="8">
        <f>IF(Table1[[#This Row],[Status]]="Inforce",1,0)</f>
        <v>1</v>
      </c>
    </row>
    <row r="169" spans="2:16" x14ac:dyDescent="0.3">
      <c r="B169" s="1" t="s">
        <v>641</v>
      </c>
      <c r="C169" s="1" t="s">
        <v>262</v>
      </c>
      <c r="D169" s="1">
        <v>54</v>
      </c>
      <c r="E169" s="1" t="s">
        <v>507</v>
      </c>
      <c r="F169" s="1" t="s">
        <v>512</v>
      </c>
      <c r="G169" s="1" t="s">
        <v>517</v>
      </c>
      <c r="H169" s="1" t="s">
        <v>1171</v>
      </c>
      <c r="I169" s="4">
        <v>6225.97</v>
      </c>
      <c r="J169" s="1">
        <v>27</v>
      </c>
      <c r="K169" s="4">
        <v>80937.61</v>
      </c>
      <c r="L169" s="1" t="s">
        <v>518</v>
      </c>
      <c r="M169" s="7">
        <v>45420</v>
      </c>
      <c r="N169" s="2" t="str">
        <f>TEXT(Table1[[#This Row],[Date of Sale]],"mmm")</f>
        <v>May</v>
      </c>
      <c r="O169" s="1" t="s">
        <v>1403</v>
      </c>
      <c r="P169" s="8">
        <f>IF(Table1[[#This Row],[Status]]="Inforce",1,0)</f>
        <v>0</v>
      </c>
    </row>
    <row r="170" spans="2:16" x14ac:dyDescent="0.3">
      <c r="B170" s="1" t="s">
        <v>829</v>
      </c>
      <c r="C170" s="1" t="s">
        <v>417</v>
      </c>
      <c r="D170" s="1">
        <v>29</v>
      </c>
      <c r="E170" s="1" t="s">
        <v>506</v>
      </c>
      <c r="F170" s="1" t="s">
        <v>509</v>
      </c>
      <c r="G170" s="1" t="s">
        <v>514</v>
      </c>
      <c r="H170" s="1" t="s">
        <v>1318</v>
      </c>
      <c r="I170" s="4">
        <v>24001.72</v>
      </c>
      <c r="J170" s="1">
        <v>15</v>
      </c>
      <c r="K170" s="4">
        <v>480034.4</v>
      </c>
      <c r="L170" s="1" t="s">
        <v>522</v>
      </c>
      <c r="M170" s="7">
        <v>45421</v>
      </c>
      <c r="N170" s="2" t="str">
        <f>TEXT(Table1[[#This Row],[Date of Sale]],"mmm")</f>
        <v>May</v>
      </c>
      <c r="O170" s="1" t="s">
        <v>1403</v>
      </c>
      <c r="P170" s="8">
        <f>IF(Table1[[#This Row],[Status]]="Inforce",1,0)</f>
        <v>0</v>
      </c>
    </row>
    <row r="171" spans="2:16" x14ac:dyDescent="0.3">
      <c r="B171" s="1" t="s">
        <v>542</v>
      </c>
      <c r="C171" s="1" t="s">
        <v>453</v>
      </c>
      <c r="D171" s="1">
        <v>36</v>
      </c>
      <c r="E171" s="1" t="s">
        <v>506</v>
      </c>
      <c r="F171" s="1" t="s">
        <v>509</v>
      </c>
      <c r="G171" s="1" t="s">
        <v>513</v>
      </c>
      <c r="H171" s="1" t="s">
        <v>1351</v>
      </c>
      <c r="I171" s="4">
        <v>23200.71</v>
      </c>
      <c r="J171" s="1">
        <v>22</v>
      </c>
      <c r="K171" s="4">
        <v>232007.1</v>
      </c>
      <c r="L171" s="1" t="s">
        <v>521</v>
      </c>
      <c r="M171" s="7">
        <v>45422</v>
      </c>
      <c r="N171" s="2" t="str">
        <f>TEXT(Table1[[#This Row],[Date of Sale]],"mmm")</f>
        <v>May</v>
      </c>
      <c r="O171" s="1" t="s">
        <v>1402</v>
      </c>
      <c r="P171" s="8">
        <f>IF(Table1[[#This Row],[Status]]="Inforce",1,0)</f>
        <v>1</v>
      </c>
    </row>
    <row r="172" spans="2:16" x14ac:dyDescent="0.3">
      <c r="B172" s="1" t="s">
        <v>804</v>
      </c>
      <c r="C172" s="1" t="s">
        <v>237</v>
      </c>
      <c r="D172" s="1">
        <v>34</v>
      </c>
      <c r="E172" s="1" t="s">
        <v>506</v>
      </c>
      <c r="F172" s="1" t="s">
        <v>509</v>
      </c>
      <c r="G172" s="1" t="s">
        <v>517</v>
      </c>
      <c r="H172" s="1" t="s">
        <v>920</v>
      </c>
      <c r="I172" s="4">
        <v>14152.04</v>
      </c>
      <c r="J172" s="1">
        <v>27</v>
      </c>
      <c r="K172" s="4">
        <v>212280.6</v>
      </c>
      <c r="L172" s="1" t="s">
        <v>518</v>
      </c>
      <c r="M172" s="7">
        <v>45423</v>
      </c>
      <c r="N172" s="2" t="str">
        <f>TEXT(Table1[[#This Row],[Date of Sale]],"mmm")</f>
        <v>May</v>
      </c>
      <c r="O172" s="1" t="s">
        <v>1402</v>
      </c>
      <c r="P172" s="8">
        <f>IF(Table1[[#This Row],[Status]]="Inforce",1,0)</f>
        <v>1</v>
      </c>
    </row>
    <row r="173" spans="2:16" x14ac:dyDescent="0.3">
      <c r="B173" s="1" t="s">
        <v>667</v>
      </c>
      <c r="C173" s="1" t="s">
        <v>136</v>
      </c>
      <c r="D173" s="1">
        <v>39</v>
      </c>
      <c r="E173" s="1" t="s">
        <v>507</v>
      </c>
      <c r="F173" s="1" t="s">
        <v>510</v>
      </c>
      <c r="G173" s="1" t="s">
        <v>514</v>
      </c>
      <c r="H173" s="1" t="s">
        <v>915</v>
      </c>
      <c r="I173" s="4">
        <v>33432.31</v>
      </c>
      <c r="J173" s="1">
        <v>7</v>
      </c>
      <c r="K173" s="4">
        <v>668646.19999999995</v>
      </c>
      <c r="L173" s="1" t="s">
        <v>521</v>
      </c>
      <c r="M173" s="7">
        <v>45425</v>
      </c>
      <c r="N173" s="2" t="str">
        <f>TEXT(Table1[[#This Row],[Date of Sale]],"mmm")</f>
        <v>May</v>
      </c>
      <c r="O173" s="1" t="s">
        <v>1402</v>
      </c>
      <c r="P173" s="8">
        <f>IF(Table1[[#This Row],[Status]]="Inforce",1,0)</f>
        <v>1</v>
      </c>
    </row>
    <row r="174" spans="2:16" x14ac:dyDescent="0.3">
      <c r="B174" s="1" t="s">
        <v>773</v>
      </c>
      <c r="C174" s="1" t="s">
        <v>164</v>
      </c>
      <c r="D174" s="1">
        <v>35</v>
      </c>
      <c r="E174" s="1" t="s">
        <v>507</v>
      </c>
      <c r="F174" s="1" t="s">
        <v>510</v>
      </c>
      <c r="G174" s="1" t="s">
        <v>513</v>
      </c>
      <c r="H174" s="1" t="s">
        <v>1079</v>
      </c>
      <c r="I174" s="4">
        <v>15565.44</v>
      </c>
      <c r="J174" s="1">
        <v>11</v>
      </c>
      <c r="K174" s="4">
        <v>233481.60000000001</v>
      </c>
      <c r="L174" s="1" t="s">
        <v>519</v>
      </c>
      <c r="M174" s="7">
        <v>45426</v>
      </c>
      <c r="N174" s="2" t="str">
        <f>TEXT(Table1[[#This Row],[Date of Sale]],"mmm")</f>
        <v>May</v>
      </c>
      <c r="O174" s="1" t="s">
        <v>1402</v>
      </c>
      <c r="P174" s="8">
        <f>IF(Table1[[#This Row],[Status]]="Inforce",1,0)</f>
        <v>1</v>
      </c>
    </row>
    <row r="175" spans="2:16" x14ac:dyDescent="0.3">
      <c r="B175" s="1" t="s">
        <v>702</v>
      </c>
      <c r="C175" s="1" t="s">
        <v>26</v>
      </c>
      <c r="D175" s="1">
        <v>30</v>
      </c>
      <c r="E175" s="1" t="s">
        <v>506</v>
      </c>
      <c r="F175" s="1" t="s">
        <v>512</v>
      </c>
      <c r="G175" s="1" t="s">
        <v>514</v>
      </c>
      <c r="H175" s="1" t="s">
        <v>953</v>
      </c>
      <c r="I175" s="4">
        <v>26589.55</v>
      </c>
      <c r="J175" s="1">
        <v>12</v>
      </c>
      <c r="K175" s="4">
        <v>531791</v>
      </c>
      <c r="L175" s="1" t="s">
        <v>519</v>
      </c>
      <c r="M175" s="7">
        <v>45427</v>
      </c>
      <c r="N175" s="2" t="str">
        <f>TEXT(Table1[[#This Row],[Date of Sale]],"mmm")</f>
        <v>May</v>
      </c>
      <c r="O175" s="1" t="s">
        <v>1402</v>
      </c>
      <c r="P175" s="8">
        <f>IF(Table1[[#This Row],[Status]]="Inforce",1,0)</f>
        <v>1</v>
      </c>
    </row>
    <row r="176" spans="2:16" x14ac:dyDescent="0.3">
      <c r="B176" s="1" t="s">
        <v>600</v>
      </c>
      <c r="C176" s="1" t="s">
        <v>472</v>
      </c>
      <c r="D176" s="1">
        <v>32</v>
      </c>
      <c r="E176" s="1" t="s">
        <v>506</v>
      </c>
      <c r="F176" s="1" t="s">
        <v>512</v>
      </c>
      <c r="G176" s="1" t="s">
        <v>514</v>
      </c>
      <c r="H176" s="1" t="s">
        <v>931</v>
      </c>
      <c r="I176" s="4">
        <v>9811.7800000000007</v>
      </c>
      <c r="J176" s="1">
        <v>6</v>
      </c>
      <c r="K176" s="4">
        <v>147176.70000000001</v>
      </c>
      <c r="L176" s="1" t="s">
        <v>518</v>
      </c>
      <c r="M176" s="7">
        <v>45427</v>
      </c>
      <c r="N176" s="2" t="str">
        <f>TEXT(Table1[[#This Row],[Date of Sale]],"mmm")</f>
        <v>May</v>
      </c>
      <c r="O176" s="1" t="s">
        <v>1402</v>
      </c>
      <c r="P176" s="8">
        <f>IF(Table1[[#This Row],[Status]]="Inforce",1,0)</f>
        <v>1</v>
      </c>
    </row>
    <row r="177" spans="2:16" x14ac:dyDescent="0.3">
      <c r="B177" s="1" t="s">
        <v>785</v>
      </c>
      <c r="C177" s="1" t="s">
        <v>191</v>
      </c>
      <c r="D177" s="1">
        <v>41</v>
      </c>
      <c r="E177" s="1" t="s">
        <v>506</v>
      </c>
      <c r="F177" s="1" t="s">
        <v>508</v>
      </c>
      <c r="G177" s="1" t="s">
        <v>515</v>
      </c>
      <c r="H177" s="1" t="s">
        <v>928</v>
      </c>
      <c r="I177" s="4">
        <v>18233.48</v>
      </c>
      <c r="J177" s="1">
        <v>16</v>
      </c>
      <c r="K177" s="4">
        <v>182334.8</v>
      </c>
      <c r="L177" s="1" t="s">
        <v>520</v>
      </c>
      <c r="M177" s="7">
        <v>45428</v>
      </c>
      <c r="N177" s="2" t="str">
        <f>TEXT(Table1[[#This Row],[Date of Sale]],"mmm")</f>
        <v>May</v>
      </c>
      <c r="O177" s="1" t="s">
        <v>1402</v>
      </c>
      <c r="P177" s="8">
        <f>IF(Table1[[#This Row],[Status]]="Inforce",1,0)</f>
        <v>1</v>
      </c>
    </row>
    <row r="178" spans="2:16" x14ac:dyDescent="0.3">
      <c r="B178" s="1" t="s">
        <v>554</v>
      </c>
      <c r="C178" s="1" t="s">
        <v>227</v>
      </c>
      <c r="D178" s="1">
        <v>27</v>
      </c>
      <c r="E178" s="1" t="s">
        <v>506</v>
      </c>
      <c r="F178" s="1" t="s">
        <v>509</v>
      </c>
      <c r="G178" s="1" t="s">
        <v>513</v>
      </c>
      <c r="H178" s="1" t="s">
        <v>1138</v>
      </c>
      <c r="I178" s="4">
        <v>39480.75</v>
      </c>
      <c r="J178" s="1">
        <v>19</v>
      </c>
      <c r="K178" s="4">
        <v>434288.25</v>
      </c>
      <c r="L178" s="1" t="s">
        <v>518</v>
      </c>
      <c r="M178" s="7">
        <v>45430</v>
      </c>
      <c r="N178" s="2" t="str">
        <f>TEXT(Table1[[#This Row],[Date of Sale]],"mmm")</f>
        <v>May</v>
      </c>
      <c r="O178" s="1" t="s">
        <v>1403</v>
      </c>
      <c r="P178" s="8">
        <f>IF(Table1[[#This Row],[Status]]="Inforce",1,0)</f>
        <v>0</v>
      </c>
    </row>
    <row r="179" spans="2:16" x14ac:dyDescent="0.3">
      <c r="B179" s="1" t="s">
        <v>661</v>
      </c>
      <c r="C179" s="1" t="s">
        <v>284</v>
      </c>
      <c r="D179" s="1">
        <v>48</v>
      </c>
      <c r="E179" s="1" t="s">
        <v>507</v>
      </c>
      <c r="F179" s="1" t="s">
        <v>512</v>
      </c>
      <c r="G179" s="1" t="s">
        <v>513</v>
      </c>
      <c r="H179" s="1" t="s">
        <v>1194</v>
      </c>
      <c r="I179" s="4">
        <v>28725.57</v>
      </c>
      <c r="J179" s="1">
        <v>10</v>
      </c>
      <c r="K179" s="4">
        <v>545785.82999999996</v>
      </c>
      <c r="L179" s="1" t="s">
        <v>522</v>
      </c>
      <c r="M179" s="7">
        <v>45430</v>
      </c>
      <c r="N179" s="2" t="str">
        <f>TEXT(Table1[[#This Row],[Date of Sale]],"mmm")</f>
        <v>May</v>
      </c>
      <c r="O179" s="1" t="s">
        <v>1402</v>
      </c>
      <c r="P179" s="8">
        <f>IF(Table1[[#This Row],[Status]]="Inforce",1,0)</f>
        <v>1</v>
      </c>
    </row>
    <row r="180" spans="2:16" x14ac:dyDescent="0.3">
      <c r="B180" s="1" t="s">
        <v>591</v>
      </c>
      <c r="C180" s="1" t="s">
        <v>149</v>
      </c>
      <c r="D180" s="1">
        <v>36</v>
      </c>
      <c r="E180" s="1" t="s">
        <v>506</v>
      </c>
      <c r="F180" s="1" t="s">
        <v>509</v>
      </c>
      <c r="G180" s="1" t="s">
        <v>513</v>
      </c>
      <c r="H180" s="1" t="s">
        <v>1064</v>
      </c>
      <c r="I180" s="4">
        <v>16519.12</v>
      </c>
      <c r="J180" s="1">
        <v>7</v>
      </c>
      <c r="K180" s="4">
        <v>297344.15999999997</v>
      </c>
      <c r="L180" s="1" t="s">
        <v>519</v>
      </c>
      <c r="M180" s="7">
        <v>45431</v>
      </c>
      <c r="N180" s="2" t="str">
        <f>TEXT(Table1[[#This Row],[Date of Sale]],"mmm")</f>
        <v>May</v>
      </c>
      <c r="O180" s="1" t="s">
        <v>1402</v>
      </c>
      <c r="P180" s="8">
        <f>IF(Table1[[#This Row],[Status]]="Inforce",1,0)</f>
        <v>1</v>
      </c>
    </row>
    <row r="181" spans="2:16" x14ac:dyDescent="0.3">
      <c r="B181" s="1" t="s">
        <v>537</v>
      </c>
      <c r="C181" s="1" t="s">
        <v>36</v>
      </c>
      <c r="D181" s="1">
        <v>49</v>
      </c>
      <c r="E181" s="1" t="s">
        <v>506</v>
      </c>
      <c r="F181" s="1" t="s">
        <v>512</v>
      </c>
      <c r="G181" s="1" t="s">
        <v>516</v>
      </c>
      <c r="H181" s="1" t="s">
        <v>962</v>
      </c>
      <c r="I181" s="4">
        <v>42116.2</v>
      </c>
      <c r="J181" s="1">
        <v>26</v>
      </c>
      <c r="K181" s="4">
        <v>547510.6</v>
      </c>
      <c r="L181" s="1" t="s">
        <v>518</v>
      </c>
      <c r="M181" s="7">
        <v>45432</v>
      </c>
      <c r="N181" s="2" t="str">
        <f>TEXT(Table1[[#This Row],[Date of Sale]],"mmm")</f>
        <v>May</v>
      </c>
      <c r="O181" s="1" t="s">
        <v>1402</v>
      </c>
      <c r="P181" s="8">
        <f>IF(Table1[[#This Row],[Status]]="Inforce",1,0)</f>
        <v>1</v>
      </c>
    </row>
    <row r="182" spans="2:16" x14ac:dyDescent="0.3">
      <c r="B182" s="1" t="s">
        <v>596</v>
      </c>
      <c r="C182" s="1" t="s">
        <v>365</v>
      </c>
      <c r="D182" s="1">
        <v>57</v>
      </c>
      <c r="E182" s="1" t="s">
        <v>506</v>
      </c>
      <c r="F182" s="1" t="s">
        <v>508</v>
      </c>
      <c r="G182" s="1" t="s">
        <v>516</v>
      </c>
      <c r="H182" s="1" t="s">
        <v>1266</v>
      </c>
      <c r="I182" s="4">
        <v>24344.57</v>
      </c>
      <c r="J182" s="1">
        <v>9</v>
      </c>
      <c r="K182" s="4">
        <v>462546.83</v>
      </c>
      <c r="L182" s="1" t="s">
        <v>518</v>
      </c>
      <c r="M182" s="7">
        <v>45432</v>
      </c>
      <c r="N182" s="2" t="str">
        <f>TEXT(Table1[[#This Row],[Date of Sale]],"mmm")</f>
        <v>May</v>
      </c>
      <c r="O182" s="1" t="s">
        <v>1402</v>
      </c>
      <c r="P182" s="8">
        <f>IF(Table1[[#This Row],[Status]]="Inforce",1,0)</f>
        <v>1</v>
      </c>
    </row>
    <row r="183" spans="2:16" x14ac:dyDescent="0.3">
      <c r="B183" s="1" t="s">
        <v>658</v>
      </c>
      <c r="C183" s="1" t="s">
        <v>335</v>
      </c>
      <c r="D183" s="1">
        <v>41</v>
      </c>
      <c r="E183" s="1" t="s">
        <v>507</v>
      </c>
      <c r="F183" s="1" t="s">
        <v>508</v>
      </c>
      <c r="G183" s="1" t="s">
        <v>515</v>
      </c>
      <c r="H183" s="1" t="s">
        <v>1241</v>
      </c>
      <c r="I183" s="4">
        <v>47340.68</v>
      </c>
      <c r="J183" s="1">
        <v>7</v>
      </c>
      <c r="K183" s="4">
        <v>804791.56</v>
      </c>
      <c r="L183" s="1" t="s">
        <v>521</v>
      </c>
      <c r="M183" s="7">
        <v>45433</v>
      </c>
      <c r="N183" s="2" t="str">
        <f>TEXT(Table1[[#This Row],[Date of Sale]],"mmm")</f>
        <v>May</v>
      </c>
      <c r="O183" s="1" t="s">
        <v>1403</v>
      </c>
      <c r="P183" s="8">
        <f>IF(Table1[[#This Row],[Status]]="Inforce",1,0)</f>
        <v>0</v>
      </c>
    </row>
    <row r="184" spans="2:16" x14ac:dyDescent="0.3">
      <c r="B184" s="1" t="s">
        <v>723</v>
      </c>
      <c r="C184" s="1" t="s">
        <v>353</v>
      </c>
      <c r="D184" s="1">
        <v>42</v>
      </c>
      <c r="E184" s="1" t="s">
        <v>506</v>
      </c>
      <c r="F184" s="1" t="s">
        <v>511</v>
      </c>
      <c r="G184" s="1" t="s">
        <v>517</v>
      </c>
      <c r="H184" s="1" t="s">
        <v>909</v>
      </c>
      <c r="I184" s="4">
        <v>17066.03</v>
      </c>
      <c r="J184" s="1">
        <v>7</v>
      </c>
      <c r="K184" s="4">
        <v>290122.51</v>
      </c>
      <c r="L184" s="1" t="s">
        <v>521</v>
      </c>
      <c r="M184" s="7">
        <v>45433</v>
      </c>
      <c r="N184" s="2" t="str">
        <f>TEXT(Table1[[#This Row],[Date of Sale]],"mmm")</f>
        <v>May</v>
      </c>
      <c r="O184" s="1" t="s">
        <v>1402</v>
      </c>
      <c r="P184" s="8">
        <f>IF(Table1[[#This Row],[Status]]="Inforce",1,0)</f>
        <v>1</v>
      </c>
    </row>
    <row r="185" spans="2:16" x14ac:dyDescent="0.3">
      <c r="B185" s="1" t="s">
        <v>628</v>
      </c>
      <c r="C185" s="1" t="s">
        <v>205</v>
      </c>
      <c r="D185" s="1">
        <v>32</v>
      </c>
      <c r="E185" s="1" t="s">
        <v>506</v>
      </c>
      <c r="F185" s="1" t="s">
        <v>510</v>
      </c>
      <c r="G185" s="1" t="s">
        <v>516</v>
      </c>
      <c r="H185" s="1" t="s">
        <v>1117</v>
      </c>
      <c r="I185" s="4">
        <v>11935.21</v>
      </c>
      <c r="J185" s="1">
        <v>19</v>
      </c>
      <c r="K185" s="4">
        <v>155157.73000000001</v>
      </c>
      <c r="L185" s="1" t="s">
        <v>520</v>
      </c>
      <c r="M185" s="7">
        <v>45434</v>
      </c>
      <c r="N185" s="2" t="str">
        <f>TEXT(Table1[[#This Row],[Date of Sale]],"mmm")</f>
        <v>May</v>
      </c>
      <c r="O185" s="1" t="s">
        <v>1403</v>
      </c>
      <c r="P185" s="8">
        <f>IF(Table1[[#This Row],[Status]]="Inforce",1,0)</f>
        <v>0</v>
      </c>
    </row>
    <row r="186" spans="2:16" x14ac:dyDescent="0.3">
      <c r="B186" s="1" t="s">
        <v>795</v>
      </c>
      <c r="C186" s="1" t="s">
        <v>214</v>
      </c>
      <c r="D186" s="1">
        <v>38</v>
      </c>
      <c r="E186" s="1" t="s">
        <v>507</v>
      </c>
      <c r="F186" s="1" t="s">
        <v>510</v>
      </c>
      <c r="G186" s="1" t="s">
        <v>513</v>
      </c>
      <c r="H186" s="1" t="s">
        <v>1126</v>
      </c>
      <c r="I186" s="4">
        <v>15305.68</v>
      </c>
      <c r="J186" s="1">
        <v>11</v>
      </c>
      <c r="K186" s="4">
        <v>168362.48</v>
      </c>
      <c r="L186" s="1" t="s">
        <v>522</v>
      </c>
      <c r="M186" s="7">
        <v>45435</v>
      </c>
      <c r="N186" s="2" t="str">
        <f>TEXT(Table1[[#This Row],[Date of Sale]],"mmm")</f>
        <v>May</v>
      </c>
      <c r="O186" s="1" t="s">
        <v>1402</v>
      </c>
      <c r="P186" s="8">
        <f>IF(Table1[[#This Row],[Status]]="Inforce",1,0)</f>
        <v>1</v>
      </c>
    </row>
    <row r="187" spans="2:16" x14ac:dyDescent="0.3">
      <c r="B187" s="1" t="s">
        <v>579</v>
      </c>
      <c r="C187" s="1" t="s">
        <v>317</v>
      </c>
      <c r="D187" s="1">
        <v>34</v>
      </c>
      <c r="E187" s="1" t="s">
        <v>506</v>
      </c>
      <c r="F187" s="1" t="s">
        <v>508</v>
      </c>
      <c r="G187" s="1" t="s">
        <v>514</v>
      </c>
      <c r="H187" s="1" t="s">
        <v>1224</v>
      </c>
      <c r="I187" s="4">
        <v>46898.83</v>
      </c>
      <c r="J187" s="1">
        <v>17</v>
      </c>
      <c r="K187" s="4">
        <v>468988.3</v>
      </c>
      <c r="L187" s="1" t="s">
        <v>522</v>
      </c>
      <c r="M187" s="7">
        <v>45435</v>
      </c>
      <c r="N187" s="2" t="str">
        <f>TEXT(Table1[[#This Row],[Date of Sale]],"mmm")</f>
        <v>May</v>
      </c>
      <c r="O187" s="1" t="s">
        <v>1402</v>
      </c>
      <c r="P187" s="8">
        <f>IF(Table1[[#This Row],[Status]]="Inforce",1,0)</f>
        <v>1</v>
      </c>
    </row>
    <row r="188" spans="2:16" x14ac:dyDescent="0.3">
      <c r="B188" s="1" t="s">
        <v>559</v>
      </c>
      <c r="C188" s="1" t="s">
        <v>356</v>
      </c>
      <c r="D188" s="1">
        <v>57</v>
      </c>
      <c r="E188" s="1" t="s">
        <v>507</v>
      </c>
      <c r="F188" s="1" t="s">
        <v>511</v>
      </c>
      <c r="G188" s="1" t="s">
        <v>515</v>
      </c>
      <c r="H188" s="1" t="s">
        <v>1260</v>
      </c>
      <c r="I188" s="4">
        <v>34743.230000000003</v>
      </c>
      <c r="J188" s="1">
        <v>14</v>
      </c>
      <c r="K188" s="4">
        <v>694864.60000000009</v>
      </c>
      <c r="L188" s="1" t="s">
        <v>518</v>
      </c>
      <c r="M188" s="7">
        <v>45435</v>
      </c>
      <c r="N188" s="2" t="str">
        <f>TEXT(Table1[[#This Row],[Date of Sale]],"mmm")</f>
        <v>May</v>
      </c>
      <c r="O188" s="1" t="s">
        <v>1402</v>
      </c>
      <c r="P188" s="8">
        <f>IF(Table1[[#This Row],[Status]]="Inforce",1,0)</f>
        <v>1</v>
      </c>
    </row>
    <row r="189" spans="2:16" x14ac:dyDescent="0.3">
      <c r="B189" s="1" t="s">
        <v>526</v>
      </c>
      <c r="C189" s="1" t="s">
        <v>475</v>
      </c>
      <c r="D189" s="1">
        <v>58</v>
      </c>
      <c r="E189" s="1" t="s">
        <v>506</v>
      </c>
      <c r="F189" s="1" t="s">
        <v>509</v>
      </c>
      <c r="G189" s="1" t="s">
        <v>517</v>
      </c>
      <c r="H189" s="1" t="s">
        <v>1371</v>
      </c>
      <c r="I189" s="4">
        <v>26406.67</v>
      </c>
      <c r="J189" s="1">
        <v>19</v>
      </c>
      <c r="K189" s="4">
        <v>422506.72</v>
      </c>
      <c r="L189" s="1" t="s">
        <v>520</v>
      </c>
      <c r="M189" s="7">
        <v>45435</v>
      </c>
      <c r="N189" s="2" t="str">
        <f>TEXT(Table1[[#This Row],[Date of Sale]],"mmm")</f>
        <v>May</v>
      </c>
      <c r="O189" s="1" t="s">
        <v>1402</v>
      </c>
      <c r="P189" s="8">
        <f>IF(Table1[[#This Row],[Status]]="Inforce",1,0)</f>
        <v>1</v>
      </c>
    </row>
    <row r="190" spans="2:16" x14ac:dyDescent="0.3">
      <c r="B190" s="1" t="s">
        <v>736</v>
      </c>
      <c r="C190" s="1" t="s">
        <v>84</v>
      </c>
      <c r="D190" s="1">
        <v>36</v>
      </c>
      <c r="E190" s="1" t="s">
        <v>507</v>
      </c>
      <c r="F190" s="1" t="s">
        <v>511</v>
      </c>
      <c r="G190" s="1" t="s">
        <v>516</v>
      </c>
      <c r="H190" s="1" t="s">
        <v>1008</v>
      </c>
      <c r="I190" s="4">
        <v>12753.45</v>
      </c>
      <c r="J190" s="1">
        <v>20</v>
      </c>
      <c r="K190" s="4">
        <v>242315.55</v>
      </c>
      <c r="L190" s="1" t="s">
        <v>520</v>
      </c>
      <c r="M190" s="7">
        <v>45436</v>
      </c>
      <c r="N190" s="2" t="str">
        <f>TEXT(Table1[[#This Row],[Date of Sale]],"mmm")</f>
        <v>May</v>
      </c>
      <c r="O190" s="1" t="s">
        <v>1402</v>
      </c>
      <c r="P190" s="8">
        <f>IF(Table1[[#This Row],[Status]]="Inforce",1,0)</f>
        <v>1</v>
      </c>
    </row>
    <row r="191" spans="2:16" x14ac:dyDescent="0.3">
      <c r="B191" s="1" t="s">
        <v>628</v>
      </c>
      <c r="C191" s="1" t="s">
        <v>124</v>
      </c>
      <c r="D191" s="1">
        <v>53</v>
      </c>
      <c r="E191" s="1" t="s">
        <v>506</v>
      </c>
      <c r="F191" s="1" t="s">
        <v>512</v>
      </c>
      <c r="G191" s="1" t="s">
        <v>513</v>
      </c>
      <c r="H191" s="1" t="s">
        <v>1041</v>
      </c>
      <c r="I191" s="4">
        <v>42275.63</v>
      </c>
      <c r="J191" s="1">
        <v>26</v>
      </c>
      <c r="K191" s="4">
        <v>718685.71</v>
      </c>
      <c r="L191" s="1" t="s">
        <v>522</v>
      </c>
      <c r="M191" s="7">
        <v>45436</v>
      </c>
      <c r="N191" s="2" t="str">
        <f>TEXT(Table1[[#This Row],[Date of Sale]],"mmm")</f>
        <v>May</v>
      </c>
      <c r="O191" s="1" t="s">
        <v>1402</v>
      </c>
      <c r="P191" s="8">
        <f>IF(Table1[[#This Row],[Status]]="Inforce",1,0)</f>
        <v>1</v>
      </c>
    </row>
    <row r="192" spans="2:16" x14ac:dyDescent="0.3">
      <c r="B192" s="1" t="s">
        <v>603</v>
      </c>
      <c r="C192" s="1" t="s">
        <v>135</v>
      </c>
      <c r="D192" s="1">
        <v>46</v>
      </c>
      <c r="E192" s="1" t="s">
        <v>507</v>
      </c>
      <c r="F192" s="1" t="s">
        <v>510</v>
      </c>
      <c r="G192" s="1" t="s">
        <v>513</v>
      </c>
      <c r="H192" s="1" t="s">
        <v>1052</v>
      </c>
      <c r="I192" s="4">
        <v>11720.55</v>
      </c>
      <c r="J192" s="1">
        <v>12</v>
      </c>
      <c r="K192" s="4">
        <v>187528.8</v>
      </c>
      <c r="L192" s="1" t="s">
        <v>519</v>
      </c>
      <c r="M192" s="7">
        <v>45436</v>
      </c>
      <c r="N192" s="2" t="str">
        <f>TEXT(Table1[[#This Row],[Date of Sale]],"mmm")</f>
        <v>May</v>
      </c>
      <c r="O192" s="1" t="s">
        <v>1402</v>
      </c>
      <c r="P192" s="8">
        <f>IF(Table1[[#This Row],[Status]]="Inforce",1,0)</f>
        <v>1</v>
      </c>
    </row>
    <row r="193" spans="2:16" x14ac:dyDescent="0.3">
      <c r="B193" s="1" t="s">
        <v>868</v>
      </c>
      <c r="C193" s="1" t="s">
        <v>401</v>
      </c>
      <c r="D193" s="1">
        <v>35</v>
      </c>
      <c r="E193" s="1" t="s">
        <v>506</v>
      </c>
      <c r="F193" s="1" t="s">
        <v>508</v>
      </c>
      <c r="G193" s="1" t="s">
        <v>515</v>
      </c>
      <c r="H193" s="1" t="s">
        <v>1302</v>
      </c>
      <c r="I193" s="4">
        <v>44024.42</v>
      </c>
      <c r="J193" s="1">
        <v>13</v>
      </c>
      <c r="K193" s="4">
        <v>616341.88</v>
      </c>
      <c r="L193" s="1" t="s">
        <v>520</v>
      </c>
      <c r="M193" s="7">
        <v>45437</v>
      </c>
      <c r="N193" s="2" t="str">
        <f>TEXT(Table1[[#This Row],[Date of Sale]],"mmm")</f>
        <v>May</v>
      </c>
      <c r="O193" s="1" t="s">
        <v>1402</v>
      </c>
      <c r="P193" s="8">
        <f>IF(Table1[[#This Row],[Status]]="Inforce",1,0)</f>
        <v>1</v>
      </c>
    </row>
    <row r="194" spans="2:16" x14ac:dyDescent="0.3">
      <c r="B194" s="1" t="s">
        <v>635</v>
      </c>
      <c r="C194" s="1" t="s">
        <v>482</v>
      </c>
      <c r="D194" s="1">
        <v>45</v>
      </c>
      <c r="E194" s="1" t="s">
        <v>506</v>
      </c>
      <c r="F194" s="1" t="s">
        <v>510</v>
      </c>
      <c r="G194" s="1" t="s">
        <v>516</v>
      </c>
      <c r="H194" s="1" t="s">
        <v>1379</v>
      </c>
      <c r="I194" s="4">
        <v>27460.17</v>
      </c>
      <c r="J194" s="1">
        <v>14</v>
      </c>
      <c r="K194" s="4">
        <v>439362.72</v>
      </c>
      <c r="L194" s="1" t="s">
        <v>520</v>
      </c>
      <c r="M194" s="7">
        <v>45437</v>
      </c>
      <c r="N194" s="2" t="str">
        <f>TEXT(Table1[[#This Row],[Date of Sale]],"mmm")</f>
        <v>May</v>
      </c>
      <c r="O194" s="1" t="s">
        <v>1403</v>
      </c>
      <c r="P194" s="8">
        <f>IF(Table1[[#This Row],[Status]]="Inforce",1,0)</f>
        <v>0</v>
      </c>
    </row>
    <row r="195" spans="2:16" x14ac:dyDescent="0.3">
      <c r="B195" s="1" t="s">
        <v>591</v>
      </c>
      <c r="C195" s="1" t="s">
        <v>137</v>
      </c>
      <c r="D195" s="1">
        <v>39</v>
      </c>
      <c r="E195" s="1" t="s">
        <v>507</v>
      </c>
      <c r="F195" s="1" t="s">
        <v>511</v>
      </c>
      <c r="G195" s="1" t="s">
        <v>517</v>
      </c>
      <c r="H195" s="1" t="s">
        <v>1053</v>
      </c>
      <c r="I195" s="4">
        <v>37911</v>
      </c>
      <c r="J195" s="1">
        <v>18</v>
      </c>
      <c r="K195" s="4">
        <v>454932</v>
      </c>
      <c r="L195" s="1" t="s">
        <v>520</v>
      </c>
      <c r="M195" s="7">
        <v>45438</v>
      </c>
      <c r="N195" s="2" t="str">
        <f>TEXT(Table1[[#This Row],[Date of Sale]],"mmm")</f>
        <v>May</v>
      </c>
      <c r="O195" s="1" t="s">
        <v>1403</v>
      </c>
      <c r="P195" s="8">
        <f>IF(Table1[[#This Row],[Status]]="Inforce",1,0)</f>
        <v>0</v>
      </c>
    </row>
    <row r="196" spans="2:16" x14ac:dyDescent="0.3">
      <c r="B196" s="1" t="s">
        <v>841</v>
      </c>
      <c r="C196" s="1" t="s">
        <v>307</v>
      </c>
      <c r="D196" s="1">
        <v>49</v>
      </c>
      <c r="E196" s="1" t="s">
        <v>506</v>
      </c>
      <c r="F196" s="1" t="s">
        <v>510</v>
      </c>
      <c r="G196" s="1" t="s">
        <v>513</v>
      </c>
      <c r="H196" s="1" t="s">
        <v>1215</v>
      </c>
      <c r="I196" s="4">
        <v>14562.31</v>
      </c>
      <c r="J196" s="1">
        <v>29</v>
      </c>
      <c r="K196" s="4">
        <v>276683.89</v>
      </c>
      <c r="L196" s="1" t="s">
        <v>518</v>
      </c>
      <c r="M196" s="7">
        <v>45438</v>
      </c>
      <c r="N196" s="2" t="str">
        <f>TEXT(Table1[[#This Row],[Date of Sale]],"mmm")</f>
        <v>May</v>
      </c>
      <c r="O196" s="1" t="s">
        <v>1402</v>
      </c>
      <c r="P196" s="8">
        <f>IF(Table1[[#This Row],[Status]]="Inforce",1,0)</f>
        <v>1</v>
      </c>
    </row>
    <row r="197" spans="2:16" x14ac:dyDescent="0.3">
      <c r="B197" s="1" t="s">
        <v>808</v>
      </c>
      <c r="C197" s="1" t="s">
        <v>247</v>
      </c>
      <c r="D197" s="1">
        <v>35</v>
      </c>
      <c r="E197" s="1" t="s">
        <v>506</v>
      </c>
      <c r="F197" s="1" t="s">
        <v>508</v>
      </c>
      <c r="G197" s="1" t="s">
        <v>516</v>
      </c>
      <c r="H197" s="1" t="s">
        <v>1156</v>
      </c>
      <c r="I197" s="4">
        <v>45801.5</v>
      </c>
      <c r="J197" s="1">
        <v>12</v>
      </c>
      <c r="K197" s="4">
        <v>732824</v>
      </c>
      <c r="L197" s="1" t="s">
        <v>519</v>
      </c>
      <c r="M197" s="7">
        <v>45440</v>
      </c>
      <c r="N197" s="2" t="str">
        <f>TEXT(Table1[[#This Row],[Date of Sale]],"mmm")</f>
        <v>May</v>
      </c>
      <c r="O197" s="1" t="s">
        <v>1402</v>
      </c>
      <c r="P197" s="8">
        <f>IF(Table1[[#This Row],[Status]]="Inforce",1,0)</f>
        <v>1</v>
      </c>
    </row>
    <row r="198" spans="2:16" x14ac:dyDescent="0.3">
      <c r="B198" s="1" t="s">
        <v>838</v>
      </c>
      <c r="C198" s="1" t="s">
        <v>383</v>
      </c>
      <c r="D198" s="1">
        <v>28</v>
      </c>
      <c r="E198" s="1" t="s">
        <v>506</v>
      </c>
      <c r="F198" s="1" t="s">
        <v>512</v>
      </c>
      <c r="G198" s="1" t="s">
        <v>517</v>
      </c>
      <c r="H198" s="1" t="s">
        <v>1284</v>
      </c>
      <c r="I198" s="4">
        <v>16256.77</v>
      </c>
      <c r="J198" s="1">
        <v>11</v>
      </c>
      <c r="K198" s="4">
        <v>260108.32</v>
      </c>
      <c r="L198" s="1" t="s">
        <v>521</v>
      </c>
      <c r="M198" s="7">
        <v>45440</v>
      </c>
      <c r="N198" s="2" t="str">
        <f>TEXT(Table1[[#This Row],[Date of Sale]],"mmm")</f>
        <v>May</v>
      </c>
      <c r="O198" s="1" t="s">
        <v>1402</v>
      </c>
      <c r="P198" s="8">
        <f>IF(Table1[[#This Row],[Status]]="Inforce",1,0)</f>
        <v>1</v>
      </c>
    </row>
    <row r="199" spans="2:16" x14ac:dyDescent="0.3">
      <c r="B199" s="1" t="s">
        <v>777</v>
      </c>
      <c r="C199" s="1" t="s">
        <v>173</v>
      </c>
      <c r="D199" s="1">
        <v>51</v>
      </c>
      <c r="E199" s="1" t="s">
        <v>507</v>
      </c>
      <c r="F199" s="1" t="s">
        <v>509</v>
      </c>
      <c r="G199" s="1" t="s">
        <v>515</v>
      </c>
      <c r="H199" s="1" t="s">
        <v>1087</v>
      </c>
      <c r="I199" s="4">
        <v>35902.75</v>
      </c>
      <c r="J199" s="1">
        <v>8</v>
      </c>
      <c r="K199" s="4">
        <v>682152.25</v>
      </c>
      <c r="L199" s="1" t="s">
        <v>522</v>
      </c>
      <c r="M199" s="7">
        <v>45441</v>
      </c>
      <c r="N199" s="2" t="str">
        <f>TEXT(Table1[[#This Row],[Date of Sale]],"mmm")</f>
        <v>May</v>
      </c>
      <c r="O199" s="1" t="s">
        <v>1403</v>
      </c>
      <c r="P199" s="8">
        <f>IF(Table1[[#This Row],[Status]]="Inforce",1,0)</f>
        <v>0</v>
      </c>
    </row>
    <row r="200" spans="2:16" x14ac:dyDescent="0.3">
      <c r="B200" s="1" t="s">
        <v>544</v>
      </c>
      <c r="C200" s="1" t="s">
        <v>202</v>
      </c>
      <c r="D200" s="1">
        <v>36</v>
      </c>
      <c r="E200" s="1" t="s">
        <v>506</v>
      </c>
      <c r="F200" s="1" t="s">
        <v>510</v>
      </c>
      <c r="G200" s="1" t="s">
        <v>513</v>
      </c>
      <c r="H200" s="1" t="s">
        <v>1114</v>
      </c>
      <c r="I200" s="4">
        <v>29226.87</v>
      </c>
      <c r="J200" s="1">
        <v>19</v>
      </c>
      <c r="K200" s="4">
        <v>467629.92</v>
      </c>
      <c r="L200" s="1" t="s">
        <v>519</v>
      </c>
      <c r="M200" s="7">
        <v>45441</v>
      </c>
      <c r="N200" s="2" t="str">
        <f>TEXT(Table1[[#This Row],[Date of Sale]],"mmm")</f>
        <v>May</v>
      </c>
      <c r="O200" s="1" t="s">
        <v>1402</v>
      </c>
      <c r="P200" s="8">
        <f>IF(Table1[[#This Row],[Status]]="Inforce",1,0)</f>
        <v>1</v>
      </c>
    </row>
    <row r="201" spans="2:16" x14ac:dyDescent="0.3">
      <c r="B201" s="1" t="s">
        <v>574</v>
      </c>
      <c r="C201" s="1" t="s">
        <v>371</v>
      </c>
      <c r="D201" s="1">
        <v>51</v>
      </c>
      <c r="E201" s="1" t="s">
        <v>507</v>
      </c>
      <c r="F201" s="1" t="s">
        <v>511</v>
      </c>
      <c r="G201" s="1" t="s">
        <v>516</v>
      </c>
      <c r="H201" s="1" t="s">
        <v>1272</v>
      </c>
      <c r="I201" s="4">
        <v>14188.6</v>
      </c>
      <c r="J201" s="1">
        <v>17</v>
      </c>
      <c r="K201" s="4">
        <v>227017.60000000001</v>
      </c>
      <c r="L201" s="1" t="s">
        <v>521</v>
      </c>
      <c r="M201" s="7">
        <v>45441</v>
      </c>
      <c r="N201" s="2" t="str">
        <f>TEXT(Table1[[#This Row],[Date of Sale]],"mmm")</f>
        <v>May</v>
      </c>
      <c r="O201" s="1" t="s">
        <v>1402</v>
      </c>
      <c r="P201" s="8">
        <f>IF(Table1[[#This Row],[Status]]="Inforce",1,0)</f>
        <v>1</v>
      </c>
    </row>
    <row r="202" spans="2:16" x14ac:dyDescent="0.3">
      <c r="B202" s="1" t="s">
        <v>898</v>
      </c>
      <c r="C202" s="1" t="s">
        <v>468</v>
      </c>
      <c r="D202" s="1">
        <v>30</v>
      </c>
      <c r="E202" s="1" t="s">
        <v>506</v>
      </c>
      <c r="F202" s="1" t="s">
        <v>510</v>
      </c>
      <c r="G202" s="1" t="s">
        <v>514</v>
      </c>
      <c r="H202" s="1" t="s">
        <v>1365</v>
      </c>
      <c r="I202" s="4">
        <v>31619</v>
      </c>
      <c r="J202" s="1">
        <v>29</v>
      </c>
      <c r="K202" s="4">
        <v>442666</v>
      </c>
      <c r="L202" s="1" t="s">
        <v>520</v>
      </c>
      <c r="M202" s="7">
        <v>45441</v>
      </c>
      <c r="N202" s="2" t="str">
        <f>TEXT(Table1[[#This Row],[Date of Sale]],"mmm")</f>
        <v>May</v>
      </c>
      <c r="O202" s="1" t="s">
        <v>1403</v>
      </c>
      <c r="P202" s="8">
        <f>IF(Table1[[#This Row],[Status]]="Inforce",1,0)</f>
        <v>0</v>
      </c>
    </row>
    <row r="203" spans="2:16" x14ac:dyDescent="0.3">
      <c r="B203" s="1" t="s">
        <v>716</v>
      </c>
      <c r="C203" s="1" t="s">
        <v>45</v>
      </c>
      <c r="D203" s="1">
        <v>51</v>
      </c>
      <c r="E203" s="1" t="s">
        <v>506</v>
      </c>
      <c r="F203" s="1" t="s">
        <v>511</v>
      </c>
      <c r="G203" s="1" t="s">
        <v>515</v>
      </c>
      <c r="H203" s="1" t="s">
        <v>970</v>
      </c>
      <c r="I203" s="4">
        <v>41863.18</v>
      </c>
      <c r="J203" s="1">
        <v>8</v>
      </c>
      <c r="K203" s="4">
        <v>544221.34</v>
      </c>
      <c r="L203" s="1" t="s">
        <v>521</v>
      </c>
      <c r="M203" s="7">
        <v>45443</v>
      </c>
      <c r="N203" s="2" t="str">
        <f>TEXT(Table1[[#This Row],[Date of Sale]],"mmm")</f>
        <v>May</v>
      </c>
      <c r="O203" s="1" t="s">
        <v>1402</v>
      </c>
      <c r="P203" s="8">
        <f>IF(Table1[[#This Row],[Status]]="Inforce",1,0)</f>
        <v>1</v>
      </c>
    </row>
    <row r="204" spans="2:16" x14ac:dyDescent="0.3">
      <c r="B204" s="1" t="s">
        <v>527</v>
      </c>
      <c r="C204" s="1" t="s">
        <v>74</v>
      </c>
      <c r="D204" s="1">
        <v>34</v>
      </c>
      <c r="E204" s="1" t="s">
        <v>507</v>
      </c>
      <c r="F204" s="1" t="s">
        <v>512</v>
      </c>
      <c r="G204" s="1" t="s">
        <v>517</v>
      </c>
      <c r="H204" s="1" t="s">
        <v>998</v>
      </c>
      <c r="I204" s="4">
        <v>48925.22</v>
      </c>
      <c r="J204" s="1">
        <v>6</v>
      </c>
      <c r="K204" s="4">
        <v>733878.3</v>
      </c>
      <c r="L204" s="1" t="s">
        <v>519</v>
      </c>
      <c r="M204" s="7">
        <v>45444</v>
      </c>
      <c r="N204" s="2" t="str">
        <f>TEXT(Table1[[#This Row],[Date of Sale]],"mmm")</f>
        <v>Jun</v>
      </c>
      <c r="O204" s="1" t="s">
        <v>1402</v>
      </c>
      <c r="P204" s="8">
        <f>IF(Table1[[#This Row],[Status]]="Inforce",1,0)</f>
        <v>1</v>
      </c>
    </row>
    <row r="205" spans="2:16" x14ac:dyDescent="0.3">
      <c r="B205" s="1" t="s">
        <v>889</v>
      </c>
      <c r="C205" s="1" t="s">
        <v>438</v>
      </c>
      <c r="D205" s="1">
        <v>49</v>
      </c>
      <c r="E205" s="1" t="s">
        <v>507</v>
      </c>
      <c r="F205" s="1" t="s">
        <v>508</v>
      </c>
      <c r="G205" s="1" t="s">
        <v>516</v>
      </c>
      <c r="H205" s="1" t="s">
        <v>1337</v>
      </c>
      <c r="I205" s="4">
        <v>13929.15</v>
      </c>
      <c r="J205" s="1">
        <v>16</v>
      </c>
      <c r="K205" s="4">
        <v>195008.1</v>
      </c>
      <c r="L205" s="1" t="s">
        <v>522</v>
      </c>
      <c r="M205" s="7">
        <v>45444</v>
      </c>
      <c r="N205" s="2" t="str">
        <f>TEXT(Table1[[#This Row],[Date of Sale]],"mmm")</f>
        <v>Jun</v>
      </c>
      <c r="O205" s="1" t="s">
        <v>1402</v>
      </c>
      <c r="P205" s="8">
        <f>IF(Table1[[#This Row],[Status]]="Inforce",1,0)</f>
        <v>1</v>
      </c>
    </row>
    <row r="206" spans="2:16" x14ac:dyDescent="0.3">
      <c r="B206" s="1" t="s">
        <v>728</v>
      </c>
      <c r="C206" s="1" t="s">
        <v>66</v>
      </c>
      <c r="D206" s="1">
        <v>33</v>
      </c>
      <c r="E206" s="1" t="s">
        <v>507</v>
      </c>
      <c r="F206" s="1" t="s">
        <v>512</v>
      </c>
      <c r="G206" s="1" t="s">
        <v>516</v>
      </c>
      <c r="H206" s="1" t="s">
        <v>990</v>
      </c>
      <c r="I206" s="4">
        <v>5768.37</v>
      </c>
      <c r="J206" s="1">
        <v>5</v>
      </c>
      <c r="K206" s="4">
        <v>103830.66</v>
      </c>
      <c r="L206" s="1" t="s">
        <v>518</v>
      </c>
      <c r="M206" s="7">
        <v>45445</v>
      </c>
      <c r="N206" s="2" t="str">
        <f>TEXT(Table1[[#This Row],[Date of Sale]],"mmm")</f>
        <v>Jun</v>
      </c>
      <c r="O206" s="1" t="s">
        <v>1403</v>
      </c>
      <c r="P206" s="8">
        <f>IF(Table1[[#This Row],[Status]]="Inforce",1,0)</f>
        <v>0</v>
      </c>
    </row>
    <row r="207" spans="2:16" x14ac:dyDescent="0.3">
      <c r="B207" s="1" t="s">
        <v>698</v>
      </c>
      <c r="C207" s="1" t="s">
        <v>398</v>
      </c>
      <c r="D207" s="1">
        <v>30</v>
      </c>
      <c r="E207" s="1" t="s">
        <v>506</v>
      </c>
      <c r="F207" s="1" t="s">
        <v>510</v>
      </c>
      <c r="G207" s="1" t="s">
        <v>517</v>
      </c>
      <c r="H207" s="1" t="s">
        <v>1299</v>
      </c>
      <c r="I207" s="4">
        <v>49332.46</v>
      </c>
      <c r="J207" s="1">
        <v>18</v>
      </c>
      <c r="K207" s="4">
        <v>690654.44</v>
      </c>
      <c r="L207" s="1" t="s">
        <v>522</v>
      </c>
      <c r="M207" s="7">
        <v>45445</v>
      </c>
      <c r="N207" s="2" t="str">
        <f>TEXT(Table1[[#This Row],[Date of Sale]],"mmm")</f>
        <v>Jun</v>
      </c>
      <c r="O207" s="1" t="s">
        <v>1402</v>
      </c>
      <c r="P207" s="8">
        <f>IF(Table1[[#This Row],[Status]]="Inforce",1,0)</f>
        <v>1</v>
      </c>
    </row>
    <row r="208" spans="2:16" x14ac:dyDescent="0.3">
      <c r="B208" s="1" t="s">
        <v>526</v>
      </c>
      <c r="C208" s="1" t="s">
        <v>230</v>
      </c>
      <c r="D208" s="1">
        <v>33</v>
      </c>
      <c r="E208" s="1" t="s">
        <v>507</v>
      </c>
      <c r="F208" s="1" t="s">
        <v>512</v>
      </c>
      <c r="G208" s="1" t="s">
        <v>514</v>
      </c>
      <c r="H208" s="1" t="s">
        <v>1140</v>
      </c>
      <c r="I208" s="4">
        <v>6416.9</v>
      </c>
      <c r="J208" s="1">
        <v>24</v>
      </c>
      <c r="K208" s="4">
        <v>109087.3</v>
      </c>
      <c r="L208" s="1" t="s">
        <v>519</v>
      </c>
      <c r="M208" s="7">
        <v>45446</v>
      </c>
      <c r="N208" s="2" t="str">
        <f>TEXT(Table1[[#This Row],[Date of Sale]],"mmm")</f>
        <v>Jun</v>
      </c>
      <c r="O208" s="1" t="s">
        <v>1402</v>
      </c>
      <c r="P208" s="8">
        <f>IF(Table1[[#This Row],[Status]]="Inforce",1,0)</f>
        <v>1</v>
      </c>
    </row>
    <row r="209" spans="2:16" x14ac:dyDescent="0.3">
      <c r="B209" s="1" t="s">
        <v>814</v>
      </c>
      <c r="C209" s="1" t="s">
        <v>263</v>
      </c>
      <c r="D209" s="1">
        <v>46</v>
      </c>
      <c r="E209" s="1" t="s">
        <v>506</v>
      </c>
      <c r="F209" s="1" t="s">
        <v>511</v>
      </c>
      <c r="G209" s="1" t="s">
        <v>515</v>
      </c>
      <c r="H209" s="1" t="s">
        <v>1172</v>
      </c>
      <c r="I209" s="4">
        <v>44684.02</v>
      </c>
      <c r="J209" s="1">
        <v>15</v>
      </c>
      <c r="K209" s="4">
        <v>893680.39999999991</v>
      </c>
      <c r="L209" s="1" t="s">
        <v>518</v>
      </c>
      <c r="M209" s="7">
        <v>45447</v>
      </c>
      <c r="N209" s="2" t="str">
        <f>TEXT(Table1[[#This Row],[Date of Sale]],"mmm")</f>
        <v>Jun</v>
      </c>
      <c r="O209" s="1" t="s">
        <v>1402</v>
      </c>
      <c r="P209" s="8">
        <f>IF(Table1[[#This Row],[Status]]="Inforce",1,0)</f>
        <v>1</v>
      </c>
    </row>
    <row r="210" spans="2:16" x14ac:dyDescent="0.3">
      <c r="B210" s="1" t="s">
        <v>623</v>
      </c>
      <c r="C210" s="1" t="s">
        <v>381</v>
      </c>
      <c r="D210" s="1">
        <v>50</v>
      </c>
      <c r="E210" s="1" t="s">
        <v>507</v>
      </c>
      <c r="F210" s="1" t="s">
        <v>508</v>
      </c>
      <c r="G210" s="1" t="s">
        <v>513</v>
      </c>
      <c r="H210" s="1" t="s">
        <v>1282</v>
      </c>
      <c r="I210" s="4">
        <v>36510.07</v>
      </c>
      <c r="J210" s="1">
        <v>26</v>
      </c>
      <c r="K210" s="4">
        <v>401610.77</v>
      </c>
      <c r="L210" s="1" t="s">
        <v>521</v>
      </c>
      <c r="M210" s="7">
        <v>45447</v>
      </c>
      <c r="N210" s="2" t="str">
        <f>TEXT(Table1[[#This Row],[Date of Sale]],"mmm")</f>
        <v>Jun</v>
      </c>
      <c r="O210" s="1" t="s">
        <v>1402</v>
      </c>
      <c r="P210" s="8">
        <f>IF(Table1[[#This Row],[Status]]="Inforce",1,0)</f>
        <v>1</v>
      </c>
    </row>
    <row r="211" spans="2:16" x14ac:dyDescent="0.3">
      <c r="B211" s="1" t="s">
        <v>885</v>
      </c>
      <c r="C211" s="1" t="s">
        <v>430</v>
      </c>
      <c r="D211" s="1">
        <v>51</v>
      </c>
      <c r="E211" s="1" t="s">
        <v>506</v>
      </c>
      <c r="F211" s="1" t="s">
        <v>511</v>
      </c>
      <c r="G211" s="1" t="s">
        <v>513</v>
      </c>
      <c r="H211" s="1" t="s">
        <v>1330</v>
      </c>
      <c r="I211" s="4">
        <v>23331.48</v>
      </c>
      <c r="J211" s="1">
        <v>5</v>
      </c>
      <c r="K211" s="4">
        <v>303309.24</v>
      </c>
      <c r="L211" s="1" t="s">
        <v>521</v>
      </c>
      <c r="M211" s="7">
        <v>45447</v>
      </c>
      <c r="N211" s="2" t="str">
        <f>TEXT(Table1[[#This Row],[Date of Sale]],"mmm")</f>
        <v>Jun</v>
      </c>
      <c r="O211" s="1" t="s">
        <v>1402</v>
      </c>
      <c r="P211" s="8">
        <f>IF(Table1[[#This Row],[Status]]="Inforce",1,0)</f>
        <v>1</v>
      </c>
    </row>
    <row r="212" spans="2:16" x14ac:dyDescent="0.3">
      <c r="B212" s="1" t="s">
        <v>644</v>
      </c>
      <c r="C212" s="1" t="s">
        <v>195</v>
      </c>
      <c r="D212" s="1">
        <v>26</v>
      </c>
      <c r="E212" s="1" t="s">
        <v>507</v>
      </c>
      <c r="F212" s="1" t="s">
        <v>510</v>
      </c>
      <c r="G212" s="1" t="s">
        <v>515</v>
      </c>
      <c r="H212" s="1" t="s">
        <v>1107</v>
      </c>
      <c r="I212" s="4">
        <v>20503.41</v>
      </c>
      <c r="J212" s="1">
        <v>22</v>
      </c>
      <c r="K212" s="4">
        <v>328054.56</v>
      </c>
      <c r="L212" s="1" t="s">
        <v>520</v>
      </c>
      <c r="M212" s="7">
        <v>45449</v>
      </c>
      <c r="N212" s="2" t="str">
        <f>TEXT(Table1[[#This Row],[Date of Sale]],"mmm")</f>
        <v>Jun</v>
      </c>
      <c r="O212" s="1" t="s">
        <v>1403</v>
      </c>
      <c r="P212" s="8">
        <f>IF(Table1[[#This Row],[Status]]="Inforce",1,0)</f>
        <v>0</v>
      </c>
    </row>
    <row r="213" spans="2:16" x14ac:dyDescent="0.3">
      <c r="B213" s="1" t="s">
        <v>698</v>
      </c>
      <c r="C213" s="1" t="s">
        <v>22</v>
      </c>
      <c r="D213" s="1">
        <v>54</v>
      </c>
      <c r="E213" s="1" t="s">
        <v>507</v>
      </c>
      <c r="F213" s="1" t="s">
        <v>512</v>
      </c>
      <c r="G213" s="1" t="s">
        <v>514</v>
      </c>
      <c r="H213" s="1" t="s">
        <v>949</v>
      </c>
      <c r="I213" s="4">
        <v>22131.11</v>
      </c>
      <c r="J213" s="1">
        <v>5</v>
      </c>
      <c r="K213" s="4">
        <v>442622.2</v>
      </c>
      <c r="L213" s="1" t="s">
        <v>522</v>
      </c>
      <c r="M213" s="7">
        <v>45451</v>
      </c>
      <c r="N213" s="2" t="str">
        <f>TEXT(Table1[[#This Row],[Date of Sale]],"mmm")</f>
        <v>Jun</v>
      </c>
      <c r="O213" s="1" t="s">
        <v>1402</v>
      </c>
      <c r="P213" s="8">
        <f>IF(Table1[[#This Row],[Status]]="Inforce",1,0)</f>
        <v>1</v>
      </c>
    </row>
    <row r="214" spans="2:16" x14ac:dyDescent="0.3">
      <c r="B214" s="1" t="s">
        <v>745</v>
      </c>
      <c r="C214" s="1" t="s">
        <v>99</v>
      </c>
      <c r="D214" s="1">
        <v>55</v>
      </c>
      <c r="E214" s="1" t="s">
        <v>506</v>
      </c>
      <c r="F214" s="1" t="s">
        <v>511</v>
      </c>
      <c r="G214" s="1" t="s">
        <v>515</v>
      </c>
      <c r="H214" s="1" t="s">
        <v>1021</v>
      </c>
      <c r="I214" s="4">
        <v>25699.38</v>
      </c>
      <c r="J214" s="1">
        <v>28</v>
      </c>
      <c r="K214" s="4">
        <v>462588.84</v>
      </c>
      <c r="L214" s="1" t="s">
        <v>522</v>
      </c>
      <c r="M214" s="7">
        <v>45451</v>
      </c>
      <c r="N214" s="2" t="str">
        <f>TEXT(Table1[[#This Row],[Date of Sale]],"mmm")</f>
        <v>Jun</v>
      </c>
      <c r="O214" s="1" t="s">
        <v>1402</v>
      </c>
      <c r="P214" s="8">
        <f>IF(Table1[[#This Row],[Status]]="Inforce",1,0)</f>
        <v>1</v>
      </c>
    </row>
    <row r="215" spans="2:16" x14ac:dyDescent="0.3">
      <c r="B215" s="1" t="s">
        <v>548</v>
      </c>
      <c r="C215" s="1" t="s">
        <v>367</v>
      </c>
      <c r="D215" s="1">
        <v>37</v>
      </c>
      <c r="E215" s="1" t="s">
        <v>507</v>
      </c>
      <c r="F215" s="1" t="s">
        <v>508</v>
      </c>
      <c r="G215" s="1" t="s">
        <v>517</v>
      </c>
      <c r="H215" s="1" t="s">
        <v>1268</v>
      </c>
      <c r="I215" s="4">
        <v>8752.0300000000007</v>
      </c>
      <c r="J215" s="1">
        <v>15</v>
      </c>
      <c r="K215" s="4">
        <v>157536.54</v>
      </c>
      <c r="L215" s="1" t="s">
        <v>519</v>
      </c>
      <c r="M215" s="7">
        <v>45451</v>
      </c>
      <c r="N215" s="2" t="str">
        <f>TEXT(Table1[[#This Row],[Date of Sale]],"mmm")</f>
        <v>Jun</v>
      </c>
      <c r="O215" s="1" t="s">
        <v>1402</v>
      </c>
      <c r="P215" s="8">
        <f>IF(Table1[[#This Row],[Status]]="Inforce",1,0)</f>
        <v>1</v>
      </c>
    </row>
    <row r="216" spans="2:16" x14ac:dyDescent="0.3">
      <c r="B216" s="1" t="s">
        <v>730</v>
      </c>
      <c r="C216" s="1" t="s">
        <v>200</v>
      </c>
      <c r="D216" s="1">
        <v>28</v>
      </c>
      <c r="E216" s="1" t="s">
        <v>506</v>
      </c>
      <c r="F216" s="1" t="s">
        <v>512</v>
      </c>
      <c r="G216" s="1" t="s">
        <v>514</v>
      </c>
      <c r="H216" s="1" t="s">
        <v>1112</v>
      </c>
      <c r="I216" s="4">
        <v>42962.77</v>
      </c>
      <c r="J216" s="1">
        <v>23</v>
      </c>
      <c r="K216" s="4">
        <v>859255.39999999991</v>
      </c>
      <c r="L216" s="1" t="s">
        <v>519</v>
      </c>
      <c r="M216" s="7">
        <v>45453</v>
      </c>
      <c r="N216" s="2" t="str">
        <f>TEXT(Table1[[#This Row],[Date of Sale]],"mmm")</f>
        <v>Jun</v>
      </c>
      <c r="O216" s="1" t="s">
        <v>1402</v>
      </c>
      <c r="P216" s="8">
        <f>IF(Table1[[#This Row],[Status]]="Inforce",1,0)</f>
        <v>1</v>
      </c>
    </row>
    <row r="217" spans="2:16" x14ac:dyDescent="0.3">
      <c r="B217" s="1" t="s">
        <v>780</v>
      </c>
      <c r="C217" s="1" t="s">
        <v>181</v>
      </c>
      <c r="D217" s="1">
        <v>49</v>
      </c>
      <c r="E217" s="1" t="s">
        <v>507</v>
      </c>
      <c r="F217" s="1" t="s">
        <v>510</v>
      </c>
      <c r="G217" s="1" t="s">
        <v>513</v>
      </c>
      <c r="H217" s="1" t="s">
        <v>1094</v>
      </c>
      <c r="I217" s="4">
        <v>36060.6</v>
      </c>
      <c r="J217" s="1">
        <v>9</v>
      </c>
      <c r="K217" s="4">
        <v>721212</v>
      </c>
      <c r="L217" s="1" t="s">
        <v>518</v>
      </c>
      <c r="M217" s="7">
        <v>45455</v>
      </c>
      <c r="N217" s="2" t="str">
        <f>TEXT(Table1[[#This Row],[Date of Sale]],"mmm")</f>
        <v>Jun</v>
      </c>
      <c r="O217" s="1" t="s">
        <v>1402</v>
      </c>
      <c r="P217" s="8">
        <f>IF(Table1[[#This Row],[Status]]="Inforce",1,0)</f>
        <v>1</v>
      </c>
    </row>
    <row r="218" spans="2:16" x14ac:dyDescent="0.3">
      <c r="B218" s="1" t="s">
        <v>601</v>
      </c>
      <c r="C218" s="1" t="s">
        <v>379</v>
      </c>
      <c r="D218" s="1">
        <v>32</v>
      </c>
      <c r="E218" s="1" t="s">
        <v>506</v>
      </c>
      <c r="F218" s="1" t="s">
        <v>508</v>
      </c>
      <c r="G218" s="1" t="s">
        <v>515</v>
      </c>
      <c r="H218" s="1" t="s">
        <v>1280</v>
      </c>
      <c r="I218" s="4">
        <v>31913.98</v>
      </c>
      <c r="J218" s="1">
        <v>26</v>
      </c>
      <c r="K218" s="4">
        <v>478709.7</v>
      </c>
      <c r="L218" s="1" t="s">
        <v>521</v>
      </c>
      <c r="M218" s="7">
        <v>45455</v>
      </c>
      <c r="N218" s="2" t="str">
        <f>TEXT(Table1[[#This Row],[Date of Sale]],"mmm")</f>
        <v>Jun</v>
      </c>
      <c r="O218" s="1" t="s">
        <v>1402</v>
      </c>
      <c r="P218" s="8">
        <f>IF(Table1[[#This Row],[Status]]="Inforce",1,0)</f>
        <v>1</v>
      </c>
    </row>
    <row r="219" spans="2:16" x14ac:dyDescent="0.3">
      <c r="B219" s="1" t="s">
        <v>707</v>
      </c>
      <c r="C219" s="1" t="s">
        <v>331</v>
      </c>
      <c r="D219" s="1">
        <v>44</v>
      </c>
      <c r="E219" s="1" t="s">
        <v>506</v>
      </c>
      <c r="F219" s="1" t="s">
        <v>511</v>
      </c>
      <c r="G219" s="1" t="s">
        <v>516</v>
      </c>
      <c r="H219" s="1" t="s">
        <v>1237</v>
      </c>
      <c r="I219" s="4">
        <v>9005.01</v>
      </c>
      <c r="J219" s="1">
        <v>22</v>
      </c>
      <c r="K219" s="4">
        <v>117065.13</v>
      </c>
      <c r="L219" s="1" t="s">
        <v>518</v>
      </c>
      <c r="M219" s="7">
        <v>45459</v>
      </c>
      <c r="N219" s="2" t="str">
        <f>TEXT(Table1[[#This Row],[Date of Sale]],"mmm")</f>
        <v>Jun</v>
      </c>
      <c r="O219" s="1" t="s">
        <v>1403</v>
      </c>
      <c r="P219" s="8">
        <f>IF(Table1[[#This Row],[Status]]="Inforce",1,0)</f>
        <v>0</v>
      </c>
    </row>
    <row r="220" spans="2:16" x14ac:dyDescent="0.3">
      <c r="B220" s="1" t="s">
        <v>807</v>
      </c>
      <c r="C220" s="1" t="s">
        <v>245</v>
      </c>
      <c r="D220" s="1">
        <v>57</v>
      </c>
      <c r="E220" s="1" t="s">
        <v>507</v>
      </c>
      <c r="F220" s="1" t="s">
        <v>510</v>
      </c>
      <c r="G220" s="1" t="s">
        <v>516</v>
      </c>
      <c r="H220" s="1" t="s">
        <v>1154</v>
      </c>
      <c r="I220" s="4">
        <v>6657.34</v>
      </c>
      <c r="J220" s="1">
        <v>16</v>
      </c>
      <c r="K220" s="4">
        <v>119832.12</v>
      </c>
      <c r="L220" s="1" t="s">
        <v>518</v>
      </c>
      <c r="M220" s="7">
        <v>45460</v>
      </c>
      <c r="N220" s="2" t="str">
        <f>TEXT(Table1[[#This Row],[Date of Sale]],"mmm")</f>
        <v>Jun</v>
      </c>
      <c r="O220" s="1" t="s">
        <v>1402</v>
      </c>
      <c r="P220" s="8">
        <f>IF(Table1[[#This Row],[Status]]="Inforce",1,0)</f>
        <v>1</v>
      </c>
    </row>
    <row r="221" spans="2:16" x14ac:dyDescent="0.3">
      <c r="B221" s="1" t="s">
        <v>732</v>
      </c>
      <c r="C221" s="1" t="s">
        <v>404</v>
      </c>
      <c r="D221" s="1">
        <v>39</v>
      </c>
      <c r="E221" s="1" t="s">
        <v>507</v>
      </c>
      <c r="F221" s="1" t="s">
        <v>511</v>
      </c>
      <c r="G221" s="1" t="s">
        <v>515</v>
      </c>
      <c r="H221" s="1" t="s">
        <v>1305</v>
      </c>
      <c r="I221" s="4">
        <v>23516.02</v>
      </c>
      <c r="J221" s="1">
        <v>27</v>
      </c>
      <c r="K221" s="4">
        <v>399772.34</v>
      </c>
      <c r="L221" s="1" t="s">
        <v>518</v>
      </c>
      <c r="M221" s="7">
        <v>45460</v>
      </c>
      <c r="N221" s="2" t="str">
        <f>TEXT(Table1[[#This Row],[Date of Sale]],"mmm")</f>
        <v>Jun</v>
      </c>
      <c r="O221" s="1" t="s">
        <v>1402</v>
      </c>
      <c r="P221" s="8">
        <f>IF(Table1[[#This Row],[Status]]="Inforce",1,0)</f>
        <v>1</v>
      </c>
    </row>
    <row r="222" spans="2:16" x14ac:dyDescent="0.3">
      <c r="B222" s="1" t="s">
        <v>768</v>
      </c>
      <c r="C222" s="1" t="s">
        <v>440</v>
      </c>
      <c r="D222" s="1">
        <v>45</v>
      </c>
      <c r="E222" s="1" t="s">
        <v>506</v>
      </c>
      <c r="F222" s="1" t="s">
        <v>510</v>
      </c>
      <c r="G222" s="1" t="s">
        <v>513</v>
      </c>
      <c r="H222" s="1" t="s">
        <v>1339</v>
      </c>
      <c r="I222" s="4">
        <v>15472.33</v>
      </c>
      <c r="J222" s="1">
        <v>15</v>
      </c>
      <c r="K222" s="4">
        <v>216612.62</v>
      </c>
      <c r="L222" s="1" t="s">
        <v>518</v>
      </c>
      <c r="M222" s="7">
        <v>45461</v>
      </c>
      <c r="N222" s="2" t="str">
        <f>TEXT(Table1[[#This Row],[Date of Sale]],"mmm")</f>
        <v>Jun</v>
      </c>
      <c r="O222" s="1" t="s">
        <v>1402</v>
      </c>
      <c r="P222" s="8">
        <f>IF(Table1[[#This Row],[Status]]="Inforce",1,0)</f>
        <v>1</v>
      </c>
    </row>
    <row r="223" spans="2:16" x14ac:dyDescent="0.3">
      <c r="B223" s="1" t="s">
        <v>827</v>
      </c>
      <c r="C223" s="1" t="s">
        <v>287</v>
      </c>
      <c r="D223" s="1">
        <v>47</v>
      </c>
      <c r="E223" s="1" t="s">
        <v>507</v>
      </c>
      <c r="F223" s="1" t="s">
        <v>511</v>
      </c>
      <c r="G223" s="1" t="s">
        <v>513</v>
      </c>
      <c r="H223" s="1" t="s">
        <v>1197</v>
      </c>
      <c r="I223" s="4">
        <v>7604.43</v>
      </c>
      <c r="J223" s="1">
        <v>6</v>
      </c>
      <c r="K223" s="4">
        <v>98857.59</v>
      </c>
      <c r="L223" s="1" t="s">
        <v>522</v>
      </c>
      <c r="M223" s="7">
        <v>45462</v>
      </c>
      <c r="N223" s="2" t="str">
        <f>TEXT(Table1[[#This Row],[Date of Sale]],"mmm")</f>
        <v>Jun</v>
      </c>
      <c r="O223" s="1" t="s">
        <v>1402</v>
      </c>
      <c r="P223" s="8">
        <f>IF(Table1[[#This Row],[Status]]="Inforce",1,0)</f>
        <v>1</v>
      </c>
    </row>
    <row r="224" spans="2:16" x14ac:dyDescent="0.3">
      <c r="B224" s="1" t="s">
        <v>649</v>
      </c>
      <c r="C224" s="1" t="s">
        <v>39</v>
      </c>
      <c r="D224" s="1">
        <v>57</v>
      </c>
      <c r="E224" s="1" t="s">
        <v>507</v>
      </c>
      <c r="F224" s="1" t="s">
        <v>508</v>
      </c>
      <c r="G224" s="1" t="s">
        <v>515</v>
      </c>
      <c r="H224" s="1" t="s">
        <v>965</v>
      </c>
      <c r="I224" s="4">
        <v>9536.36</v>
      </c>
      <c r="J224" s="1">
        <v>12</v>
      </c>
      <c r="K224" s="4">
        <v>181190.84</v>
      </c>
      <c r="L224" s="1" t="s">
        <v>521</v>
      </c>
      <c r="M224" s="7">
        <v>45463</v>
      </c>
      <c r="N224" s="2" t="str">
        <f>TEXT(Table1[[#This Row],[Date of Sale]],"mmm")</f>
        <v>Jun</v>
      </c>
      <c r="O224" s="1" t="s">
        <v>1402</v>
      </c>
      <c r="P224" s="8">
        <f>IF(Table1[[#This Row],[Status]]="Inforce",1,0)</f>
        <v>1</v>
      </c>
    </row>
    <row r="225" spans="2:16" x14ac:dyDescent="0.3">
      <c r="B225" s="1" t="s">
        <v>746</v>
      </c>
      <c r="C225" s="1" t="s">
        <v>100</v>
      </c>
      <c r="D225" s="1">
        <v>39</v>
      </c>
      <c r="E225" s="1" t="s">
        <v>506</v>
      </c>
      <c r="F225" s="1" t="s">
        <v>511</v>
      </c>
      <c r="G225" s="1" t="s">
        <v>516</v>
      </c>
      <c r="H225" s="1" t="s">
        <v>985</v>
      </c>
      <c r="I225" s="4">
        <v>17017.759999999998</v>
      </c>
      <c r="J225" s="1">
        <v>29</v>
      </c>
      <c r="K225" s="4">
        <v>340355.2</v>
      </c>
      <c r="L225" s="1" t="s">
        <v>518</v>
      </c>
      <c r="M225" s="7">
        <v>45463</v>
      </c>
      <c r="N225" s="2" t="str">
        <f>TEXT(Table1[[#This Row],[Date of Sale]],"mmm")</f>
        <v>Jun</v>
      </c>
      <c r="O225" s="1" t="s">
        <v>1402</v>
      </c>
      <c r="P225" s="8">
        <f>IF(Table1[[#This Row],[Status]]="Inforce",1,0)</f>
        <v>1</v>
      </c>
    </row>
    <row r="226" spans="2:16" x14ac:dyDescent="0.3">
      <c r="B226" s="1" t="s">
        <v>651</v>
      </c>
      <c r="C226" s="1" t="s">
        <v>270</v>
      </c>
      <c r="D226" s="1">
        <v>52</v>
      </c>
      <c r="E226" s="1" t="s">
        <v>507</v>
      </c>
      <c r="F226" s="1" t="s">
        <v>512</v>
      </c>
      <c r="G226" s="1" t="s">
        <v>517</v>
      </c>
      <c r="H226" s="1" t="s">
        <v>1180</v>
      </c>
      <c r="I226" s="4">
        <v>39315.440000000002</v>
      </c>
      <c r="J226" s="1">
        <v>6</v>
      </c>
      <c r="K226" s="4">
        <v>668362.48</v>
      </c>
      <c r="L226" s="1" t="s">
        <v>522</v>
      </c>
      <c r="M226" s="7">
        <v>45463</v>
      </c>
      <c r="N226" s="2" t="str">
        <f>TEXT(Table1[[#This Row],[Date of Sale]],"mmm")</f>
        <v>Jun</v>
      </c>
      <c r="O226" s="1" t="s">
        <v>1402</v>
      </c>
      <c r="P226" s="8">
        <f>IF(Table1[[#This Row],[Status]]="Inforce",1,0)</f>
        <v>1</v>
      </c>
    </row>
    <row r="227" spans="2:16" x14ac:dyDescent="0.3">
      <c r="B227" s="1" t="s">
        <v>628</v>
      </c>
      <c r="C227" s="1" t="s">
        <v>244</v>
      </c>
      <c r="D227" s="1">
        <v>28</v>
      </c>
      <c r="E227" s="1" t="s">
        <v>507</v>
      </c>
      <c r="F227" s="1" t="s">
        <v>510</v>
      </c>
      <c r="G227" s="1" t="s">
        <v>513</v>
      </c>
      <c r="H227" s="1" t="s">
        <v>1153</v>
      </c>
      <c r="I227" s="4">
        <v>31570.240000000002</v>
      </c>
      <c r="J227" s="1">
        <v>29</v>
      </c>
      <c r="K227" s="4">
        <v>315702.40000000002</v>
      </c>
      <c r="L227" s="1" t="s">
        <v>520</v>
      </c>
      <c r="M227" s="7">
        <v>45465</v>
      </c>
      <c r="N227" s="2" t="str">
        <f>TEXT(Table1[[#This Row],[Date of Sale]],"mmm")</f>
        <v>Jun</v>
      </c>
      <c r="O227" s="1" t="s">
        <v>1402</v>
      </c>
      <c r="P227" s="8">
        <f>IF(Table1[[#This Row],[Status]]="Inforce",1,0)</f>
        <v>1</v>
      </c>
    </row>
    <row r="228" spans="2:16" x14ac:dyDescent="0.3">
      <c r="B228" s="1" t="s">
        <v>840</v>
      </c>
      <c r="C228" s="1" t="s">
        <v>306</v>
      </c>
      <c r="D228" s="1">
        <v>31</v>
      </c>
      <c r="E228" s="1" t="s">
        <v>507</v>
      </c>
      <c r="F228" s="1" t="s">
        <v>509</v>
      </c>
      <c r="G228" s="1" t="s">
        <v>515</v>
      </c>
      <c r="H228" s="1" t="s">
        <v>1214</v>
      </c>
      <c r="I228" s="4">
        <v>32612.47</v>
      </c>
      <c r="J228" s="1">
        <v>23</v>
      </c>
      <c r="K228" s="4">
        <v>554411.99</v>
      </c>
      <c r="L228" s="1" t="s">
        <v>521</v>
      </c>
      <c r="M228" s="7">
        <v>45465</v>
      </c>
      <c r="N228" s="2" t="str">
        <f>TEXT(Table1[[#This Row],[Date of Sale]],"mmm")</f>
        <v>Jun</v>
      </c>
      <c r="O228" s="1" t="s">
        <v>1402</v>
      </c>
      <c r="P228" s="8">
        <f>IF(Table1[[#This Row],[Status]]="Inforce",1,0)</f>
        <v>1</v>
      </c>
    </row>
    <row r="229" spans="2:16" x14ac:dyDescent="0.3">
      <c r="B229" s="1" t="s">
        <v>842</v>
      </c>
      <c r="C229" s="1" t="s">
        <v>310</v>
      </c>
      <c r="D229" s="1">
        <v>51</v>
      </c>
      <c r="E229" s="1" t="s">
        <v>506</v>
      </c>
      <c r="F229" s="1" t="s">
        <v>510</v>
      </c>
      <c r="G229" s="1" t="s">
        <v>515</v>
      </c>
      <c r="H229" s="1" t="s">
        <v>1218</v>
      </c>
      <c r="I229" s="4">
        <v>40301.949999999997</v>
      </c>
      <c r="J229" s="1">
        <v>12</v>
      </c>
      <c r="K229" s="4">
        <v>644831.19999999995</v>
      </c>
      <c r="L229" s="1" t="s">
        <v>522</v>
      </c>
      <c r="M229" s="7">
        <v>45465</v>
      </c>
      <c r="N229" s="2" t="str">
        <f>TEXT(Table1[[#This Row],[Date of Sale]],"mmm")</f>
        <v>Jun</v>
      </c>
      <c r="O229" s="1" t="s">
        <v>1402</v>
      </c>
      <c r="P229" s="8">
        <f>IF(Table1[[#This Row],[Status]]="Inforce",1,0)</f>
        <v>1</v>
      </c>
    </row>
    <row r="230" spans="2:16" x14ac:dyDescent="0.3">
      <c r="B230" s="1" t="s">
        <v>634</v>
      </c>
      <c r="C230" s="1" t="s">
        <v>42</v>
      </c>
      <c r="D230" s="1">
        <v>27</v>
      </c>
      <c r="E230" s="1" t="s">
        <v>506</v>
      </c>
      <c r="F230" s="1" t="s">
        <v>512</v>
      </c>
      <c r="G230" s="1" t="s">
        <v>513</v>
      </c>
      <c r="H230" s="1" t="s">
        <v>968</v>
      </c>
      <c r="I230" s="4">
        <v>28882.04</v>
      </c>
      <c r="J230" s="1">
        <v>6</v>
      </c>
      <c r="K230" s="4">
        <v>433230.6</v>
      </c>
      <c r="L230" s="1" t="s">
        <v>522</v>
      </c>
      <c r="M230" s="7">
        <v>45466</v>
      </c>
      <c r="N230" s="2" t="str">
        <f>TEXT(Table1[[#This Row],[Date of Sale]],"mmm")</f>
        <v>Jun</v>
      </c>
      <c r="O230" s="1" t="s">
        <v>1402</v>
      </c>
      <c r="P230" s="8">
        <f>IF(Table1[[#This Row],[Status]]="Inforce",1,0)</f>
        <v>1</v>
      </c>
    </row>
    <row r="231" spans="2:16" x14ac:dyDescent="0.3">
      <c r="B231" s="1" t="s">
        <v>899</v>
      </c>
      <c r="C231" s="1" t="s">
        <v>471</v>
      </c>
      <c r="D231" s="1">
        <v>38</v>
      </c>
      <c r="E231" s="1" t="s">
        <v>506</v>
      </c>
      <c r="F231" s="1" t="s">
        <v>508</v>
      </c>
      <c r="G231" s="1" t="s">
        <v>513</v>
      </c>
      <c r="H231" s="1" t="s">
        <v>1368</v>
      </c>
      <c r="I231" s="4">
        <v>22792.23</v>
      </c>
      <c r="J231" s="1">
        <v>22</v>
      </c>
      <c r="K231" s="4">
        <v>319091.21999999997</v>
      </c>
      <c r="L231" s="1" t="s">
        <v>519</v>
      </c>
      <c r="M231" s="7">
        <v>45466</v>
      </c>
      <c r="N231" s="2" t="str">
        <f>TEXT(Table1[[#This Row],[Date of Sale]],"mmm")</f>
        <v>Jun</v>
      </c>
      <c r="O231" s="1" t="s">
        <v>1402</v>
      </c>
      <c r="P231" s="8">
        <f>IF(Table1[[#This Row],[Status]]="Inforce",1,0)</f>
        <v>1</v>
      </c>
    </row>
    <row r="232" spans="2:16" x14ac:dyDescent="0.3">
      <c r="B232" s="1" t="s">
        <v>602</v>
      </c>
      <c r="C232" s="1" t="s">
        <v>497</v>
      </c>
      <c r="D232" s="1">
        <v>50</v>
      </c>
      <c r="E232" s="1" t="s">
        <v>506</v>
      </c>
      <c r="F232" s="1" t="s">
        <v>512</v>
      </c>
      <c r="G232" s="1" t="s">
        <v>514</v>
      </c>
      <c r="H232" s="1" t="s">
        <v>1393</v>
      </c>
      <c r="I232" s="4">
        <v>27769.88</v>
      </c>
      <c r="J232" s="1">
        <v>8</v>
      </c>
      <c r="K232" s="4">
        <v>527627.72</v>
      </c>
      <c r="L232" s="1" t="s">
        <v>520</v>
      </c>
      <c r="M232" s="7">
        <v>45466</v>
      </c>
      <c r="N232" s="2" t="str">
        <f>TEXT(Table1[[#This Row],[Date of Sale]],"mmm")</f>
        <v>Jun</v>
      </c>
      <c r="O232" s="1" t="s">
        <v>1402</v>
      </c>
      <c r="P232" s="8">
        <f>IF(Table1[[#This Row],[Status]]="Inforce",1,0)</f>
        <v>1</v>
      </c>
    </row>
    <row r="233" spans="2:16" x14ac:dyDescent="0.3">
      <c r="B233" s="1" t="s">
        <v>671</v>
      </c>
      <c r="C233" s="1" t="s">
        <v>98</v>
      </c>
      <c r="D233" s="1">
        <v>59</v>
      </c>
      <c r="E233" s="1" t="s">
        <v>507</v>
      </c>
      <c r="F233" s="1" t="s">
        <v>512</v>
      </c>
      <c r="G233" s="1" t="s">
        <v>513</v>
      </c>
      <c r="H233" s="1" t="s">
        <v>1020</v>
      </c>
      <c r="I233" s="4">
        <v>34927.51</v>
      </c>
      <c r="J233" s="1">
        <v>20</v>
      </c>
      <c r="K233" s="4">
        <v>488985.14</v>
      </c>
      <c r="L233" s="1" t="s">
        <v>521</v>
      </c>
      <c r="M233" s="7">
        <v>45467</v>
      </c>
      <c r="N233" s="2" t="str">
        <f>TEXT(Table1[[#This Row],[Date of Sale]],"mmm")</f>
        <v>Jun</v>
      </c>
      <c r="O233" s="1" t="s">
        <v>1402</v>
      </c>
      <c r="P233" s="8">
        <f>IF(Table1[[#This Row],[Status]]="Inforce",1,0)</f>
        <v>1</v>
      </c>
    </row>
    <row r="234" spans="2:16" x14ac:dyDescent="0.3">
      <c r="B234" s="1" t="s">
        <v>666</v>
      </c>
      <c r="C234" s="1" t="s">
        <v>376</v>
      </c>
      <c r="D234" s="1">
        <v>30</v>
      </c>
      <c r="E234" s="1" t="s">
        <v>506</v>
      </c>
      <c r="F234" s="1" t="s">
        <v>510</v>
      </c>
      <c r="G234" s="1" t="s">
        <v>515</v>
      </c>
      <c r="H234" s="1" t="s">
        <v>1277</v>
      </c>
      <c r="I234" s="4">
        <v>39995.14</v>
      </c>
      <c r="J234" s="1">
        <v>26</v>
      </c>
      <c r="K234" s="4">
        <v>799902.8</v>
      </c>
      <c r="L234" s="1" t="s">
        <v>519</v>
      </c>
      <c r="M234" s="7">
        <v>45467</v>
      </c>
      <c r="N234" s="2" t="str">
        <f>TEXT(Table1[[#This Row],[Date of Sale]],"mmm")</f>
        <v>Jun</v>
      </c>
      <c r="O234" s="1" t="s">
        <v>1403</v>
      </c>
      <c r="P234" s="8">
        <f>IF(Table1[[#This Row],[Status]]="Inforce",1,0)</f>
        <v>0</v>
      </c>
    </row>
    <row r="235" spans="2:16" x14ac:dyDescent="0.3">
      <c r="B235" s="1" t="s">
        <v>565</v>
      </c>
      <c r="C235" s="1" t="s">
        <v>382</v>
      </c>
      <c r="D235" s="1">
        <v>34</v>
      </c>
      <c r="E235" s="1" t="s">
        <v>507</v>
      </c>
      <c r="F235" s="1" t="s">
        <v>508</v>
      </c>
      <c r="G235" s="1" t="s">
        <v>515</v>
      </c>
      <c r="H235" s="1" t="s">
        <v>1283</v>
      </c>
      <c r="I235" s="4">
        <v>20271.34</v>
      </c>
      <c r="J235" s="1">
        <v>11</v>
      </c>
      <c r="K235" s="4">
        <v>202713.4</v>
      </c>
      <c r="L235" s="1" t="s">
        <v>522</v>
      </c>
      <c r="M235" s="7">
        <v>45467</v>
      </c>
      <c r="N235" s="2" t="str">
        <f>TEXT(Table1[[#This Row],[Date of Sale]],"mmm")</f>
        <v>Jun</v>
      </c>
      <c r="O235" s="1" t="s">
        <v>1402</v>
      </c>
      <c r="P235" s="8">
        <f>IF(Table1[[#This Row],[Status]]="Inforce",1,0)</f>
        <v>1</v>
      </c>
    </row>
    <row r="236" spans="2:16" x14ac:dyDescent="0.3">
      <c r="B236" s="1" t="s">
        <v>653</v>
      </c>
      <c r="C236" s="1" t="s">
        <v>111</v>
      </c>
      <c r="D236" s="1">
        <v>37</v>
      </c>
      <c r="E236" s="1" t="s">
        <v>507</v>
      </c>
      <c r="F236" s="1" t="s">
        <v>508</v>
      </c>
      <c r="G236" s="1" t="s">
        <v>515</v>
      </c>
      <c r="H236" s="1" t="s">
        <v>919</v>
      </c>
      <c r="I236" s="4">
        <v>17350.11</v>
      </c>
      <c r="J236" s="1">
        <v>18</v>
      </c>
      <c r="K236" s="4">
        <v>294951.87</v>
      </c>
      <c r="L236" s="1" t="s">
        <v>519</v>
      </c>
      <c r="M236" s="7">
        <v>45468</v>
      </c>
      <c r="N236" s="2" t="str">
        <f>TEXT(Table1[[#This Row],[Date of Sale]],"mmm")</f>
        <v>Jun</v>
      </c>
      <c r="O236" s="1" t="s">
        <v>1402</v>
      </c>
      <c r="P236" s="8">
        <f>IF(Table1[[#This Row],[Status]]="Inforce",1,0)</f>
        <v>1</v>
      </c>
    </row>
    <row r="237" spans="2:16" x14ac:dyDescent="0.3">
      <c r="B237" s="1" t="s">
        <v>660</v>
      </c>
      <c r="C237" s="1" t="s">
        <v>172</v>
      </c>
      <c r="D237" s="1">
        <v>45</v>
      </c>
      <c r="E237" s="1" t="s">
        <v>506</v>
      </c>
      <c r="F237" s="1" t="s">
        <v>511</v>
      </c>
      <c r="G237" s="1" t="s">
        <v>513</v>
      </c>
      <c r="H237" s="1" t="s">
        <v>1086</v>
      </c>
      <c r="I237" s="4">
        <v>22917.37</v>
      </c>
      <c r="J237" s="1">
        <v>16</v>
      </c>
      <c r="K237" s="4">
        <v>229173.7</v>
      </c>
      <c r="L237" s="1" t="s">
        <v>520</v>
      </c>
      <c r="M237" s="7">
        <v>45469</v>
      </c>
      <c r="N237" s="2" t="str">
        <f>TEXT(Table1[[#This Row],[Date of Sale]],"mmm")</f>
        <v>Jun</v>
      </c>
      <c r="O237" s="1" t="s">
        <v>1402</v>
      </c>
      <c r="P237" s="8">
        <f>IF(Table1[[#This Row],[Status]]="Inforce",1,0)</f>
        <v>1</v>
      </c>
    </row>
    <row r="238" spans="2:16" x14ac:dyDescent="0.3">
      <c r="B238" s="1" t="s">
        <v>766</v>
      </c>
      <c r="C238" s="1" t="s">
        <v>318</v>
      </c>
      <c r="D238" s="1">
        <v>32</v>
      </c>
      <c r="E238" s="1" t="s">
        <v>507</v>
      </c>
      <c r="F238" s="1" t="s">
        <v>511</v>
      </c>
      <c r="G238" s="1" t="s">
        <v>514</v>
      </c>
      <c r="H238" s="1" t="s">
        <v>1225</v>
      </c>
      <c r="I238" s="4">
        <v>19456.25</v>
      </c>
      <c r="J238" s="1">
        <v>26</v>
      </c>
      <c r="K238" s="4">
        <v>233475</v>
      </c>
      <c r="L238" s="1" t="s">
        <v>518</v>
      </c>
      <c r="M238" s="7">
        <v>45470</v>
      </c>
      <c r="N238" s="2" t="str">
        <f>TEXT(Table1[[#This Row],[Date of Sale]],"mmm")</f>
        <v>Jun</v>
      </c>
      <c r="O238" s="1" t="s">
        <v>1402</v>
      </c>
      <c r="P238" s="8">
        <f>IF(Table1[[#This Row],[Status]]="Inforce",1,0)</f>
        <v>1</v>
      </c>
    </row>
    <row r="239" spans="2:16" x14ac:dyDescent="0.3">
      <c r="B239" s="1" t="s">
        <v>701</v>
      </c>
      <c r="C239" s="1" t="s">
        <v>201</v>
      </c>
      <c r="D239" s="1">
        <v>25</v>
      </c>
      <c r="E239" s="1" t="s">
        <v>506</v>
      </c>
      <c r="F239" s="1" t="s">
        <v>510</v>
      </c>
      <c r="G239" s="1" t="s">
        <v>513</v>
      </c>
      <c r="H239" s="1" t="s">
        <v>1113</v>
      </c>
      <c r="I239" s="4">
        <v>24641.34</v>
      </c>
      <c r="J239" s="1">
        <v>21</v>
      </c>
      <c r="K239" s="4">
        <v>246413.4</v>
      </c>
      <c r="L239" s="1" t="s">
        <v>522</v>
      </c>
      <c r="M239" s="7">
        <v>45476</v>
      </c>
      <c r="N239" s="2" t="str">
        <f>TEXT(Table1[[#This Row],[Date of Sale]],"mmm")</f>
        <v>Jul</v>
      </c>
      <c r="O239" s="1" t="s">
        <v>1402</v>
      </c>
      <c r="P239" s="8">
        <f>IF(Table1[[#This Row],[Status]]="Inforce",1,0)</f>
        <v>1</v>
      </c>
    </row>
    <row r="240" spans="2:16" x14ac:dyDescent="0.3">
      <c r="B240" s="1" t="s">
        <v>822</v>
      </c>
      <c r="C240" s="1" t="s">
        <v>274</v>
      </c>
      <c r="D240" s="1">
        <v>27</v>
      </c>
      <c r="E240" s="1" t="s">
        <v>506</v>
      </c>
      <c r="F240" s="1" t="s">
        <v>510</v>
      </c>
      <c r="G240" s="1" t="s">
        <v>516</v>
      </c>
      <c r="H240" s="1" t="s">
        <v>1184</v>
      </c>
      <c r="I240" s="4">
        <v>33309.46</v>
      </c>
      <c r="J240" s="1">
        <v>25</v>
      </c>
      <c r="K240" s="4">
        <v>466332.44</v>
      </c>
      <c r="L240" s="1" t="s">
        <v>521</v>
      </c>
      <c r="M240" s="7">
        <v>45476</v>
      </c>
      <c r="N240" s="2" t="str">
        <f>TEXT(Table1[[#This Row],[Date of Sale]],"mmm")</f>
        <v>Jul</v>
      </c>
      <c r="O240" s="1" t="s">
        <v>1402</v>
      </c>
      <c r="P240" s="8">
        <f>IF(Table1[[#This Row],[Status]]="Inforce",1,0)</f>
        <v>1</v>
      </c>
    </row>
    <row r="241" spans="2:16" x14ac:dyDescent="0.3">
      <c r="B241" s="1" t="s">
        <v>749</v>
      </c>
      <c r="C241" s="1" t="s">
        <v>134</v>
      </c>
      <c r="D241" s="1">
        <v>28</v>
      </c>
      <c r="E241" s="1" t="s">
        <v>506</v>
      </c>
      <c r="F241" s="1" t="s">
        <v>512</v>
      </c>
      <c r="G241" s="1" t="s">
        <v>513</v>
      </c>
      <c r="H241" s="1" t="s">
        <v>1051</v>
      </c>
      <c r="I241" s="4">
        <v>45807.97</v>
      </c>
      <c r="J241" s="1">
        <v>19</v>
      </c>
      <c r="K241" s="4">
        <v>687119.55</v>
      </c>
      <c r="L241" s="1" t="s">
        <v>522</v>
      </c>
      <c r="M241" s="7">
        <v>45478</v>
      </c>
      <c r="N241" s="2" t="str">
        <f>TEXT(Table1[[#This Row],[Date of Sale]],"mmm")</f>
        <v>Jul</v>
      </c>
      <c r="O241" s="1" t="s">
        <v>1402</v>
      </c>
      <c r="P241" s="8">
        <f>IF(Table1[[#This Row],[Status]]="Inforce",1,0)</f>
        <v>1</v>
      </c>
    </row>
    <row r="242" spans="2:16" x14ac:dyDescent="0.3">
      <c r="B242" s="1" t="s">
        <v>657</v>
      </c>
      <c r="C242" s="1" t="s">
        <v>162</v>
      </c>
      <c r="D242" s="1">
        <v>56</v>
      </c>
      <c r="E242" s="1" t="s">
        <v>506</v>
      </c>
      <c r="F242" s="1" t="s">
        <v>511</v>
      </c>
      <c r="G242" s="1" t="s">
        <v>513</v>
      </c>
      <c r="H242" s="1" t="s">
        <v>1077</v>
      </c>
      <c r="I242" s="4">
        <v>26119.67</v>
      </c>
      <c r="J242" s="1">
        <v>26</v>
      </c>
      <c r="K242" s="4">
        <v>287316.37</v>
      </c>
      <c r="L242" s="1" t="s">
        <v>519</v>
      </c>
      <c r="M242" s="7">
        <v>45478</v>
      </c>
      <c r="N242" s="2" t="str">
        <f>TEXT(Table1[[#This Row],[Date of Sale]],"mmm")</f>
        <v>Jul</v>
      </c>
      <c r="O242" s="1" t="s">
        <v>1403</v>
      </c>
      <c r="P242" s="8">
        <f>IF(Table1[[#This Row],[Status]]="Inforce",1,0)</f>
        <v>0</v>
      </c>
    </row>
    <row r="243" spans="2:16" x14ac:dyDescent="0.3">
      <c r="B243" s="1" t="s">
        <v>550</v>
      </c>
      <c r="C243" s="1" t="s">
        <v>167</v>
      </c>
      <c r="D243" s="1">
        <v>37</v>
      </c>
      <c r="E243" s="1" t="s">
        <v>506</v>
      </c>
      <c r="F243" s="1" t="s">
        <v>510</v>
      </c>
      <c r="G243" s="1" t="s">
        <v>517</v>
      </c>
      <c r="H243" s="1" t="s">
        <v>1082</v>
      </c>
      <c r="I243" s="4">
        <v>22296.19</v>
      </c>
      <c r="J243" s="1">
        <v>23</v>
      </c>
      <c r="K243" s="4">
        <v>401331.42</v>
      </c>
      <c r="L243" s="1" t="s">
        <v>518</v>
      </c>
      <c r="M243" s="7">
        <v>45478</v>
      </c>
      <c r="N243" s="2" t="str">
        <f>TEXT(Table1[[#This Row],[Date of Sale]],"mmm")</f>
        <v>Jul</v>
      </c>
      <c r="O243" s="1" t="s">
        <v>1402</v>
      </c>
      <c r="P243" s="8">
        <f>IF(Table1[[#This Row],[Status]]="Inforce",1,0)</f>
        <v>1</v>
      </c>
    </row>
    <row r="244" spans="2:16" x14ac:dyDescent="0.3">
      <c r="B244" s="1" t="s">
        <v>861</v>
      </c>
      <c r="C244" s="1" t="s">
        <v>232</v>
      </c>
      <c r="D244" s="1">
        <v>26</v>
      </c>
      <c r="E244" s="1" t="s">
        <v>507</v>
      </c>
      <c r="F244" s="1" t="s">
        <v>510</v>
      </c>
      <c r="G244" s="1" t="s">
        <v>516</v>
      </c>
      <c r="H244" s="1" t="s">
        <v>1372</v>
      </c>
      <c r="I244" s="4">
        <v>44771.34</v>
      </c>
      <c r="J244" s="1">
        <v>14</v>
      </c>
      <c r="K244" s="4">
        <v>582027.41999999993</v>
      </c>
      <c r="L244" s="1" t="s">
        <v>521</v>
      </c>
      <c r="M244" s="7">
        <v>45479</v>
      </c>
      <c r="N244" s="2" t="str">
        <f>TEXT(Table1[[#This Row],[Date of Sale]],"mmm")</f>
        <v>Jul</v>
      </c>
      <c r="O244" s="1" t="s">
        <v>1403</v>
      </c>
      <c r="P244" s="8">
        <f>IF(Table1[[#This Row],[Status]]="Inforce",1,0)</f>
        <v>0</v>
      </c>
    </row>
    <row r="245" spans="2:16" x14ac:dyDescent="0.3">
      <c r="B245" s="1" t="s">
        <v>583</v>
      </c>
      <c r="C245" s="1" t="s">
        <v>113</v>
      </c>
      <c r="D245" s="1">
        <v>27</v>
      </c>
      <c r="E245" s="1" t="s">
        <v>506</v>
      </c>
      <c r="F245" s="1" t="s">
        <v>509</v>
      </c>
      <c r="G245" s="1" t="s">
        <v>513</v>
      </c>
      <c r="H245" s="1" t="s">
        <v>1031</v>
      </c>
      <c r="I245" s="4">
        <v>11936.85</v>
      </c>
      <c r="J245" s="1">
        <v>13</v>
      </c>
      <c r="K245" s="4">
        <v>155179.04999999999</v>
      </c>
      <c r="L245" s="1" t="s">
        <v>521</v>
      </c>
      <c r="M245" s="7">
        <v>45480</v>
      </c>
      <c r="N245" s="2" t="str">
        <f>TEXT(Table1[[#This Row],[Date of Sale]],"mmm")</f>
        <v>Jul</v>
      </c>
      <c r="O245" s="1" t="s">
        <v>1402</v>
      </c>
      <c r="P245" s="8">
        <f>IF(Table1[[#This Row],[Status]]="Inforce",1,0)</f>
        <v>1</v>
      </c>
    </row>
    <row r="246" spans="2:16" x14ac:dyDescent="0.3">
      <c r="B246" s="1" t="s">
        <v>860</v>
      </c>
      <c r="C246" s="1" t="s">
        <v>374</v>
      </c>
      <c r="D246" s="1">
        <v>29</v>
      </c>
      <c r="E246" s="1" t="s">
        <v>506</v>
      </c>
      <c r="F246" s="1" t="s">
        <v>509</v>
      </c>
      <c r="G246" s="1" t="s">
        <v>517</v>
      </c>
      <c r="H246" s="1" t="s">
        <v>1275</v>
      </c>
      <c r="I246" s="4">
        <v>40487.839999999997</v>
      </c>
      <c r="J246" s="1">
        <v>24</v>
      </c>
      <c r="K246" s="4">
        <v>485854.08</v>
      </c>
      <c r="L246" s="1" t="s">
        <v>522</v>
      </c>
      <c r="M246" s="7">
        <v>45481</v>
      </c>
      <c r="N246" s="2" t="str">
        <f>TEXT(Table1[[#This Row],[Date of Sale]],"mmm")</f>
        <v>Jul</v>
      </c>
      <c r="O246" s="1" t="s">
        <v>1402</v>
      </c>
      <c r="P246" s="8">
        <f>IF(Table1[[#This Row],[Status]]="Inforce",1,0)</f>
        <v>1</v>
      </c>
    </row>
    <row r="247" spans="2:16" x14ac:dyDescent="0.3">
      <c r="B247" s="1" t="s">
        <v>611</v>
      </c>
      <c r="C247" s="1" t="s">
        <v>449</v>
      </c>
      <c r="D247" s="1">
        <v>51</v>
      </c>
      <c r="E247" s="1" t="s">
        <v>507</v>
      </c>
      <c r="F247" s="1" t="s">
        <v>510</v>
      </c>
      <c r="G247" s="1" t="s">
        <v>515</v>
      </c>
      <c r="H247" s="1" t="s">
        <v>1347</v>
      </c>
      <c r="I247" s="4">
        <v>42871.12</v>
      </c>
      <c r="J247" s="1">
        <v>18</v>
      </c>
      <c r="K247" s="4">
        <v>643066.80000000005</v>
      </c>
      <c r="L247" s="1" t="s">
        <v>522</v>
      </c>
      <c r="M247" s="7">
        <v>45481</v>
      </c>
      <c r="N247" s="2" t="str">
        <f>TEXT(Table1[[#This Row],[Date of Sale]],"mmm")</f>
        <v>Jul</v>
      </c>
      <c r="O247" s="1" t="s">
        <v>1403</v>
      </c>
      <c r="P247" s="8">
        <f>IF(Table1[[#This Row],[Status]]="Inforce",1,0)</f>
        <v>0</v>
      </c>
    </row>
    <row r="248" spans="2:16" x14ac:dyDescent="0.3">
      <c r="B248" s="1" t="s">
        <v>695</v>
      </c>
      <c r="C248" s="1" t="s">
        <v>15</v>
      </c>
      <c r="D248" s="1">
        <v>54</v>
      </c>
      <c r="E248" s="1" t="s">
        <v>506</v>
      </c>
      <c r="F248" s="1" t="s">
        <v>509</v>
      </c>
      <c r="G248" s="1" t="s">
        <v>516</v>
      </c>
      <c r="H248" s="1" t="s">
        <v>943</v>
      </c>
      <c r="I248" s="4">
        <v>10185.81</v>
      </c>
      <c r="J248" s="1">
        <v>16</v>
      </c>
      <c r="K248" s="4">
        <v>122229.72</v>
      </c>
      <c r="L248" s="1" t="s">
        <v>521</v>
      </c>
      <c r="M248" s="7">
        <v>45482</v>
      </c>
      <c r="N248" s="2" t="str">
        <f>TEXT(Table1[[#This Row],[Date of Sale]],"mmm")</f>
        <v>Jul</v>
      </c>
      <c r="O248" s="1" t="s">
        <v>1402</v>
      </c>
      <c r="P248" s="8">
        <f>IF(Table1[[#This Row],[Status]]="Inforce",1,0)</f>
        <v>1</v>
      </c>
    </row>
    <row r="249" spans="2:16" x14ac:dyDescent="0.3">
      <c r="B249" s="1" t="s">
        <v>735</v>
      </c>
      <c r="C249" s="1" t="s">
        <v>81</v>
      </c>
      <c r="D249" s="1">
        <v>41</v>
      </c>
      <c r="E249" s="1" t="s">
        <v>506</v>
      </c>
      <c r="F249" s="1" t="s">
        <v>509</v>
      </c>
      <c r="G249" s="1" t="s">
        <v>513</v>
      </c>
      <c r="H249" s="1" t="s">
        <v>1005</v>
      </c>
      <c r="I249" s="4">
        <v>38666.43</v>
      </c>
      <c r="J249" s="1">
        <v>22</v>
      </c>
      <c r="K249" s="4">
        <v>734662.17</v>
      </c>
      <c r="L249" s="1" t="s">
        <v>520</v>
      </c>
      <c r="M249" s="7">
        <v>45482</v>
      </c>
      <c r="N249" s="2" t="str">
        <f>TEXT(Table1[[#This Row],[Date of Sale]],"mmm")</f>
        <v>Jul</v>
      </c>
      <c r="O249" s="1" t="s">
        <v>1402</v>
      </c>
      <c r="P249" s="8">
        <f>IF(Table1[[#This Row],[Status]]="Inforce",1,0)</f>
        <v>1</v>
      </c>
    </row>
    <row r="250" spans="2:16" x14ac:dyDescent="0.3">
      <c r="B250" s="1" t="s">
        <v>717</v>
      </c>
      <c r="C250" s="1" t="s">
        <v>442</v>
      </c>
      <c r="D250" s="1">
        <v>26</v>
      </c>
      <c r="E250" s="1" t="s">
        <v>507</v>
      </c>
      <c r="F250" s="1" t="s">
        <v>508</v>
      </c>
      <c r="G250" s="1" t="s">
        <v>516</v>
      </c>
      <c r="H250" s="1" t="s">
        <v>1341</v>
      </c>
      <c r="I250" s="4">
        <v>8067.08</v>
      </c>
      <c r="J250" s="1">
        <v>6</v>
      </c>
      <c r="K250" s="4">
        <v>153274.51999999999</v>
      </c>
      <c r="L250" s="1" t="s">
        <v>520</v>
      </c>
      <c r="M250" s="7">
        <v>45482</v>
      </c>
      <c r="N250" s="2" t="str">
        <f>TEXT(Table1[[#This Row],[Date of Sale]],"mmm")</f>
        <v>Jul</v>
      </c>
      <c r="O250" s="1" t="s">
        <v>1402</v>
      </c>
      <c r="P250" s="8">
        <f>IF(Table1[[#This Row],[Status]]="Inforce",1,0)</f>
        <v>1</v>
      </c>
    </row>
    <row r="251" spans="2:16" x14ac:dyDescent="0.3">
      <c r="B251" s="1" t="s">
        <v>709</v>
      </c>
      <c r="C251" s="1" t="s">
        <v>33</v>
      </c>
      <c r="D251" s="1">
        <v>31</v>
      </c>
      <c r="E251" s="1" t="s">
        <v>507</v>
      </c>
      <c r="F251" s="1" t="s">
        <v>509</v>
      </c>
      <c r="G251" s="1" t="s">
        <v>516</v>
      </c>
      <c r="H251" s="1" t="s">
        <v>959</v>
      </c>
      <c r="I251" s="4">
        <v>23889</v>
      </c>
      <c r="J251" s="1">
        <v>13</v>
      </c>
      <c r="K251" s="4">
        <v>430002</v>
      </c>
      <c r="L251" s="1" t="s">
        <v>519</v>
      </c>
      <c r="M251" s="7">
        <v>45483</v>
      </c>
      <c r="N251" s="2" t="str">
        <f>TEXT(Table1[[#This Row],[Date of Sale]],"mmm")</f>
        <v>Jul</v>
      </c>
      <c r="O251" s="1" t="s">
        <v>1402</v>
      </c>
      <c r="P251" s="8">
        <f>IF(Table1[[#This Row],[Status]]="Inforce",1,0)</f>
        <v>1</v>
      </c>
    </row>
    <row r="252" spans="2:16" x14ac:dyDescent="0.3">
      <c r="B252" s="1" t="s">
        <v>790</v>
      </c>
      <c r="C252" s="1" t="s">
        <v>198</v>
      </c>
      <c r="D252" s="1">
        <v>39</v>
      </c>
      <c r="E252" s="1" t="s">
        <v>506</v>
      </c>
      <c r="F252" s="1" t="s">
        <v>511</v>
      </c>
      <c r="G252" s="1" t="s">
        <v>513</v>
      </c>
      <c r="H252" s="1" t="s">
        <v>1110</v>
      </c>
      <c r="I252" s="4">
        <v>8532.02</v>
      </c>
      <c r="J252" s="1">
        <v>18</v>
      </c>
      <c r="K252" s="4">
        <v>153576.35999999999</v>
      </c>
      <c r="L252" s="1" t="s">
        <v>522</v>
      </c>
      <c r="M252" s="7">
        <v>45483</v>
      </c>
      <c r="N252" s="2" t="str">
        <f>TEXT(Table1[[#This Row],[Date of Sale]],"mmm")</f>
        <v>Jul</v>
      </c>
      <c r="O252" s="1" t="s">
        <v>1402</v>
      </c>
      <c r="P252" s="8">
        <f>IF(Table1[[#This Row],[Status]]="Inforce",1,0)</f>
        <v>1</v>
      </c>
    </row>
    <row r="253" spans="2:16" x14ac:dyDescent="0.3">
      <c r="B253" s="1" t="s">
        <v>589</v>
      </c>
      <c r="C253" s="1" t="s">
        <v>389</v>
      </c>
      <c r="D253" s="1">
        <v>46</v>
      </c>
      <c r="E253" s="1" t="s">
        <v>506</v>
      </c>
      <c r="F253" s="1" t="s">
        <v>512</v>
      </c>
      <c r="G253" s="1" t="s">
        <v>513</v>
      </c>
      <c r="H253" s="1" t="s">
        <v>1290</v>
      </c>
      <c r="I253" s="4">
        <v>35889.39</v>
      </c>
      <c r="J253" s="1">
        <v>18</v>
      </c>
      <c r="K253" s="4">
        <v>430672.68</v>
      </c>
      <c r="L253" s="1" t="s">
        <v>521</v>
      </c>
      <c r="M253" s="7">
        <v>45483</v>
      </c>
      <c r="N253" s="2" t="str">
        <f>TEXT(Table1[[#This Row],[Date of Sale]],"mmm")</f>
        <v>Jul</v>
      </c>
      <c r="O253" s="1" t="s">
        <v>1402</v>
      </c>
      <c r="P253" s="8">
        <f>IF(Table1[[#This Row],[Status]]="Inforce",1,0)</f>
        <v>1</v>
      </c>
    </row>
    <row r="254" spans="2:16" x14ac:dyDescent="0.3">
      <c r="B254" s="1" t="s">
        <v>823</v>
      </c>
      <c r="C254" s="1" t="s">
        <v>277</v>
      </c>
      <c r="D254" s="1">
        <v>54</v>
      </c>
      <c r="E254" s="1" t="s">
        <v>507</v>
      </c>
      <c r="F254" s="1" t="s">
        <v>510</v>
      </c>
      <c r="G254" s="1" t="s">
        <v>514</v>
      </c>
      <c r="H254" s="1" t="s">
        <v>1187</v>
      </c>
      <c r="I254" s="4">
        <v>12891.35</v>
      </c>
      <c r="J254" s="1">
        <v>22</v>
      </c>
      <c r="K254" s="4">
        <v>180478.9</v>
      </c>
      <c r="L254" s="1" t="s">
        <v>520</v>
      </c>
      <c r="M254" s="7">
        <v>45484</v>
      </c>
      <c r="N254" s="2" t="str">
        <f>TEXT(Table1[[#This Row],[Date of Sale]],"mmm")</f>
        <v>Jul</v>
      </c>
      <c r="O254" s="1" t="s">
        <v>1402</v>
      </c>
      <c r="P254" s="8">
        <f>IF(Table1[[#This Row],[Status]]="Inforce",1,0)</f>
        <v>1</v>
      </c>
    </row>
    <row r="255" spans="2:16" x14ac:dyDescent="0.3">
      <c r="B255" s="1" t="s">
        <v>715</v>
      </c>
      <c r="C255" s="1" t="s">
        <v>325</v>
      </c>
      <c r="D255" s="1">
        <v>29</v>
      </c>
      <c r="E255" s="1" t="s">
        <v>507</v>
      </c>
      <c r="F255" s="1" t="s">
        <v>508</v>
      </c>
      <c r="G255" s="1" t="s">
        <v>515</v>
      </c>
      <c r="H255" s="1" t="s">
        <v>1231</v>
      </c>
      <c r="I255" s="4">
        <v>40554.35</v>
      </c>
      <c r="J255" s="1">
        <v>6</v>
      </c>
      <c r="K255" s="4">
        <v>729978.29999999993</v>
      </c>
      <c r="L255" s="1" t="s">
        <v>519</v>
      </c>
      <c r="M255" s="7">
        <v>45485</v>
      </c>
      <c r="N255" s="2" t="str">
        <f>TEXT(Table1[[#This Row],[Date of Sale]],"mmm")</f>
        <v>Jul</v>
      </c>
      <c r="O255" s="1" t="s">
        <v>1402</v>
      </c>
      <c r="P255" s="8">
        <f>IF(Table1[[#This Row],[Status]]="Inforce",1,0)</f>
        <v>1</v>
      </c>
    </row>
    <row r="256" spans="2:16" x14ac:dyDescent="0.3">
      <c r="B256" s="1" t="s">
        <v>711</v>
      </c>
      <c r="C256" s="1" t="s">
        <v>37</v>
      </c>
      <c r="D256" s="1">
        <v>50</v>
      </c>
      <c r="E256" s="1" t="s">
        <v>507</v>
      </c>
      <c r="F256" s="1" t="s">
        <v>510</v>
      </c>
      <c r="G256" s="1" t="s">
        <v>516</v>
      </c>
      <c r="H256" s="1" t="s">
        <v>963</v>
      </c>
      <c r="I256" s="4">
        <v>37286.1</v>
      </c>
      <c r="J256" s="1">
        <v>18</v>
      </c>
      <c r="K256" s="4">
        <v>522005.4</v>
      </c>
      <c r="L256" s="1" t="s">
        <v>519</v>
      </c>
      <c r="M256" s="7">
        <v>45486</v>
      </c>
      <c r="N256" s="2" t="str">
        <f>TEXT(Table1[[#This Row],[Date of Sale]],"mmm")</f>
        <v>Jul</v>
      </c>
      <c r="O256" s="1" t="s">
        <v>1402</v>
      </c>
      <c r="P256" s="8">
        <f>IF(Table1[[#This Row],[Status]]="Inforce",1,0)</f>
        <v>1</v>
      </c>
    </row>
    <row r="257" spans="2:16" x14ac:dyDescent="0.3">
      <c r="B257" s="1" t="s">
        <v>608</v>
      </c>
      <c r="C257" s="1" t="s">
        <v>426</v>
      </c>
      <c r="D257" s="1">
        <v>49</v>
      </c>
      <c r="E257" s="1" t="s">
        <v>506</v>
      </c>
      <c r="F257" s="1" t="s">
        <v>511</v>
      </c>
      <c r="G257" s="1" t="s">
        <v>513</v>
      </c>
      <c r="H257" s="1" t="s">
        <v>1326</v>
      </c>
      <c r="I257" s="4">
        <v>28667.57</v>
      </c>
      <c r="J257" s="1">
        <v>5</v>
      </c>
      <c r="K257" s="4">
        <v>573351.4</v>
      </c>
      <c r="L257" s="1" t="s">
        <v>520</v>
      </c>
      <c r="M257" s="7">
        <v>45486</v>
      </c>
      <c r="N257" s="2" t="str">
        <f>TEXT(Table1[[#This Row],[Date of Sale]],"mmm")</f>
        <v>Jul</v>
      </c>
      <c r="O257" s="1" t="s">
        <v>1402</v>
      </c>
      <c r="P257" s="8">
        <f>IF(Table1[[#This Row],[Status]]="Inforce",1,0)</f>
        <v>1</v>
      </c>
    </row>
    <row r="258" spans="2:16" x14ac:dyDescent="0.3">
      <c r="B258" s="1" t="s">
        <v>891</v>
      </c>
      <c r="C258" s="1" t="s">
        <v>450</v>
      </c>
      <c r="D258" s="1">
        <v>28</v>
      </c>
      <c r="E258" s="1" t="s">
        <v>506</v>
      </c>
      <c r="F258" s="1" t="s">
        <v>512</v>
      </c>
      <c r="G258" s="1" t="s">
        <v>516</v>
      </c>
      <c r="H258" s="1" t="s">
        <v>1348</v>
      </c>
      <c r="I258" s="4">
        <v>9341.98</v>
      </c>
      <c r="J258" s="1">
        <v>7</v>
      </c>
      <c r="K258" s="4">
        <v>177497.62</v>
      </c>
      <c r="L258" s="1" t="s">
        <v>521</v>
      </c>
      <c r="M258" s="7">
        <v>45487</v>
      </c>
      <c r="N258" s="2" t="str">
        <f>TEXT(Table1[[#This Row],[Date of Sale]],"mmm")</f>
        <v>Jul</v>
      </c>
      <c r="O258" s="1" t="s">
        <v>1402</v>
      </c>
      <c r="P258" s="8">
        <f>IF(Table1[[#This Row],[Status]]="Inforce",1,0)</f>
        <v>1</v>
      </c>
    </row>
    <row r="259" spans="2:16" x14ac:dyDescent="0.3">
      <c r="B259" s="1" t="s">
        <v>632</v>
      </c>
      <c r="C259" s="1" t="s">
        <v>394</v>
      </c>
      <c r="D259" s="1">
        <v>37</v>
      </c>
      <c r="E259" s="1" t="s">
        <v>507</v>
      </c>
      <c r="F259" s="1" t="s">
        <v>510</v>
      </c>
      <c r="G259" s="1" t="s">
        <v>514</v>
      </c>
      <c r="H259" s="1" t="s">
        <v>1295</v>
      </c>
      <c r="I259" s="4">
        <v>10494.61</v>
      </c>
      <c r="J259" s="1">
        <v>21</v>
      </c>
      <c r="K259" s="4">
        <v>115440.71</v>
      </c>
      <c r="L259" s="1" t="s">
        <v>518</v>
      </c>
      <c r="M259" s="7">
        <v>45488</v>
      </c>
      <c r="N259" s="2" t="str">
        <f>TEXT(Table1[[#This Row],[Date of Sale]],"mmm")</f>
        <v>Jul</v>
      </c>
      <c r="O259" s="1" t="s">
        <v>1402</v>
      </c>
      <c r="P259" s="8">
        <f>IF(Table1[[#This Row],[Status]]="Inforce",1,0)</f>
        <v>1</v>
      </c>
    </row>
    <row r="260" spans="2:16" x14ac:dyDescent="0.3">
      <c r="B260" s="1" t="s">
        <v>647</v>
      </c>
      <c r="C260" s="1" t="s">
        <v>372</v>
      </c>
      <c r="D260" s="1">
        <v>45</v>
      </c>
      <c r="E260" s="1" t="s">
        <v>507</v>
      </c>
      <c r="F260" s="1" t="s">
        <v>508</v>
      </c>
      <c r="G260" s="1" t="s">
        <v>517</v>
      </c>
      <c r="H260" s="1" t="s">
        <v>1273</v>
      </c>
      <c r="I260" s="4">
        <v>23590.99</v>
      </c>
      <c r="J260" s="1">
        <v>15</v>
      </c>
      <c r="K260" s="4">
        <v>235909.9</v>
      </c>
      <c r="L260" s="1" t="s">
        <v>521</v>
      </c>
      <c r="M260" s="7">
        <v>45489</v>
      </c>
      <c r="N260" s="2" t="str">
        <f>TEXT(Table1[[#This Row],[Date of Sale]],"mmm")</f>
        <v>Jul</v>
      </c>
      <c r="O260" s="1" t="s">
        <v>1402</v>
      </c>
      <c r="P260" s="8">
        <f>IF(Table1[[#This Row],[Status]]="Inforce",1,0)</f>
        <v>1</v>
      </c>
    </row>
    <row r="261" spans="2:16" x14ac:dyDescent="0.3">
      <c r="B261" s="1" t="s">
        <v>539</v>
      </c>
      <c r="C261" s="1" t="s">
        <v>433</v>
      </c>
      <c r="D261" s="1">
        <v>42</v>
      </c>
      <c r="E261" s="1" t="s">
        <v>506</v>
      </c>
      <c r="F261" s="1" t="s">
        <v>509</v>
      </c>
      <c r="G261" s="1" t="s">
        <v>517</v>
      </c>
      <c r="H261" s="1" t="s">
        <v>1332</v>
      </c>
      <c r="I261" s="4">
        <v>33989.199999999997</v>
      </c>
      <c r="J261" s="1">
        <v>30</v>
      </c>
      <c r="K261" s="4">
        <v>611805.6</v>
      </c>
      <c r="L261" s="1" t="s">
        <v>521</v>
      </c>
      <c r="M261" s="7">
        <v>45489</v>
      </c>
      <c r="N261" s="2" t="str">
        <f>TEXT(Table1[[#This Row],[Date of Sale]],"mmm")</f>
        <v>Jul</v>
      </c>
      <c r="O261" s="1" t="s">
        <v>1402</v>
      </c>
      <c r="P261" s="8">
        <f>IF(Table1[[#This Row],[Status]]="Inforce",1,0)</f>
        <v>1</v>
      </c>
    </row>
    <row r="262" spans="2:16" x14ac:dyDescent="0.3">
      <c r="B262" s="1" t="s">
        <v>654</v>
      </c>
      <c r="C262" s="1" t="s">
        <v>491</v>
      </c>
      <c r="D262" s="1">
        <v>41</v>
      </c>
      <c r="E262" s="1" t="s">
        <v>506</v>
      </c>
      <c r="F262" s="1" t="s">
        <v>509</v>
      </c>
      <c r="G262" s="1" t="s">
        <v>517</v>
      </c>
      <c r="H262" s="1" t="s">
        <v>1388</v>
      </c>
      <c r="I262" s="4">
        <v>21269.99</v>
      </c>
      <c r="J262" s="1">
        <v>17</v>
      </c>
      <c r="K262" s="4">
        <v>276509.87</v>
      </c>
      <c r="L262" s="1" t="s">
        <v>519</v>
      </c>
      <c r="M262" s="7">
        <v>45489</v>
      </c>
      <c r="N262" s="2" t="str">
        <f>TEXT(Table1[[#This Row],[Date of Sale]],"mmm")</f>
        <v>Jul</v>
      </c>
      <c r="O262" s="1" t="s">
        <v>1402</v>
      </c>
      <c r="P262" s="8">
        <f>IF(Table1[[#This Row],[Status]]="Inforce",1,0)</f>
        <v>1</v>
      </c>
    </row>
    <row r="263" spans="2:16" x14ac:dyDescent="0.3">
      <c r="B263" s="1" t="s">
        <v>727</v>
      </c>
      <c r="C263" s="1" t="s">
        <v>65</v>
      </c>
      <c r="D263" s="1">
        <v>38</v>
      </c>
      <c r="E263" s="1" t="s">
        <v>507</v>
      </c>
      <c r="F263" s="1" t="s">
        <v>511</v>
      </c>
      <c r="G263" s="1" t="s">
        <v>515</v>
      </c>
      <c r="H263" s="1" t="s">
        <v>989</v>
      </c>
      <c r="I263" s="4">
        <v>32159.05</v>
      </c>
      <c r="J263" s="1">
        <v>30</v>
      </c>
      <c r="K263" s="4">
        <v>578862.9</v>
      </c>
      <c r="L263" s="1" t="s">
        <v>519</v>
      </c>
      <c r="M263" s="7">
        <v>45490</v>
      </c>
      <c r="N263" s="2" t="str">
        <f>TEXT(Table1[[#This Row],[Date of Sale]],"mmm")</f>
        <v>Jul</v>
      </c>
      <c r="O263" s="1" t="s">
        <v>1403</v>
      </c>
      <c r="P263" s="8">
        <f>IF(Table1[[#This Row],[Status]]="Inforce",1,0)</f>
        <v>0</v>
      </c>
    </row>
    <row r="264" spans="2:16" x14ac:dyDescent="0.3">
      <c r="B264" s="1" t="s">
        <v>703</v>
      </c>
      <c r="C264" s="1" t="s">
        <v>70</v>
      </c>
      <c r="D264" s="1">
        <v>44</v>
      </c>
      <c r="E264" s="1" t="s">
        <v>507</v>
      </c>
      <c r="F264" s="1" t="s">
        <v>508</v>
      </c>
      <c r="G264" s="1" t="s">
        <v>514</v>
      </c>
      <c r="H264" s="1" t="s">
        <v>994</v>
      </c>
      <c r="I264" s="4">
        <v>24645.95</v>
      </c>
      <c r="J264" s="1">
        <v>29</v>
      </c>
      <c r="K264" s="4">
        <v>295751.40000000002</v>
      </c>
      <c r="L264" s="1" t="s">
        <v>521</v>
      </c>
      <c r="M264" s="7">
        <v>45491</v>
      </c>
      <c r="N264" s="2" t="str">
        <f>TEXT(Table1[[#This Row],[Date of Sale]],"mmm")</f>
        <v>Jul</v>
      </c>
      <c r="O264" s="1" t="s">
        <v>1403</v>
      </c>
      <c r="P264" s="8">
        <f>IF(Table1[[#This Row],[Status]]="Inforce",1,0)</f>
        <v>0</v>
      </c>
    </row>
    <row r="265" spans="2:16" x14ac:dyDescent="0.3">
      <c r="B265" s="1" t="s">
        <v>890</v>
      </c>
      <c r="C265" s="1" t="s">
        <v>444</v>
      </c>
      <c r="D265" s="1">
        <v>42</v>
      </c>
      <c r="E265" s="1" t="s">
        <v>506</v>
      </c>
      <c r="F265" s="1" t="s">
        <v>511</v>
      </c>
      <c r="G265" s="1" t="s">
        <v>513</v>
      </c>
      <c r="H265" s="1" t="s">
        <v>1343</v>
      </c>
      <c r="I265" s="4">
        <v>30014.34</v>
      </c>
      <c r="J265" s="1">
        <v>9</v>
      </c>
      <c r="K265" s="4">
        <v>330157.74</v>
      </c>
      <c r="L265" s="1" t="s">
        <v>519</v>
      </c>
      <c r="M265" s="7">
        <v>45491</v>
      </c>
      <c r="N265" s="2" t="str">
        <f>TEXT(Table1[[#This Row],[Date of Sale]],"mmm")</f>
        <v>Jul</v>
      </c>
      <c r="O265" s="1" t="s">
        <v>1402</v>
      </c>
      <c r="P265" s="8">
        <f>IF(Table1[[#This Row],[Status]]="Inforce",1,0)</f>
        <v>1</v>
      </c>
    </row>
    <row r="266" spans="2:16" x14ac:dyDescent="0.3">
      <c r="B266" s="1" t="s">
        <v>688</v>
      </c>
      <c r="C266" s="1" t="s">
        <v>76</v>
      </c>
      <c r="D266" s="1">
        <v>34</v>
      </c>
      <c r="E266" s="1" t="s">
        <v>506</v>
      </c>
      <c r="F266" s="1" t="s">
        <v>508</v>
      </c>
      <c r="G266" s="1" t="s">
        <v>513</v>
      </c>
      <c r="H266" s="1" t="s">
        <v>1000</v>
      </c>
      <c r="I266" s="4">
        <v>29370.54</v>
      </c>
      <c r="J266" s="1">
        <v>6</v>
      </c>
      <c r="K266" s="4">
        <v>440558.1</v>
      </c>
      <c r="L266" s="1" t="s">
        <v>520</v>
      </c>
      <c r="M266" s="7">
        <v>45496</v>
      </c>
      <c r="N266" s="2" t="str">
        <f>TEXT(Table1[[#This Row],[Date of Sale]],"mmm")</f>
        <v>Jul</v>
      </c>
      <c r="O266" s="1" t="s">
        <v>1402</v>
      </c>
      <c r="P266" s="8">
        <f>IF(Table1[[#This Row],[Status]]="Inforce",1,0)</f>
        <v>1</v>
      </c>
    </row>
    <row r="267" spans="2:16" x14ac:dyDescent="0.3">
      <c r="B267" s="1" t="s">
        <v>553</v>
      </c>
      <c r="C267" s="1" t="s">
        <v>252</v>
      </c>
      <c r="D267" s="1">
        <v>59</v>
      </c>
      <c r="E267" s="1" t="s">
        <v>507</v>
      </c>
      <c r="F267" s="1" t="s">
        <v>509</v>
      </c>
      <c r="G267" s="1" t="s">
        <v>515</v>
      </c>
      <c r="H267" s="1" t="s">
        <v>1161</v>
      </c>
      <c r="I267" s="4">
        <v>28422.89</v>
      </c>
      <c r="J267" s="1">
        <v>5</v>
      </c>
      <c r="K267" s="4">
        <v>483189.13</v>
      </c>
      <c r="L267" s="1" t="s">
        <v>518</v>
      </c>
      <c r="M267" s="7">
        <v>45496</v>
      </c>
      <c r="N267" s="2" t="str">
        <f>TEXT(Table1[[#This Row],[Date of Sale]],"mmm")</f>
        <v>Jul</v>
      </c>
      <c r="O267" s="1" t="s">
        <v>1402</v>
      </c>
      <c r="P267" s="8">
        <f>IF(Table1[[#This Row],[Status]]="Inforce",1,0)</f>
        <v>1</v>
      </c>
    </row>
    <row r="268" spans="2:16" x14ac:dyDescent="0.3">
      <c r="B268" s="1" t="s">
        <v>688</v>
      </c>
      <c r="C268" s="1" t="s">
        <v>319</v>
      </c>
      <c r="D268" s="1">
        <v>25</v>
      </c>
      <c r="E268" s="1" t="s">
        <v>507</v>
      </c>
      <c r="F268" s="1" t="s">
        <v>511</v>
      </c>
      <c r="G268" s="1" t="s">
        <v>513</v>
      </c>
      <c r="H268" s="1" t="s">
        <v>1226</v>
      </c>
      <c r="I268" s="4">
        <v>41610.22</v>
      </c>
      <c r="J268" s="1">
        <v>12</v>
      </c>
      <c r="K268" s="4">
        <v>457712.42</v>
      </c>
      <c r="L268" s="1" t="s">
        <v>522</v>
      </c>
      <c r="M268" s="7">
        <v>45496</v>
      </c>
      <c r="N268" s="2" t="str">
        <f>TEXT(Table1[[#This Row],[Date of Sale]],"mmm")</f>
        <v>Jul</v>
      </c>
      <c r="O268" s="1" t="s">
        <v>1402</v>
      </c>
      <c r="P268" s="8">
        <f>IF(Table1[[#This Row],[Status]]="Inforce",1,0)</f>
        <v>1</v>
      </c>
    </row>
    <row r="269" spans="2:16" x14ac:dyDescent="0.3">
      <c r="B269" s="1" t="s">
        <v>701</v>
      </c>
      <c r="C269" s="1" t="s">
        <v>25</v>
      </c>
      <c r="D269" s="1">
        <v>53</v>
      </c>
      <c r="E269" s="1" t="s">
        <v>506</v>
      </c>
      <c r="F269" s="1" t="s">
        <v>509</v>
      </c>
      <c r="G269" s="1" t="s">
        <v>513</v>
      </c>
      <c r="H269" s="1" t="s">
        <v>952</v>
      </c>
      <c r="I269" s="4">
        <v>49621.62</v>
      </c>
      <c r="J269" s="1">
        <v>21</v>
      </c>
      <c r="K269" s="4">
        <v>595459.44000000006</v>
      </c>
      <c r="L269" s="1" t="s">
        <v>519</v>
      </c>
      <c r="M269" s="7">
        <v>45498</v>
      </c>
      <c r="N269" s="2" t="str">
        <f>TEXT(Table1[[#This Row],[Date of Sale]],"mmm")</f>
        <v>Jul</v>
      </c>
      <c r="O269" s="1" t="s">
        <v>1402</v>
      </c>
      <c r="P269" s="8">
        <f>IF(Table1[[#This Row],[Status]]="Inforce",1,0)</f>
        <v>1</v>
      </c>
    </row>
    <row r="270" spans="2:16" x14ac:dyDescent="0.3">
      <c r="B270" s="1" t="s">
        <v>723</v>
      </c>
      <c r="C270" s="1" t="s">
        <v>152</v>
      </c>
      <c r="D270" s="1">
        <v>42</v>
      </c>
      <c r="E270" s="1" t="s">
        <v>506</v>
      </c>
      <c r="F270" s="1" t="s">
        <v>510</v>
      </c>
      <c r="G270" s="1" t="s">
        <v>513</v>
      </c>
      <c r="H270" s="1" t="s">
        <v>1067</v>
      </c>
      <c r="I270" s="4">
        <v>5074.95</v>
      </c>
      <c r="J270" s="1">
        <v>9</v>
      </c>
      <c r="K270" s="4">
        <v>76124.25</v>
      </c>
      <c r="L270" s="1" t="s">
        <v>519</v>
      </c>
      <c r="M270" s="7">
        <v>45498</v>
      </c>
      <c r="N270" s="2" t="str">
        <f>TEXT(Table1[[#This Row],[Date of Sale]],"mmm")</f>
        <v>Jul</v>
      </c>
      <c r="O270" s="1" t="s">
        <v>1403</v>
      </c>
      <c r="P270" s="8">
        <f>IF(Table1[[#This Row],[Status]]="Inforce",1,0)</f>
        <v>0</v>
      </c>
    </row>
    <row r="271" spans="2:16" x14ac:dyDescent="0.3">
      <c r="B271" s="1" t="s">
        <v>685</v>
      </c>
      <c r="C271" s="1" t="s">
        <v>395</v>
      </c>
      <c r="D271" s="1">
        <v>37</v>
      </c>
      <c r="E271" s="1" t="s">
        <v>507</v>
      </c>
      <c r="F271" s="1" t="s">
        <v>511</v>
      </c>
      <c r="G271" s="1" t="s">
        <v>514</v>
      </c>
      <c r="H271" s="1" t="s">
        <v>1296</v>
      </c>
      <c r="I271" s="4">
        <v>8281.0300000000007</v>
      </c>
      <c r="J271" s="1">
        <v>8</v>
      </c>
      <c r="K271" s="4">
        <v>82810.3</v>
      </c>
      <c r="L271" s="1" t="s">
        <v>521</v>
      </c>
      <c r="M271" s="7">
        <v>45498</v>
      </c>
      <c r="N271" s="2" t="str">
        <f>TEXT(Table1[[#This Row],[Date of Sale]],"mmm")</f>
        <v>Jul</v>
      </c>
      <c r="O271" s="1" t="s">
        <v>1402</v>
      </c>
      <c r="P271" s="8">
        <f>IF(Table1[[#This Row],[Status]]="Inforce",1,0)</f>
        <v>1</v>
      </c>
    </row>
    <row r="272" spans="2:16" x14ac:dyDescent="0.3">
      <c r="B272" s="1" t="s">
        <v>580</v>
      </c>
      <c r="C272" s="1" t="s">
        <v>334</v>
      </c>
      <c r="D272" s="1">
        <v>35</v>
      </c>
      <c r="E272" s="1" t="s">
        <v>506</v>
      </c>
      <c r="F272" s="1" t="s">
        <v>508</v>
      </c>
      <c r="G272" s="1" t="s">
        <v>515</v>
      </c>
      <c r="H272" s="1" t="s">
        <v>1240</v>
      </c>
      <c r="I272" s="4">
        <v>27884.58</v>
      </c>
      <c r="J272" s="1">
        <v>9</v>
      </c>
      <c r="K272" s="4">
        <v>362499.54</v>
      </c>
      <c r="L272" s="1" t="s">
        <v>520</v>
      </c>
      <c r="M272" s="7">
        <v>45499</v>
      </c>
      <c r="N272" s="2" t="str">
        <f>TEXT(Table1[[#This Row],[Date of Sale]],"mmm")</f>
        <v>Jul</v>
      </c>
      <c r="O272" s="1" t="s">
        <v>1402</v>
      </c>
      <c r="P272" s="8">
        <f>IF(Table1[[#This Row],[Status]]="Inforce",1,0)</f>
        <v>1</v>
      </c>
    </row>
    <row r="273" spans="2:16" x14ac:dyDescent="0.3">
      <c r="B273" s="1" t="s">
        <v>649</v>
      </c>
      <c r="C273" s="1" t="s">
        <v>362</v>
      </c>
      <c r="D273" s="1">
        <v>37</v>
      </c>
      <c r="E273" s="1" t="s">
        <v>507</v>
      </c>
      <c r="F273" s="1" t="s">
        <v>511</v>
      </c>
      <c r="G273" s="1" t="s">
        <v>515</v>
      </c>
      <c r="H273" s="1" t="s">
        <v>1265</v>
      </c>
      <c r="I273" s="4">
        <v>25275.98</v>
      </c>
      <c r="J273" s="1">
        <v>10</v>
      </c>
      <c r="K273" s="4">
        <v>252759.8</v>
      </c>
      <c r="L273" s="1" t="s">
        <v>521</v>
      </c>
      <c r="M273" s="7">
        <v>45500</v>
      </c>
      <c r="N273" s="2" t="str">
        <f>TEXT(Table1[[#This Row],[Date of Sale]],"mmm")</f>
        <v>Jul</v>
      </c>
      <c r="O273" s="1" t="s">
        <v>1402</v>
      </c>
      <c r="P273" s="8">
        <f>IF(Table1[[#This Row],[Status]]="Inforce",1,0)</f>
        <v>1</v>
      </c>
    </row>
    <row r="274" spans="2:16" x14ac:dyDescent="0.3">
      <c r="B274" s="1" t="s">
        <v>830</v>
      </c>
      <c r="C274" s="1" t="s">
        <v>291</v>
      </c>
      <c r="D274" s="1">
        <v>53</v>
      </c>
      <c r="E274" s="1" t="s">
        <v>507</v>
      </c>
      <c r="F274" s="1" t="s">
        <v>510</v>
      </c>
      <c r="G274" s="1" t="s">
        <v>517</v>
      </c>
      <c r="H274" s="1" t="s">
        <v>1201</v>
      </c>
      <c r="I274" s="4">
        <v>34231.47</v>
      </c>
      <c r="J274" s="1">
        <v>17</v>
      </c>
      <c r="K274" s="4">
        <v>342314.7</v>
      </c>
      <c r="L274" s="1" t="s">
        <v>520</v>
      </c>
      <c r="M274" s="7">
        <v>45501</v>
      </c>
      <c r="N274" s="2" t="str">
        <f>TEXT(Table1[[#This Row],[Date of Sale]],"mmm")</f>
        <v>Jul</v>
      </c>
      <c r="O274" s="1" t="s">
        <v>1402</v>
      </c>
      <c r="P274" s="8">
        <f>IF(Table1[[#This Row],[Status]]="Inforce",1,0)</f>
        <v>1</v>
      </c>
    </row>
    <row r="275" spans="2:16" x14ac:dyDescent="0.3">
      <c r="B275" s="1" t="s">
        <v>718</v>
      </c>
      <c r="C275" s="1" t="s">
        <v>48</v>
      </c>
      <c r="D275" s="1">
        <v>44</v>
      </c>
      <c r="E275" s="1" t="s">
        <v>506</v>
      </c>
      <c r="F275" s="1" t="s">
        <v>512</v>
      </c>
      <c r="G275" s="1" t="s">
        <v>513</v>
      </c>
      <c r="H275" s="1" t="s">
        <v>973</v>
      </c>
      <c r="I275" s="4">
        <v>16395.810000000001</v>
      </c>
      <c r="J275" s="1">
        <v>30</v>
      </c>
      <c r="K275" s="4">
        <v>163958.1</v>
      </c>
      <c r="L275" s="1" t="s">
        <v>522</v>
      </c>
      <c r="M275" s="7">
        <v>45502</v>
      </c>
      <c r="N275" s="2" t="str">
        <f>TEXT(Table1[[#This Row],[Date of Sale]],"mmm")</f>
        <v>Jul</v>
      </c>
      <c r="O275" s="1" t="s">
        <v>1402</v>
      </c>
      <c r="P275" s="8">
        <f>IF(Table1[[#This Row],[Status]]="Inforce",1,0)</f>
        <v>1</v>
      </c>
    </row>
    <row r="276" spans="2:16" x14ac:dyDescent="0.3">
      <c r="B276" s="1" t="s">
        <v>618</v>
      </c>
      <c r="C276" s="1" t="s">
        <v>182</v>
      </c>
      <c r="D276" s="1">
        <v>30</v>
      </c>
      <c r="E276" s="1" t="s">
        <v>507</v>
      </c>
      <c r="F276" s="1" t="s">
        <v>509</v>
      </c>
      <c r="G276" s="1" t="s">
        <v>514</v>
      </c>
      <c r="H276" s="1" t="s">
        <v>1095</v>
      </c>
      <c r="I276" s="4">
        <v>5656.57</v>
      </c>
      <c r="J276" s="1">
        <v>13</v>
      </c>
      <c r="K276" s="4">
        <v>67878.84</v>
      </c>
      <c r="L276" s="1" t="s">
        <v>520</v>
      </c>
      <c r="M276" s="7">
        <v>45503</v>
      </c>
      <c r="N276" s="2" t="str">
        <f>TEXT(Table1[[#This Row],[Date of Sale]],"mmm")</f>
        <v>Jul</v>
      </c>
      <c r="O276" s="1" t="s">
        <v>1403</v>
      </c>
      <c r="P276" s="8">
        <f>IF(Table1[[#This Row],[Status]]="Inforce",1,0)</f>
        <v>0</v>
      </c>
    </row>
    <row r="277" spans="2:16" x14ac:dyDescent="0.3">
      <c r="B277" s="1" t="s">
        <v>604</v>
      </c>
      <c r="C277" s="1" t="s">
        <v>294</v>
      </c>
      <c r="D277" s="1">
        <v>38</v>
      </c>
      <c r="E277" s="1" t="s">
        <v>507</v>
      </c>
      <c r="F277" s="1" t="s">
        <v>508</v>
      </c>
      <c r="G277" s="1" t="s">
        <v>514</v>
      </c>
      <c r="H277" s="1" t="s">
        <v>1203</v>
      </c>
      <c r="I277" s="4">
        <v>9647.32</v>
      </c>
      <c r="J277" s="1">
        <v>12</v>
      </c>
      <c r="K277" s="4">
        <v>192946.4</v>
      </c>
      <c r="L277" s="1" t="s">
        <v>520</v>
      </c>
      <c r="M277" s="7">
        <v>45503</v>
      </c>
      <c r="N277" s="2" t="str">
        <f>TEXT(Table1[[#This Row],[Date of Sale]],"mmm")</f>
        <v>Jul</v>
      </c>
      <c r="O277" s="1" t="s">
        <v>1402</v>
      </c>
      <c r="P277" s="8">
        <f>IF(Table1[[#This Row],[Status]]="Inforce",1,0)</f>
        <v>1</v>
      </c>
    </row>
    <row r="278" spans="2:16" x14ac:dyDescent="0.3">
      <c r="B278" s="1" t="s">
        <v>630</v>
      </c>
      <c r="C278" s="1" t="s">
        <v>233</v>
      </c>
      <c r="D278" s="1">
        <v>28</v>
      </c>
      <c r="E278" s="1" t="s">
        <v>507</v>
      </c>
      <c r="F278" s="1" t="s">
        <v>511</v>
      </c>
      <c r="G278" s="1" t="s">
        <v>516</v>
      </c>
      <c r="H278" s="1" t="s">
        <v>1143</v>
      </c>
      <c r="I278" s="4">
        <v>15331.26</v>
      </c>
      <c r="J278" s="1">
        <v>15</v>
      </c>
      <c r="K278" s="4">
        <v>306625.2</v>
      </c>
      <c r="L278" s="1" t="s">
        <v>522</v>
      </c>
      <c r="M278" s="7">
        <v>45504</v>
      </c>
      <c r="N278" s="2" t="str">
        <f>TEXT(Table1[[#This Row],[Date of Sale]],"mmm")</f>
        <v>Jul</v>
      </c>
      <c r="O278" s="1" t="s">
        <v>1402</v>
      </c>
      <c r="P278" s="8">
        <f>IF(Table1[[#This Row],[Status]]="Inforce",1,0)</f>
        <v>1</v>
      </c>
    </row>
    <row r="279" spans="2:16" x14ac:dyDescent="0.3">
      <c r="B279" s="1" t="s">
        <v>594</v>
      </c>
      <c r="C279" s="1" t="s">
        <v>410</v>
      </c>
      <c r="D279" s="1">
        <v>29</v>
      </c>
      <c r="E279" s="1" t="s">
        <v>507</v>
      </c>
      <c r="F279" s="1" t="s">
        <v>512</v>
      </c>
      <c r="G279" s="1" t="s">
        <v>515</v>
      </c>
      <c r="H279" s="1" t="s">
        <v>913</v>
      </c>
      <c r="I279" s="4">
        <v>7580.97</v>
      </c>
      <c r="J279" s="1">
        <v>28</v>
      </c>
      <c r="K279" s="4">
        <v>151619.4</v>
      </c>
      <c r="L279" s="1" t="s">
        <v>522</v>
      </c>
      <c r="M279" s="7">
        <v>45504</v>
      </c>
      <c r="N279" s="2" t="str">
        <f>TEXT(Table1[[#This Row],[Date of Sale]],"mmm")</f>
        <v>Jul</v>
      </c>
      <c r="O279" s="1" t="s">
        <v>1402</v>
      </c>
      <c r="P279" s="8">
        <f>IF(Table1[[#This Row],[Status]]="Inforce",1,0)</f>
        <v>1</v>
      </c>
    </row>
    <row r="280" spans="2:16" x14ac:dyDescent="0.3">
      <c r="B280" s="1" t="s">
        <v>799</v>
      </c>
      <c r="C280" s="1" t="s">
        <v>228</v>
      </c>
      <c r="D280" s="1">
        <v>59</v>
      </c>
      <c r="E280" s="1" t="s">
        <v>506</v>
      </c>
      <c r="F280" s="1" t="s">
        <v>509</v>
      </c>
      <c r="G280" s="1" t="s">
        <v>516</v>
      </c>
      <c r="H280" s="1" t="s">
        <v>925</v>
      </c>
      <c r="I280" s="4">
        <v>23324.93</v>
      </c>
      <c r="J280" s="1">
        <v>16</v>
      </c>
      <c r="K280" s="4">
        <v>419848.74</v>
      </c>
      <c r="L280" s="1" t="s">
        <v>522</v>
      </c>
      <c r="M280" s="7">
        <v>45506</v>
      </c>
      <c r="N280" s="2" t="str">
        <f>TEXT(Table1[[#This Row],[Date of Sale]],"mmm")</f>
        <v>Aug</v>
      </c>
      <c r="O280" s="1" t="s">
        <v>1402</v>
      </c>
      <c r="P280" s="8">
        <f>IF(Table1[[#This Row],[Status]]="Inforce",1,0)</f>
        <v>1</v>
      </c>
    </row>
    <row r="281" spans="2:16" x14ac:dyDescent="0.3">
      <c r="B281" s="1" t="s">
        <v>797</v>
      </c>
      <c r="C281" s="1" t="s">
        <v>221</v>
      </c>
      <c r="D281" s="1">
        <v>37</v>
      </c>
      <c r="E281" s="1" t="s">
        <v>506</v>
      </c>
      <c r="F281" s="1" t="s">
        <v>510</v>
      </c>
      <c r="G281" s="1" t="s">
        <v>514</v>
      </c>
      <c r="H281" s="1" t="s">
        <v>1133</v>
      </c>
      <c r="I281" s="4">
        <v>48208.34</v>
      </c>
      <c r="J281" s="1">
        <v>19</v>
      </c>
      <c r="K281" s="4">
        <v>578500.07999999996</v>
      </c>
      <c r="L281" s="1" t="s">
        <v>520</v>
      </c>
      <c r="M281" s="7">
        <v>45507</v>
      </c>
      <c r="N281" s="2" t="str">
        <f>TEXT(Table1[[#This Row],[Date of Sale]],"mmm")</f>
        <v>Aug</v>
      </c>
      <c r="O281" s="1" t="s">
        <v>1402</v>
      </c>
      <c r="P281" s="8">
        <f>IF(Table1[[#This Row],[Status]]="Inforce",1,0)</f>
        <v>1</v>
      </c>
    </row>
    <row r="282" spans="2:16" x14ac:dyDescent="0.3">
      <c r="B282" s="1" t="s">
        <v>817</v>
      </c>
      <c r="C282" s="1" t="s">
        <v>267</v>
      </c>
      <c r="D282" s="1">
        <v>50</v>
      </c>
      <c r="E282" s="1" t="s">
        <v>506</v>
      </c>
      <c r="F282" s="1" t="s">
        <v>512</v>
      </c>
      <c r="G282" s="1" t="s">
        <v>516</v>
      </c>
      <c r="H282" s="1" t="s">
        <v>1176</v>
      </c>
      <c r="I282" s="4">
        <v>44678.62</v>
      </c>
      <c r="J282" s="1">
        <v>10</v>
      </c>
      <c r="K282" s="4">
        <v>893572.4</v>
      </c>
      <c r="L282" s="1" t="s">
        <v>521</v>
      </c>
      <c r="M282" s="7">
        <v>45507</v>
      </c>
      <c r="N282" s="2" t="str">
        <f>TEXT(Table1[[#This Row],[Date of Sale]],"mmm")</f>
        <v>Aug</v>
      </c>
      <c r="O282" s="1" t="s">
        <v>1402</v>
      </c>
      <c r="P282" s="8">
        <f>IF(Table1[[#This Row],[Status]]="Inforce",1,0)</f>
        <v>1</v>
      </c>
    </row>
    <row r="283" spans="2:16" x14ac:dyDescent="0.3">
      <c r="B283" s="1" t="s">
        <v>656</v>
      </c>
      <c r="C283" s="1" t="s">
        <v>443</v>
      </c>
      <c r="D283" s="1">
        <v>44</v>
      </c>
      <c r="E283" s="1" t="s">
        <v>506</v>
      </c>
      <c r="F283" s="1" t="s">
        <v>510</v>
      </c>
      <c r="G283" s="1" t="s">
        <v>516</v>
      </c>
      <c r="H283" s="1" t="s">
        <v>1342</v>
      </c>
      <c r="I283" s="4">
        <v>45170.55</v>
      </c>
      <c r="J283" s="1">
        <v>28</v>
      </c>
      <c r="K283" s="4">
        <v>496876.05</v>
      </c>
      <c r="L283" s="1" t="s">
        <v>518</v>
      </c>
      <c r="M283" s="7">
        <v>45507</v>
      </c>
      <c r="N283" s="2" t="str">
        <f>TEXT(Table1[[#This Row],[Date of Sale]],"mmm")</f>
        <v>Aug</v>
      </c>
      <c r="O283" s="1" t="s">
        <v>1402</v>
      </c>
      <c r="P283" s="8">
        <f>IF(Table1[[#This Row],[Status]]="Inforce",1,0)</f>
        <v>1</v>
      </c>
    </row>
    <row r="284" spans="2:16" x14ac:dyDescent="0.3">
      <c r="B284" s="1" t="s">
        <v>680</v>
      </c>
      <c r="C284" s="1" t="s">
        <v>148</v>
      </c>
      <c r="D284" s="1">
        <v>34</v>
      </c>
      <c r="E284" s="1" t="s">
        <v>507</v>
      </c>
      <c r="F284" s="1" t="s">
        <v>509</v>
      </c>
      <c r="G284" s="1" t="s">
        <v>516</v>
      </c>
      <c r="H284" s="1" t="s">
        <v>1063</v>
      </c>
      <c r="I284" s="4">
        <v>39064.71</v>
      </c>
      <c r="J284" s="1">
        <v>19</v>
      </c>
      <c r="K284" s="4">
        <v>585970.65</v>
      </c>
      <c r="L284" s="1" t="s">
        <v>520</v>
      </c>
      <c r="M284" s="7">
        <v>45508</v>
      </c>
      <c r="N284" s="2" t="str">
        <f>TEXT(Table1[[#This Row],[Date of Sale]],"mmm")</f>
        <v>Aug</v>
      </c>
      <c r="O284" s="1" t="s">
        <v>1402</v>
      </c>
      <c r="P284" s="8">
        <f>IF(Table1[[#This Row],[Status]]="Inforce",1,0)</f>
        <v>1</v>
      </c>
    </row>
    <row r="285" spans="2:16" x14ac:dyDescent="0.3">
      <c r="B285" s="1" t="s">
        <v>605</v>
      </c>
      <c r="C285" s="1" t="s">
        <v>470</v>
      </c>
      <c r="D285" s="1">
        <v>30</v>
      </c>
      <c r="E285" s="1" t="s">
        <v>506</v>
      </c>
      <c r="F285" s="1" t="s">
        <v>508</v>
      </c>
      <c r="G285" s="1" t="s">
        <v>516</v>
      </c>
      <c r="H285" s="1" t="s">
        <v>1367</v>
      </c>
      <c r="I285" s="4">
        <v>39421.03</v>
      </c>
      <c r="J285" s="1">
        <v>18</v>
      </c>
      <c r="K285" s="4">
        <v>670157.51</v>
      </c>
      <c r="L285" s="1" t="s">
        <v>521</v>
      </c>
      <c r="M285" s="7">
        <v>45508</v>
      </c>
      <c r="N285" s="2" t="str">
        <f>TEXT(Table1[[#This Row],[Date of Sale]],"mmm")</f>
        <v>Aug</v>
      </c>
      <c r="O285" s="1" t="s">
        <v>1402</v>
      </c>
      <c r="P285" s="8">
        <f>IF(Table1[[#This Row],[Status]]="Inforce",1,0)</f>
        <v>1</v>
      </c>
    </row>
    <row r="286" spans="2:16" x14ac:dyDescent="0.3">
      <c r="B286" s="1" t="s">
        <v>708</v>
      </c>
      <c r="C286" s="1" t="s">
        <v>339</v>
      </c>
      <c r="D286" s="1">
        <v>58</v>
      </c>
      <c r="E286" s="1" t="s">
        <v>506</v>
      </c>
      <c r="F286" s="1" t="s">
        <v>512</v>
      </c>
      <c r="G286" s="1" t="s">
        <v>513</v>
      </c>
      <c r="H286" s="1" t="s">
        <v>1245</v>
      </c>
      <c r="I286" s="4">
        <v>21212.2</v>
      </c>
      <c r="J286" s="1">
        <v>30</v>
      </c>
      <c r="K286" s="4">
        <v>233334.2</v>
      </c>
      <c r="L286" s="1" t="s">
        <v>519</v>
      </c>
      <c r="M286" s="7">
        <v>45509</v>
      </c>
      <c r="N286" s="2" t="str">
        <f>TEXT(Table1[[#This Row],[Date of Sale]],"mmm")</f>
        <v>Aug</v>
      </c>
      <c r="O286" s="1" t="s">
        <v>1403</v>
      </c>
      <c r="P286" s="8">
        <f>IF(Table1[[#This Row],[Status]]="Inforce",1,0)</f>
        <v>0</v>
      </c>
    </row>
    <row r="287" spans="2:16" x14ac:dyDescent="0.3">
      <c r="B287" s="1" t="s">
        <v>739</v>
      </c>
      <c r="C287" s="1" t="s">
        <v>118</v>
      </c>
      <c r="D287" s="1">
        <v>37</v>
      </c>
      <c r="E287" s="1" t="s">
        <v>507</v>
      </c>
      <c r="F287" s="1" t="s">
        <v>509</v>
      </c>
      <c r="G287" s="1" t="s">
        <v>513</v>
      </c>
      <c r="H287" s="1" t="s">
        <v>918</v>
      </c>
      <c r="I287" s="4">
        <v>16127.18</v>
      </c>
      <c r="J287" s="1">
        <v>24</v>
      </c>
      <c r="K287" s="4">
        <v>322543.59999999998</v>
      </c>
      <c r="L287" s="1" t="s">
        <v>521</v>
      </c>
      <c r="M287" s="7">
        <v>45511</v>
      </c>
      <c r="N287" s="2" t="str">
        <f>TEXT(Table1[[#This Row],[Date of Sale]],"mmm")</f>
        <v>Aug</v>
      </c>
      <c r="O287" s="1" t="s">
        <v>1402</v>
      </c>
      <c r="P287" s="8">
        <f>IF(Table1[[#This Row],[Status]]="Inforce",1,0)</f>
        <v>1</v>
      </c>
    </row>
    <row r="288" spans="2:16" x14ac:dyDescent="0.3">
      <c r="B288" s="1" t="s">
        <v>643</v>
      </c>
      <c r="C288" s="1" t="s">
        <v>368</v>
      </c>
      <c r="D288" s="1">
        <v>48</v>
      </c>
      <c r="E288" s="1" t="s">
        <v>506</v>
      </c>
      <c r="F288" s="1" t="s">
        <v>511</v>
      </c>
      <c r="G288" s="1" t="s">
        <v>517</v>
      </c>
      <c r="H288" s="1" t="s">
        <v>1269</v>
      </c>
      <c r="I288" s="4">
        <v>25198.080000000002</v>
      </c>
      <c r="J288" s="1">
        <v>8</v>
      </c>
      <c r="K288" s="4">
        <v>327575.03999999998</v>
      </c>
      <c r="L288" s="1" t="s">
        <v>519</v>
      </c>
      <c r="M288" s="7">
        <v>45511</v>
      </c>
      <c r="N288" s="2" t="str">
        <f>TEXT(Table1[[#This Row],[Date of Sale]],"mmm")</f>
        <v>Aug</v>
      </c>
      <c r="O288" s="1" t="s">
        <v>1402</v>
      </c>
      <c r="P288" s="8">
        <f>IF(Table1[[#This Row],[Status]]="Inforce",1,0)</f>
        <v>1</v>
      </c>
    </row>
    <row r="289" spans="2:16" x14ac:dyDescent="0.3">
      <c r="B289" s="1" t="s">
        <v>638</v>
      </c>
      <c r="C289" s="1" t="s">
        <v>432</v>
      </c>
      <c r="D289" s="1">
        <v>45</v>
      </c>
      <c r="E289" s="1" t="s">
        <v>507</v>
      </c>
      <c r="F289" s="1" t="s">
        <v>509</v>
      </c>
      <c r="G289" s="1" t="s">
        <v>516</v>
      </c>
      <c r="H289" s="1" t="s">
        <v>1213</v>
      </c>
      <c r="I289" s="4">
        <v>44589.78</v>
      </c>
      <c r="J289" s="1">
        <v>20</v>
      </c>
      <c r="K289" s="4">
        <v>535077.36</v>
      </c>
      <c r="L289" s="1" t="s">
        <v>519</v>
      </c>
      <c r="M289" s="7">
        <v>45511</v>
      </c>
      <c r="N289" s="2" t="str">
        <f>TEXT(Table1[[#This Row],[Date of Sale]],"mmm")</f>
        <v>Aug</v>
      </c>
      <c r="O289" s="1" t="s">
        <v>1402</v>
      </c>
      <c r="P289" s="8">
        <f>IF(Table1[[#This Row],[Status]]="Inforce",1,0)</f>
        <v>1</v>
      </c>
    </row>
    <row r="290" spans="2:16" x14ac:dyDescent="0.3">
      <c r="B290" s="1" t="s">
        <v>847</v>
      </c>
      <c r="C290" s="1" t="s">
        <v>322</v>
      </c>
      <c r="D290" s="1">
        <v>37</v>
      </c>
      <c r="E290" s="1" t="s">
        <v>507</v>
      </c>
      <c r="F290" s="1" t="s">
        <v>509</v>
      </c>
      <c r="G290" s="1" t="s">
        <v>515</v>
      </c>
      <c r="H290" s="1" t="s">
        <v>1229</v>
      </c>
      <c r="I290" s="4">
        <v>12246.44</v>
      </c>
      <c r="J290" s="1">
        <v>30</v>
      </c>
      <c r="K290" s="4">
        <v>171450.16</v>
      </c>
      <c r="L290" s="1" t="s">
        <v>520</v>
      </c>
      <c r="M290" s="7">
        <v>45512</v>
      </c>
      <c r="N290" s="2" t="str">
        <f>TEXT(Table1[[#This Row],[Date of Sale]],"mmm")</f>
        <v>Aug</v>
      </c>
      <c r="O290" s="1" t="s">
        <v>1402</v>
      </c>
      <c r="P290" s="8">
        <f>IF(Table1[[#This Row],[Status]]="Inforce",1,0)</f>
        <v>1</v>
      </c>
    </row>
    <row r="291" spans="2:16" x14ac:dyDescent="0.3">
      <c r="B291" s="1" t="s">
        <v>691</v>
      </c>
      <c r="C291" s="1" t="s">
        <v>83</v>
      </c>
      <c r="D291" s="1">
        <v>44</v>
      </c>
      <c r="E291" s="1" t="s">
        <v>506</v>
      </c>
      <c r="F291" s="1" t="s">
        <v>511</v>
      </c>
      <c r="G291" s="1" t="s">
        <v>513</v>
      </c>
      <c r="H291" s="1" t="s">
        <v>1007</v>
      </c>
      <c r="I291" s="4">
        <v>30276.78</v>
      </c>
      <c r="J291" s="1">
        <v>28</v>
      </c>
      <c r="K291" s="4">
        <v>575258.81999999995</v>
      </c>
      <c r="L291" s="1" t="s">
        <v>518</v>
      </c>
      <c r="M291" s="7">
        <v>45514</v>
      </c>
      <c r="N291" s="2" t="str">
        <f>TEXT(Table1[[#This Row],[Date of Sale]],"mmm")</f>
        <v>Aug</v>
      </c>
      <c r="O291" s="1" t="s">
        <v>1402</v>
      </c>
      <c r="P291" s="8">
        <f>IF(Table1[[#This Row],[Status]]="Inforce",1,0)</f>
        <v>1</v>
      </c>
    </row>
    <row r="292" spans="2:16" x14ac:dyDescent="0.3">
      <c r="B292" s="1" t="s">
        <v>743</v>
      </c>
      <c r="C292" s="1" t="s">
        <v>94</v>
      </c>
      <c r="D292" s="1">
        <v>47</v>
      </c>
      <c r="E292" s="1" t="s">
        <v>506</v>
      </c>
      <c r="F292" s="1" t="s">
        <v>510</v>
      </c>
      <c r="G292" s="1" t="s">
        <v>515</v>
      </c>
      <c r="H292" s="1" t="s">
        <v>1016</v>
      </c>
      <c r="I292" s="4">
        <v>11520.2</v>
      </c>
      <c r="J292" s="1">
        <v>30</v>
      </c>
      <c r="K292" s="4">
        <v>115202</v>
      </c>
      <c r="L292" s="1" t="s">
        <v>520</v>
      </c>
      <c r="M292" s="7">
        <v>45514</v>
      </c>
      <c r="N292" s="2" t="str">
        <f>TEXT(Table1[[#This Row],[Date of Sale]],"mmm")</f>
        <v>Aug</v>
      </c>
      <c r="O292" s="1" t="s">
        <v>1402</v>
      </c>
      <c r="P292" s="8">
        <f>IF(Table1[[#This Row],[Status]]="Inforce",1,0)</f>
        <v>1</v>
      </c>
    </row>
    <row r="293" spans="2:16" x14ac:dyDescent="0.3">
      <c r="B293" s="1" t="s">
        <v>722</v>
      </c>
      <c r="C293" s="1" t="s">
        <v>256</v>
      </c>
      <c r="D293" s="1">
        <v>56</v>
      </c>
      <c r="E293" s="1" t="s">
        <v>507</v>
      </c>
      <c r="F293" s="1" t="s">
        <v>511</v>
      </c>
      <c r="G293" s="1" t="s">
        <v>516</v>
      </c>
      <c r="H293" s="1" t="s">
        <v>1165</v>
      </c>
      <c r="I293" s="4">
        <v>14118.59</v>
      </c>
      <c r="J293" s="1">
        <v>29</v>
      </c>
      <c r="K293" s="4">
        <v>268253.21000000002</v>
      </c>
      <c r="L293" s="1" t="s">
        <v>520</v>
      </c>
      <c r="M293" s="7">
        <v>45514</v>
      </c>
      <c r="N293" s="2" t="str">
        <f>TEXT(Table1[[#This Row],[Date of Sale]],"mmm")</f>
        <v>Aug</v>
      </c>
      <c r="O293" s="1" t="s">
        <v>1402</v>
      </c>
      <c r="P293" s="8">
        <f>IF(Table1[[#This Row],[Status]]="Inforce",1,0)</f>
        <v>1</v>
      </c>
    </row>
    <row r="294" spans="2:16" x14ac:dyDescent="0.3">
      <c r="B294" s="1" t="s">
        <v>791</v>
      </c>
      <c r="C294" s="1" t="s">
        <v>209</v>
      </c>
      <c r="D294" s="1">
        <v>50</v>
      </c>
      <c r="E294" s="1" t="s">
        <v>507</v>
      </c>
      <c r="F294" s="1" t="s">
        <v>508</v>
      </c>
      <c r="G294" s="1" t="s">
        <v>515</v>
      </c>
      <c r="H294" s="1" t="s">
        <v>1121</v>
      </c>
      <c r="I294" s="4">
        <v>18920.009999999998</v>
      </c>
      <c r="J294" s="1">
        <v>19</v>
      </c>
      <c r="K294" s="4">
        <v>245960.13</v>
      </c>
      <c r="L294" s="1" t="s">
        <v>520</v>
      </c>
      <c r="M294" s="7">
        <v>45515</v>
      </c>
      <c r="N294" s="2" t="str">
        <f>TEXT(Table1[[#This Row],[Date of Sale]],"mmm")</f>
        <v>Aug</v>
      </c>
      <c r="O294" s="1" t="s">
        <v>1402</v>
      </c>
      <c r="P294" s="8">
        <f>IF(Table1[[#This Row],[Status]]="Inforce",1,0)</f>
        <v>1</v>
      </c>
    </row>
    <row r="295" spans="2:16" x14ac:dyDescent="0.3">
      <c r="B295" s="1" t="s">
        <v>815</v>
      </c>
      <c r="C295" s="1" t="s">
        <v>264</v>
      </c>
      <c r="D295" s="1">
        <v>50</v>
      </c>
      <c r="E295" s="1" t="s">
        <v>507</v>
      </c>
      <c r="F295" s="1" t="s">
        <v>508</v>
      </c>
      <c r="G295" s="1" t="s">
        <v>514</v>
      </c>
      <c r="H295" s="1" t="s">
        <v>1173</v>
      </c>
      <c r="I295" s="4">
        <v>17815.89</v>
      </c>
      <c r="J295" s="1">
        <v>17</v>
      </c>
      <c r="K295" s="4">
        <v>178158.9</v>
      </c>
      <c r="L295" s="1" t="s">
        <v>520</v>
      </c>
      <c r="M295" s="7">
        <v>45516</v>
      </c>
      <c r="N295" s="2" t="str">
        <f>TEXT(Table1[[#This Row],[Date of Sale]],"mmm")</f>
        <v>Aug</v>
      </c>
      <c r="O295" s="1" t="s">
        <v>1402</v>
      </c>
      <c r="P295" s="8">
        <f>IF(Table1[[#This Row],[Status]]="Inforce",1,0)</f>
        <v>1</v>
      </c>
    </row>
    <row r="296" spans="2:16" x14ac:dyDescent="0.3">
      <c r="B296" s="1" t="s">
        <v>707</v>
      </c>
      <c r="C296" s="1" t="s">
        <v>31</v>
      </c>
      <c r="D296" s="1">
        <v>34</v>
      </c>
      <c r="E296" s="1" t="s">
        <v>507</v>
      </c>
      <c r="F296" s="1" t="s">
        <v>509</v>
      </c>
      <c r="G296" s="1" t="s">
        <v>514</v>
      </c>
      <c r="H296" s="1" t="s">
        <v>957</v>
      </c>
      <c r="I296" s="4">
        <v>7300.57</v>
      </c>
      <c r="J296" s="1">
        <v>11</v>
      </c>
      <c r="K296" s="4">
        <v>146011.4</v>
      </c>
      <c r="L296" s="1" t="s">
        <v>519</v>
      </c>
      <c r="M296" s="7">
        <v>45517</v>
      </c>
      <c r="N296" s="2" t="str">
        <f>TEXT(Table1[[#This Row],[Date of Sale]],"mmm")</f>
        <v>Aug</v>
      </c>
      <c r="O296" s="1" t="s">
        <v>1402</v>
      </c>
      <c r="P296" s="8">
        <f>IF(Table1[[#This Row],[Status]]="Inforce",1,0)</f>
        <v>1</v>
      </c>
    </row>
    <row r="297" spans="2:16" x14ac:dyDescent="0.3">
      <c r="B297" s="1" t="s">
        <v>756</v>
      </c>
      <c r="C297" s="1" t="s">
        <v>117</v>
      </c>
      <c r="D297" s="1">
        <v>45</v>
      </c>
      <c r="E297" s="1" t="s">
        <v>507</v>
      </c>
      <c r="F297" s="1" t="s">
        <v>509</v>
      </c>
      <c r="G297" s="1" t="s">
        <v>513</v>
      </c>
      <c r="H297" s="1" t="s">
        <v>1035</v>
      </c>
      <c r="I297" s="4">
        <v>48884.87</v>
      </c>
      <c r="J297" s="1">
        <v>22</v>
      </c>
      <c r="K297" s="4">
        <v>684388.18</v>
      </c>
      <c r="L297" s="1" t="s">
        <v>521</v>
      </c>
      <c r="M297" s="7">
        <v>45517</v>
      </c>
      <c r="N297" s="2" t="str">
        <f>TEXT(Table1[[#This Row],[Date of Sale]],"mmm")</f>
        <v>Aug</v>
      </c>
      <c r="O297" s="1" t="s">
        <v>1402</v>
      </c>
      <c r="P297" s="8">
        <f>IF(Table1[[#This Row],[Status]]="Inforce",1,0)</f>
        <v>1</v>
      </c>
    </row>
    <row r="298" spans="2:16" x14ac:dyDescent="0.3">
      <c r="B298" s="1" t="s">
        <v>740</v>
      </c>
      <c r="C298" s="1" t="s">
        <v>329</v>
      </c>
      <c r="D298" s="1">
        <v>39</v>
      </c>
      <c r="E298" s="1" t="s">
        <v>507</v>
      </c>
      <c r="F298" s="1" t="s">
        <v>511</v>
      </c>
      <c r="G298" s="1" t="s">
        <v>513</v>
      </c>
      <c r="H298" s="1" t="s">
        <v>1235</v>
      </c>
      <c r="I298" s="4">
        <v>13123.56</v>
      </c>
      <c r="J298" s="1">
        <v>18</v>
      </c>
      <c r="K298" s="4">
        <v>144359.16</v>
      </c>
      <c r="L298" s="1" t="s">
        <v>518</v>
      </c>
      <c r="M298" s="7">
        <v>45517</v>
      </c>
      <c r="N298" s="2" t="str">
        <f>TEXT(Table1[[#This Row],[Date of Sale]],"mmm")</f>
        <v>Aug</v>
      </c>
      <c r="O298" s="1" t="s">
        <v>1403</v>
      </c>
      <c r="P298" s="8">
        <f>IF(Table1[[#This Row],[Status]]="Inforce",1,0)</f>
        <v>0</v>
      </c>
    </row>
    <row r="299" spans="2:16" x14ac:dyDescent="0.3">
      <c r="B299" s="1" t="s">
        <v>751</v>
      </c>
      <c r="C299" s="1" t="s">
        <v>155</v>
      </c>
      <c r="D299" s="1">
        <v>51</v>
      </c>
      <c r="E299" s="1" t="s">
        <v>506</v>
      </c>
      <c r="F299" s="1" t="s">
        <v>510</v>
      </c>
      <c r="G299" s="1" t="s">
        <v>516</v>
      </c>
      <c r="H299" s="1" t="s">
        <v>1070</v>
      </c>
      <c r="I299" s="4">
        <v>8587.35</v>
      </c>
      <c r="J299" s="1">
        <v>12</v>
      </c>
      <c r="K299" s="4">
        <v>128810.25</v>
      </c>
      <c r="L299" s="1" t="s">
        <v>522</v>
      </c>
      <c r="M299" s="7">
        <v>45518</v>
      </c>
      <c r="N299" s="2" t="str">
        <f>TEXT(Table1[[#This Row],[Date of Sale]],"mmm")</f>
        <v>Aug</v>
      </c>
      <c r="O299" s="1" t="s">
        <v>1402</v>
      </c>
      <c r="P299" s="8">
        <f>IF(Table1[[#This Row],[Status]]="Inforce",1,0)</f>
        <v>1</v>
      </c>
    </row>
    <row r="300" spans="2:16" x14ac:dyDescent="0.3">
      <c r="B300" s="1" t="s">
        <v>818</v>
      </c>
      <c r="C300" s="1" t="s">
        <v>268</v>
      </c>
      <c r="D300" s="1">
        <v>40</v>
      </c>
      <c r="E300" s="1" t="s">
        <v>507</v>
      </c>
      <c r="F300" s="1" t="s">
        <v>511</v>
      </c>
      <c r="G300" s="1" t="s">
        <v>513</v>
      </c>
      <c r="H300" s="1" t="s">
        <v>1177</v>
      </c>
      <c r="I300" s="4">
        <v>37311.46</v>
      </c>
      <c r="J300" s="1">
        <v>25</v>
      </c>
      <c r="K300" s="4">
        <v>410426.06</v>
      </c>
      <c r="L300" s="1" t="s">
        <v>522</v>
      </c>
      <c r="M300" s="7">
        <v>45520</v>
      </c>
      <c r="N300" s="2" t="str">
        <f>TEXT(Table1[[#This Row],[Date of Sale]],"mmm")</f>
        <v>Aug</v>
      </c>
      <c r="O300" s="1" t="s">
        <v>1402</v>
      </c>
      <c r="P300" s="8">
        <f>IF(Table1[[#This Row],[Status]]="Inforce",1,0)</f>
        <v>1</v>
      </c>
    </row>
    <row r="301" spans="2:16" x14ac:dyDescent="0.3">
      <c r="B301" s="1" t="s">
        <v>686</v>
      </c>
      <c r="C301" s="1" t="s">
        <v>216</v>
      </c>
      <c r="D301" s="1">
        <v>31</v>
      </c>
      <c r="E301" s="1" t="s">
        <v>506</v>
      </c>
      <c r="F301" s="1" t="s">
        <v>512</v>
      </c>
      <c r="G301" s="1" t="s">
        <v>515</v>
      </c>
      <c r="H301" s="1" t="s">
        <v>1128</v>
      </c>
      <c r="I301" s="4">
        <v>17672.509999999998</v>
      </c>
      <c r="J301" s="1">
        <v>14</v>
      </c>
      <c r="K301" s="4">
        <v>353450.2</v>
      </c>
      <c r="L301" s="1" t="s">
        <v>520</v>
      </c>
      <c r="M301" s="7">
        <v>45521</v>
      </c>
      <c r="N301" s="2" t="str">
        <f>TEXT(Table1[[#This Row],[Date of Sale]],"mmm")</f>
        <v>Aug</v>
      </c>
      <c r="O301" s="1" t="s">
        <v>1402</v>
      </c>
      <c r="P301" s="8">
        <f>IF(Table1[[#This Row],[Status]]="Inforce",1,0)</f>
        <v>1</v>
      </c>
    </row>
    <row r="302" spans="2:16" x14ac:dyDescent="0.3">
      <c r="B302" s="1" t="s">
        <v>648</v>
      </c>
      <c r="C302" s="1" t="s">
        <v>217</v>
      </c>
      <c r="D302" s="1">
        <v>30</v>
      </c>
      <c r="E302" s="1" t="s">
        <v>506</v>
      </c>
      <c r="F302" s="1" t="s">
        <v>509</v>
      </c>
      <c r="G302" s="1" t="s">
        <v>514</v>
      </c>
      <c r="H302" s="1" t="s">
        <v>1129</v>
      </c>
      <c r="I302" s="4">
        <v>29327.47</v>
      </c>
      <c r="J302" s="1">
        <v>7</v>
      </c>
      <c r="K302" s="4">
        <v>469239.52</v>
      </c>
      <c r="L302" s="1" t="s">
        <v>521</v>
      </c>
      <c r="M302" s="7">
        <v>45521</v>
      </c>
      <c r="N302" s="2" t="str">
        <f>TEXT(Table1[[#This Row],[Date of Sale]],"mmm")</f>
        <v>Aug</v>
      </c>
      <c r="O302" s="1" t="s">
        <v>1402</v>
      </c>
      <c r="P302" s="8">
        <f>IF(Table1[[#This Row],[Status]]="Inforce",1,0)</f>
        <v>1</v>
      </c>
    </row>
    <row r="303" spans="2:16" x14ac:dyDescent="0.3">
      <c r="B303" s="1" t="s">
        <v>673</v>
      </c>
      <c r="C303" s="1" t="s">
        <v>429</v>
      </c>
      <c r="D303" s="1">
        <v>57</v>
      </c>
      <c r="E303" s="1" t="s">
        <v>507</v>
      </c>
      <c r="F303" s="1" t="s">
        <v>512</v>
      </c>
      <c r="G303" s="1" t="s">
        <v>515</v>
      </c>
      <c r="H303" s="1" t="s">
        <v>1329</v>
      </c>
      <c r="I303" s="4">
        <v>22822.3</v>
      </c>
      <c r="J303" s="1">
        <v>19</v>
      </c>
      <c r="K303" s="4">
        <v>342334.5</v>
      </c>
      <c r="L303" s="1" t="s">
        <v>518</v>
      </c>
      <c r="M303" s="7">
        <v>45522</v>
      </c>
      <c r="N303" s="2" t="str">
        <f>TEXT(Table1[[#This Row],[Date of Sale]],"mmm")</f>
        <v>Aug</v>
      </c>
      <c r="O303" s="1" t="s">
        <v>1402</v>
      </c>
      <c r="P303" s="8">
        <f>IF(Table1[[#This Row],[Status]]="Inforce",1,0)</f>
        <v>1</v>
      </c>
    </row>
    <row r="304" spans="2:16" x14ac:dyDescent="0.3">
      <c r="B304" s="1" t="s">
        <v>765</v>
      </c>
      <c r="C304" s="1" t="s">
        <v>219</v>
      </c>
      <c r="D304" s="1">
        <v>30</v>
      </c>
      <c r="E304" s="1" t="s">
        <v>506</v>
      </c>
      <c r="F304" s="1" t="s">
        <v>510</v>
      </c>
      <c r="G304" s="1" t="s">
        <v>517</v>
      </c>
      <c r="H304" s="1" t="s">
        <v>1131</v>
      </c>
      <c r="I304" s="4">
        <v>37707.120000000003</v>
      </c>
      <c r="J304" s="1">
        <v>16</v>
      </c>
      <c r="K304" s="4">
        <v>716435.28</v>
      </c>
      <c r="L304" s="1" t="s">
        <v>518</v>
      </c>
      <c r="M304" s="7">
        <v>45524</v>
      </c>
      <c r="N304" s="2" t="str">
        <f>TEXT(Table1[[#This Row],[Date of Sale]],"mmm")</f>
        <v>Aug</v>
      </c>
      <c r="O304" s="1" t="s">
        <v>1403</v>
      </c>
      <c r="P304" s="8">
        <f>IF(Table1[[#This Row],[Status]]="Inforce",1,0)</f>
        <v>0</v>
      </c>
    </row>
    <row r="305" spans="2:16" x14ac:dyDescent="0.3">
      <c r="B305" s="1" t="s">
        <v>611</v>
      </c>
      <c r="C305" s="1" t="s">
        <v>309</v>
      </c>
      <c r="D305" s="1">
        <v>49</v>
      </c>
      <c r="E305" s="1" t="s">
        <v>507</v>
      </c>
      <c r="F305" s="1" t="s">
        <v>510</v>
      </c>
      <c r="G305" s="1" t="s">
        <v>516</v>
      </c>
      <c r="H305" s="1" t="s">
        <v>1217</v>
      </c>
      <c r="I305" s="4">
        <v>28854.560000000001</v>
      </c>
      <c r="J305" s="1">
        <v>16</v>
      </c>
      <c r="K305" s="4">
        <v>490527.52</v>
      </c>
      <c r="L305" s="1" t="s">
        <v>522</v>
      </c>
      <c r="M305" s="7">
        <v>45524</v>
      </c>
      <c r="N305" s="2" t="str">
        <f>TEXT(Table1[[#This Row],[Date of Sale]],"mmm")</f>
        <v>Aug</v>
      </c>
      <c r="O305" s="1" t="s">
        <v>1402</v>
      </c>
      <c r="P305" s="8">
        <f>IF(Table1[[#This Row],[Status]]="Inforce",1,0)</f>
        <v>1</v>
      </c>
    </row>
    <row r="306" spans="2:16" x14ac:dyDescent="0.3">
      <c r="B306" s="1" t="s">
        <v>697</v>
      </c>
      <c r="C306" s="1" t="s">
        <v>19</v>
      </c>
      <c r="D306" s="1">
        <v>52</v>
      </c>
      <c r="E306" s="1" t="s">
        <v>507</v>
      </c>
      <c r="F306" s="1" t="s">
        <v>510</v>
      </c>
      <c r="G306" s="1" t="s">
        <v>515</v>
      </c>
      <c r="H306" s="1" t="s">
        <v>946</v>
      </c>
      <c r="I306" s="4">
        <v>14186.97</v>
      </c>
      <c r="J306" s="1">
        <v>25</v>
      </c>
      <c r="K306" s="4">
        <v>141869.70000000001</v>
      </c>
      <c r="L306" s="1" t="s">
        <v>522</v>
      </c>
      <c r="M306" s="7">
        <v>45525</v>
      </c>
      <c r="N306" s="2" t="str">
        <f>TEXT(Table1[[#This Row],[Date of Sale]],"mmm")</f>
        <v>Aug</v>
      </c>
      <c r="O306" s="1" t="s">
        <v>1402</v>
      </c>
      <c r="P306" s="8">
        <f>IF(Table1[[#This Row],[Status]]="Inforce",1,0)</f>
        <v>1</v>
      </c>
    </row>
    <row r="307" spans="2:16" x14ac:dyDescent="0.3">
      <c r="B307" s="1" t="s">
        <v>706</v>
      </c>
      <c r="C307" s="1" t="s">
        <v>30</v>
      </c>
      <c r="D307" s="1">
        <v>60</v>
      </c>
      <c r="E307" s="1" t="s">
        <v>506</v>
      </c>
      <c r="F307" s="1" t="s">
        <v>510</v>
      </c>
      <c r="G307" s="1" t="s">
        <v>515</v>
      </c>
      <c r="H307" s="1" t="s">
        <v>956</v>
      </c>
      <c r="I307" s="4">
        <v>27958.98</v>
      </c>
      <c r="J307" s="1">
        <v>14</v>
      </c>
      <c r="K307" s="4">
        <v>559179.6</v>
      </c>
      <c r="L307" s="1" t="s">
        <v>520</v>
      </c>
      <c r="M307" s="7">
        <v>45525</v>
      </c>
      <c r="N307" s="2" t="str">
        <f>TEXT(Table1[[#This Row],[Date of Sale]],"mmm")</f>
        <v>Aug</v>
      </c>
      <c r="O307" s="1" t="s">
        <v>1402</v>
      </c>
      <c r="P307" s="8">
        <f>IF(Table1[[#This Row],[Status]]="Inforce",1,0)</f>
        <v>1</v>
      </c>
    </row>
    <row r="308" spans="2:16" x14ac:dyDescent="0.3">
      <c r="B308" s="1" t="s">
        <v>729</v>
      </c>
      <c r="C308" s="1" t="s">
        <v>68</v>
      </c>
      <c r="D308" s="1">
        <v>50</v>
      </c>
      <c r="E308" s="1" t="s">
        <v>507</v>
      </c>
      <c r="F308" s="1" t="s">
        <v>512</v>
      </c>
      <c r="G308" s="1" t="s">
        <v>514</v>
      </c>
      <c r="H308" s="1" t="s">
        <v>992</v>
      </c>
      <c r="I308" s="4">
        <v>42679.05</v>
      </c>
      <c r="J308" s="1">
        <v>14</v>
      </c>
      <c r="K308" s="4">
        <v>853581</v>
      </c>
      <c r="L308" s="1" t="s">
        <v>521</v>
      </c>
      <c r="M308" s="7">
        <v>45525</v>
      </c>
      <c r="N308" s="2" t="str">
        <f>TEXT(Table1[[#This Row],[Date of Sale]],"mmm")</f>
        <v>Aug</v>
      </c>
      <c r="O308" s="1" t="s">
        <v>1402</v>
      </c>
      <c r="P308" s="8">
        <f>IF(Table1[[#This Row],[Status]]="Inforce",1,0)</f>
        <v>1</v>
      </c>
    </row>
    <row r="309" spans="2:16" x14ac:dyDescent="0.3">
      <c r="B309" s="1" t="s">
        <v>619</v>
      </c>
      <c r="C309" s="1" t="s">
        <v>323</v>
      </c>
      <c r="D309" s="1">
        <v>42</v>
      </c>
      <c r="E309" s="1" t="s">
        <v>506</v>
      </c>
      <c r="F309" s="1" t="s">
        <v>510</v>
      </c>
      <c r="G309" s="1" t="s">
        <v>514</v>
      </c>
      <c r="H309" s="1" t="s">
        <v>1230</v>
      </c>
      <c r="I309" s="4">
        <v>12676.47</v>
      </c>
      <c r="J309" s="1">
        <v>6</v>
      </c>
      <c r="K309" s="4">
        <v>253529.4</v>
      </c>
      <c r="L309" s="1" t="s">
        <v>521</v>
      </c>
      <c r="M309" s="7">
        <v>45527</v>
      </c>
      <c r="N309" s="2" t="str">
        <f>TEXT(Table1[[#This Row],[Date of Sale]],"mmm")</f>
        <v>Aug</v>
      </c>
      <c r="O309" s="1" t="s">
        <v>1402</v>
      </c>
      <c r="P309" s="8">
        <f>IF(Table1[[#This Row],[Status]]="Inforce",1,0)</f>
        <v>1</v>
      </c>
    </row>
    <row r="310" spans="2:16" x14ac:dyDescent="0.3">
      <c r="B310" s="1" t="s">
        <v>566</v>
      </c>
      <c r="C310" s="1" t="s">
        <v>80</v>
      </c>
      <c r="D310" s="1">
        <v>55</v>
      </c>
      <c r="E310" s="1" t="s">
        <v>507</v>
      </c>
      <c r="F310" s="1" t="s">
        <v>512</v>
      </c>
      <c r="G310" s="1" t="s">
        <v>517</v>
      </c>
      <c r="H310" s="1" t="s">
        <v>1004</v>
      </c>
      <c r="I310" s="4">
        <v>49329.22</v>
      </c>
      <c r="J310" s="1">
        <v>8</v>
      </c>
      <c r="K310" s="4">
        <v>789267.52</v>
      </c>
      <c r="L310" s="1" t="s">
        <v>520</v>
      </c>
      <c r="M310" s="7">
        <v>45528</v>
      </c>
      <c r="N310" s="2" t="str">
        <f>TEXT(Table1[[#This Row],[Date of Sale]],"mmm")</f>
        <v>Aug</v>
      </c>
      <c r="O310" s="1" t="s">
        <v>1402</v>
      </c>
      <c r="P310" s="8">
        <f>IF(Table1[[#This Row],[Status]]="Inforce",1,0)</f>
        <v>1</v>
      </c>
    </row>
    <row r="311" spans="2:16" x14ac:dyDescent="0.3">
      <c r="B311" s="1" t="s">
        <v>729</v>
      </c>
      <c r="C311" s="1" t="s">
        <v>226</v>
      </c>
      <c r="D311" s="1">
        <v>33</v>
      </c>
      <c r="E311" s="1" t="s">
        <v>507</v>
      </c>
      <c r="F311" s="1" t="s">
        <v>510</v>
      </c>
      <c r="G311" s="1" t="s">
        <v>514</v>
      </c>
      <c r="H311" s="1" t="s">
        <v>1137</v>
      </c>
      <c r="I311" s="4">
        <v>20460.89</v>
      </c>
      <c r="J311" s="1">
        <v>7</v>
      </c>
      <c r="K311" s="4">
        <v>347835.13</v>
      </c>
      <c r="L311" s="1" t="s">
        <v>518</v>
      </c>
      <c r="M311" s="7">
        <v>45528</v>
      </c>
      <c r="N311" s="2" t="str">
        <f>TEXT(Table1[[#This Row],[Date of Sale]],"mmm")</f>
        <v>Aug</v>
      </c>
      <c r="O311" s="1" t="s">
        <v>1402</v>
      </c>
      <c r="P311" s="8">
        <f>IF(Table1[[#This Row],[Status]]="Inforce",1,0)</f>
        <v>1</v>
      </c>
    </row>
    <row r="312" spans="2:16" x14ac:dyDescent="0.3">
      <c r="B312" s="1" t="s">
        <v>615</v>
      </c>
      <c r="C312" s="1" t="s">
        <v>241</v>
      </c>
      <c r="D312" s="1">
        <v>57</v>
      </c>
      <c r="E312" s="1" t="s">
        <v>506</v>
      </c>
      <c r="F312" s="1" t="s">
        <v>509</v>
      </c>
      <c r="G312" s="1" t="s">
        <v>514</v>
      </c>
      <c r="H312" s="1" t="s">
        <v>1150</v>
      </c>
      <c r="I312" s="4">
        <v>7487.98</v>
      </c>
      <c r="J312" s="1">
        <v>16</v>
      </c>
      <c r="K312" s="4">
        <v>112319.7</v>
      </c>
      <c r="L312" s="1" t="s">
        <v>521</v>
      </c>
      <c r="M312" s="7">
        <v>45528</v>
      </c>
      <c r="N312" s="2" t="str">
        <f>TEXT(Table1[[#This Row],[Date of Sale]],"mmm")</f>
        <v>Aug</v>
      </c>
      <c r="O312" s="1" t="s">
        <v>1402</v>
      </c>
      <c r="P312" s="8">
        <f>IF(Table1[[#This Row],[Status]]="Inforce",1,0)</f>
        <v>1</v>
      </c>
    </row>
    <row r="313" spans="2:16" x14ac:dyDescent="0.3">
      <c r="B313" s="1" t="s">
        <v>879</v>
      </c>
      <c r="C313" s="1" t="s">
        <v>422</v>
      </c>
      <c r="D313" s="1">
        <v>32</v>
      </c>
      <c r="E313" s="1" t="s">
        <v>507</v>
      </c>
      <c r="F313" s="1" t="s">
        <v>508</v>
      </c>
      <c r="G313" s="1" t="s">
        <v>516</v>
      </c>
      <c r="H313" s="1" t="s">
        <v>1323</v>
      </c>
      <c r="I313" s="4">
        <v>15860.51</v>
      </c>
      <c r="J313" s="1">
        <v>16</v>
      </c>
      <c r="K313" s="4">
        <v>206186.63</v>
      </c>
      <c r="L313" s="1" t="s">
        <v>518</v>
      </c>
      <c r="M313" s="7">
        <v>45528</v>
      </c>
      <c r="N313" s="2" t="str">
        <f>TEXT(Table1[[#This Row],[Date of Sale]],"mmm")</f>
        <v>Aug</v>
      </c>
      <c r="O313" s="1" t="s">
        <v>1402</v>
      </c>
      <c r="P313" s="8">
        <f>IF(Table1[[#This Row],[Status]]="Inforce",1,0)</f>
        <v>1</v>
      </c>
    </row>
    <row r="314" spans="2:16" x14ac:dyDescent="0.3">
      <c r="B314" s="1" t="s">
        <v>903</v>
      </c>
      <c r="C314" s="1" t="s">
        <v>486</v>
      </c>
      <c r="D314" s="1">
        <v>56</v>
      </c>
      <c r="E314" s="1" t="s">
        <v>507</v>
      </c>
      <c r="F314" s="1" t="s">
        <v>509</v>
      </c>
      <c r="G314" s="1" t="s">
        <v>517</v>
      </c>
      <c r="H314" s="1" t="s">
        <v>1383</v>
      </c>
      <c r="I314" s="4">
        <v>17979.91</v>
      </c>
      <c r="J314" s="1">
        <v>14</v>
      </c>
      <c r="K314" s="4">
        <v>341618.29</v>
      </c>
      <c r="L314" s="1" t="s">
        <v>521</v>
      </c>
      <c r="M314" s="7">
        <v>45528</v>
      </c>
      <c r="N314" s="2" t="str">
        <f>TEXT(Table1[[#This Row],[Date of Sale]],"mmm")</f>
        <v>Aug</v>
      </c>
      <c r="O314" s="1" t="s">
        <v>1403</v>
      </c>
      <c r="P314" s="8">
        <f>IF(Table1[[#This Row],[Status]]="Inforce",1,0)</f>
        <v>0</v>
      </c>
    </row>
    <row r="315" spans="2:16" x14ac:dyDescent="0.3">
      <c r="B315" s="1" t="s">
        <v>540</v>
      </c>
      <c r="C315" s="1" t="s">
        <v>88</v>
      </c>
      <c r="D315" s="1">
        <v>57</v>
      </c>
      <c r="E315" s="1" t="s">
        <v>506</v>
      </c>
      <c r="F315" s="1" t="s">
        <v>512</v>
      </c>
      <c r="G315" s="1" t="s">
        <v>515</v>
      </c>
      <c r="H315" s="1" t="s">
        <v>1010</v>
      </c>
      <c r="I315" s="4">
        <v>21905.55</v>
      </c>
      <c r="J315" s="1">
        <v>7</v>
      </c>
      <c r="K315" s="4">
        <v>438111</v>
      </c>
      <c r="L315" s="1" t="s">
        <v>521</v>
      </c>
      <c r="M315" s="7">
        <v>45530</v>
      </c>
      <c r="N315" s="2" t="str">
        <f>TEXT(Table1[[#This Row],[Date of Sale]],"mmm")</f>
        <v>Aug</v>
      </c>
      <c r="O315" s="1" t="s">
        <v>1402</v>
      </c>
      <c r="P315" s="8">
        <f>IF(Table1[[#This Row],[Status]]="Inforce",1,0)</f>
        <v>1</v>
      </c>
    </row>
    <row r="316" spans="2:16" x14ac:dyDescent="0.3">
      <c r="B316" s="1" t="s">
        <v>668</v>
      </c>
      <c r="C316" s="1" t="s">
        <v>298</v>
      </c>
      <c r="D316" s="1">
        <v>54</v>
      </c>
      <c r="E316" s="1" t="s">
        <v>506</v>
      </c>
      <c r="F316" s="1" t="s">
        <v>509</v>
      </c>
      <c r="G316" s="1" t="s">
        <v>517</v>
      </c>
      <c r="H316" s="1" t="s">
        <v>929</v>
      </c>
      <c r="I316" s="4">
        <v>12169.82</v>
      </c>
      <c r="J316" s="1">
        <v>8</v>
      </c>
      <c r="K316" s="4">
        <v>170377.48</v>
      </c>
      <c r="L316" s="1" t="s">
        <v>520</v>
      </c>
      <c r="M316" s="7">
        <v>45530</v>
      </c>
      <c r="N316" s="2" t="str">
        <f>TEXT(Table1[[#This Row],[Date of Sale]],"mmm")</f>
        <v>Aug</v>
      </c>
      <c r="O316" s="1" t="s">
        <v>1402</v>
      </c>
      <c r="P316" s="8">
        <f>IF(Table1[[#This Row],[Status]]="Inforce",1,0)</f>
        <v>1</v>
      </c>
    </row>
    <row r="317" spans="2:16" x14ac:dyDescent="0.3">
      <c r="B317" s="1" t="s">
        <v>681</v>
      </c>
      <c r="C317" s="1" t="s">
        <v>396</v>
      </c>
      <c r="D317" s="1">
        <v>56</v>
      </c>
      <c r="E317" s="1" t="s">
        <v>506</v>
      </c>
      <c r="F317" s="1" t="s">
        <v>512</v>
      </c>
      <c r="G317" s="1" t="s">
        <v>514</v>
      </c>
      <c r="H317" s="1" t="s">
        <v>1297</v>
      </c>
      <c r="I317" s="4">
        <v>38223.919999999998</v>
      </c>
      <c r="J317" s="1">
        <v>16</v>
      </c>
      <c r="K317" s="4">
        <v>535134.88</v>
      </c>
      <c r="L317" s="1" t="s">
        <v>520</v>
      </c>
      <c r="M317" s="7">
        <v>45530</v>
      </c>
      <c r="N317" s="2" t="str">
        <f>TEXT(Table1[[#This Row],[Date of Sale]],"mmm")</f>
        <v>Aug</v>
      </c>
      <c r="O317" s="1" t="s">
        <v>1402</v>
      </c>
      <c r="P317" s="8">
        <f>IF(Table1[[#This Row],[Status]]="Inforce",1,0)</f>
        <v>1</v>
      </c>
    </row>
    <row r="318" spans="2:16" x14ac:dyDescent="0.3">
      <c r="B318" s="1" t="s">
        <v>626</v>
      </c>
      <c r="C318" s="1" t="s">
        <v>105</v>
      </c>
      <c r="D318" s="1">
        <v>50</v>
      </c>
      <c r="E318" s="1" t="s">
        <v>507</v>
      </c>
      <c r="F318" s="1" t="s">
        <v>510</v>
      </c>
      <c r="G318" s="1" t="s">
        <v>516</v>
      </c>
      <c r="H318" s="1" t="s">
        <v>934</v>
      </c>
      <c r="I318" s="4">
        <v>17099.87</v>
      </c>
      <c r="J318" s="1">
        <v>15</v>
      </c>
      <c r="K318" s="4">
        <v>222298.31</v>
      </c>
      <c r="L318" s="1" t="s">
        <v>521</v>
      </c>
      <c r="M318" s="7">
        <v>45531</v>
      </c>
      <c r="N318" s="2" t="str">
        <f>TEXT(Table1[[#This Row],[Date of Sale]],"mmm")</f>
        <v>Aug</v>
      </c>
      <c r="O318" s="1" t="s">
        <v>1402</v>
      </c>
      <c r="P318" s="8">
        <f>IF(Table1[[#This Row],[Status]]="Inforce",1,0)</f>
        <v>1</v>
      </c>
    </row>
    <row r="319" spans="2:16" x14ac:dyDescent="0.3">
      <c r="B319" s="1" t="s">
        <v>539</v>
      </c>
      <c r="C319" s="1" t="s">
        <v>308</v>
      </c>
      <c r="D319" s="1">
        <v>32</v>
      </c>
      <c r="E319" s="1" t="s">
        <v>507</v>
      </c>
      <c r="F319" s="1" t="s">
        <v>509</v>
      </c>
      <c r="G319" s="1" t="s">
        <v>515</v>
      </c>
      <c r="H319" s="1" t="s">
        <v>1216</v>
      </c>
      <c r="I319" s="4">
        <v>13559.01</v>
      </c>
      <c r="J319" s="1">
        <v>15</v>
      </c>
      <c r="K319" s="4">
        <v>216944.16</v>
      </c>
      <c r="L319" s="1" t="s">
        <v>518</v>
      </c>
      <c r="M319" s="7">
        <v>45531</v>
      </c>
      <c r="N319" s="2" t="str">
        <f>TEXT(Table1[[#This Row],[Date of Sale]],"mmm")</f>
        <v>Aug</v>
      </c>
      <c r="O319" s="1" t="s">
        <v>1402</v>
      </c>
      <c r="P319" s="8">
        <f>IF(Table1[[#This Row],[Status]]="Inforce",1,0)</f>
        <v>1</v>
      </c>
    </row>
    <row r="320" spans="2:16" x14ac:dyDescent="0.3">
      <c r="B320" s="1" t="s">
        <v>540</v>
      </c>
      <c r="C320" s="1" t="s">
        <v>212</v>
      </c>
      <c r="D320" s="1">
        <v>37</v>
      </c>
      <c r="E320" s="1" t="s">
        <v>506</v>
      </c>
      <c r="F320" s="1" t="s">
        <v>510</v>
      </c>
      <c r="G320" s="1" t="s">
        <v>514</v>
      </c>
      <c r="H320" s="1" t="s">
        <v>1124</v>
      </c>
      <c r="I320" s="4">
        <v>8318.23</v>
      </c>
      <c r="J320" s="1">
        <v>6</v>
      </c>
      <c r="K320" s="4">
        <v>133091.68</v>
      </c>
      <c r="L320" s="1" t="s">
        <v>521</v>
      </c>
      <c r="M320" s="7">
        <v>45532</v>
      </c>
      <c r="N320" s="2" t="str">
        <f>TEXT(Table1[[#This Row],[Date of Sale]],"mmm")</f>
        <v>Aug</v>
      </c>
      <c r="O320" s="1" t="s">
        <v>1402</v>
      </c>
      <c r="P320" s="8">
        <f>IF(Table1[[#This Row],[Status]]="Inforce",1,0)</f>
        <v>1</v>
      </c>
    </row>
    <row r="321" spans="2:16" x14ac:dyDescent="0.3">
      <c r="B321" s="1" t="s">
        <v>577</v>
      </c>
      <c r="C321" s="1" t="s">
        <v>96</v>
      </c>
      <c r="D321" s="1">
        <v>56</v>
      </c>
      <c r="E321" s="1" t="s">
        <v>506</v>
      </c>
      <c r="F321" s="1" t="s">
        <v>510</v>
      </c>
      <c r="G321" s="1" t="s">
        <v>515</v>
      </c>
      <c r="H321" s="1" t="s">
        <v>1018</v>
      </c>
      <c r="I321" s="4">
        <v>13762.22</v>
      </c>
      <c r="J321" s="1">
        <v>17</v>
      </c>
      <c r="K321" s="4">
        <v>247719.96</v>
      </c>
      <c r="L321" s="1" t="s">
        <v>519</v>
      </c>
      <c r="M321" s="7">
        <v>45533</v>
      </c>
      <c r="N321" s="2" t="str">
        <f>TEXT(Table1[[#This Row],[Date of Sale]],"mmm")</f>
        <v>Aug</v>
      </c>
      <c r="O321" s="1" t="s">
        <v>1402</v>
      </c>
      <c r="P321" s="8">
        <f>IF(Table1[[#This Row],[Status]]="Inforce",1,0)</f>
        <v>1</v>
      </c>
    </row>
    <row r="322" spans="2:16" x14ac:dyDescent="0.3">
      <c r="B322" s="1" t="s">
        <v>640</v>
      </c>
      <c r="C322" s="1" t="s">
        <v>333</v>
      </c>
      <c r="D322" s="1">
        <v>56</v>
      </c>
      <c r="E322" s="1" t="s">
        <v>506</v>
      </c>
      <c r="F322" s="1" t="s">
        <v>509</v>
      </c>
      <c r="G322" s="1" t="s">
        <v>516</v>
      </c>
      <c r="H322" s="1" t="s">
        <v>1239</v>
      </c>
      <c r="I322" s="4">
        <v>18628.560000000001</v>
      </c>
      <c r="J322" s="1">
        <v>18</v>
      </c>
      <c r="K322" s="4">
        <v>223542.72</v>
      </c>
      <c r="L322" s="1" t="s">
        <v>520</v>
      </c>
      <c r="M322" s="7">
        <v>45533</v>
      </c>
      <c r="N322" s="2" t="str">
        <f>TEXT(Table1[[#This Row],[Date of Sale]],"mmm")</f>
        <v>Aug</v>
      </c>
      <c r="O322" s="1" t="s">
        <v>1402</v>
      </c>
      <c r="P322" s="8">
        <f>IF(Table1[[#This Row],[Status]]="Inforce",1,0)</f>
        <v>1</v>
      </c>
    </row>
    <row r="323" spans="2:16" x14ac:dyDescent="0.3">
      <c r="B323" s="1" t="s">
        <v>582</v>
      </c>
      <c r="C323" s="1" t="s">
        <v>269</v>
      </c>
      <c r="D323" s="1">
        <v>25</v>
      </c>
      <c r="E323" s="1" t="s">
        <v>506</v>
      </c>
      <c r="F323" s="1" t="s">
        <v>512</v>
      </c>
      <c r="G323" s="1" t="s">
        <v>514</v>
      </c>
      <c r="H323" s="1" t="s">
        <v>1178</v>
      </c>
      <c r="I323" s="4">
        <v>17535.52</v>
      </c>
      <c r="J323" s="1">
        <v>8</v>
      </c>
      <c r="K323" s="4">
        <v>175355.2</v>
      </c>
      <c r="L323" s="1" t="s">
        <v>518</v>
      </c>
      <c r="M323" s="7">
        <v>45534</v>
      </c>
      <c r="N323" s="2" t="str">
        <f>TEXT(Table1[[#This Row],[Date of Sale]],"mmm")</f>
        <v>Aug</v>
      </c>
      <c r="O323" s="1" t="s">
        <v>1402</v>
      </c>
      <c r="P323" s="8">
        <f>IF(Table1[[#This Row],[Status]]="Inforce",1,0)</f>
        <v>1</v>
      </c>
    </row>
    <row r="324" spans="2:16" x14ac:dyDescent="0.3">
      <c r="B324" s="1" t="s">
        <v>692</v>
      </c>
      <c r="C324" s="1" t="s">
        <v>11</v>
      </c>
      <c r="D324" s="1">
        <v>42</v>
      </c>
      <c r="E324" s="1" t="s">
        <v>507</v>
      </c>
      <c r="F324" s="1" t="s">
        <v>510</v>
      </c>
      <c r="G324" s="1" t="s">
        <v>514</v>
      </c>
      <c r="H324" s="1" t="s">
        <v>939</v>
      </c>
      <c r="I324" s="4">
        <v>9713.9699999999993</v>
      </c>
      <c r="J324" s="1">
        <v>11</v>
      </c>
      <c r="K324" s="4">
        <v>97139.7</v>
      </c>
      <c r="L324" s="1" t="s">
        <v>519</v>
      </c>
      <c r="M324" s="7">
        <v>45535</v>
      </c>
      <c r="N324" s="2" t="str">
        <f>TEXT(Table1[[#This Row],[Date of Sale]],"mmm")</f>
        <v>Aug</v>
      </c>
      <c r="O324" s="1" t="s">
        <v>1402</v>
      </c>
      <c r="P324" s="8">
        <f>IF(Table1[[#This Row],[Status]]="Inforce",1,0)</f>
        <v>1</v>
      </c>
    </row>
    <row r="325" spans="2:16" x14ac:dyDescent="0.3">
      <c r="B325" s="1" t="s">
        <v>786</v>
      </c>
      <c r="C325" s="1" t="s">
        <v>192</v>
      </c>
      <c r="D325" s="1">
        <v>44</v>
      </c>
      <c r="E325" s="1" t="s">
        <v>506</v>
      </c>
      <c r="F325" s="1" t="s">
        <v>511</v>
      </c>
      <c r="G325" s="1" t="s">
        <v>515</v>
      </c>
      <c r="H325" s="1" t="s">
        <v>1104</v>
      </c>
      <c r="I325" s="4">
        <v>6832.09</v>
      </c>
      <c r="J325" s="1">
        <v>19</v>
      </c>
      <c r="K325" s="4">
        <v>109313.44</v>
      </c>
      <c r="L325" s="1" t="s">
        <v>522</v>
      </c>
      <c r="M325" s="7">
        <v>45535</v>
      </c>
      <c r="N325" s="2" t="str">
        <f>TEXT(Table1[[#This Row],[Date of Sale]],"mmm")</f>
        <v>Aug</v>
      </c>
      <c r="O325" s="1" t="s">
        <v>1402</v>
      </c>
      <c r="P325" s="8">
        <f>IF(Table1[[#This Row],[Status]]="Inforce",1,0)</f>
        <v>1</v>
      </c>
    </row>
    <row r="326" spans="2:16" x14ac:dyDescent="0.3">
      <c r="B326" s="1" t="s">
        <v>575</v>
      </c>
      <c r="C326" s="1" t="s">
        <v>131</v>
      </c>
      <c r="D326" s="1">
        <v>38</v>
      </c>
      <c r="E326" s="1" t="s">
        <v>507</v>
      </c>
      <c r="F326" s="1" t="s">
        <v>508</v>
      </c>
      <c r="G326" s="1" t="s">
        <v>516</v>
      </c>
      <c r="H326" s="1" t="s">
        <v>1048</v>
      </c>
      <c r="I326" s="4">
        <v>20945.62</v>
      </c>
      <c r="J326" s="1">
        <v>29</v>
      </c>
      <c r="K326" s="4">
        <v>418912.4</v>
      </c>
      <c r="L326" s="1" t="s">
        <v>522</v>
      </c>
      <c r="M326" s="7">
        <v>45536</v>
      </c>
      <c r="N326" s="2" t="str">
        <f>TEXT(Table1[[#This Row],[Date of Sale]],"mmm")</f>
        <v>Sep</v>
      </c>
      <c r="O326" s="1" t="s">
        <v>1402</v>
      </c>
      <c r="P326" s="8">
        <f>IF(Table1[[#This Row],[Status]]="Inforce",1,0)</f>
        <v>1</v>
      </c>
    </row>
    <row r="327" spans="2:16" x14ac:dyDescent="0.3">
      <c r="B327" s="1" t="s">
        <v>648</v>
      </c>
      <c r="C327" s="1" t="s">
        <v>153</v>
      </c>
      <c r="D327" s="1">
        <v>50</v>
      </c>
      <c r="E327" s="1" t="s">
        <v>506</v>
      </c>
      <c r="F327" s="1" t="s">
        <v>509</v>
      </c>
      <c r="G327" s="1" t="s">
        <v>515</v>
      </c>
      <c r="H327" s="1" t="s">
        <v>1068</v>
      </c>
      <c r="I327" s="4">
        <v>21956.79</v>
      </c>
      <c r="J327" s="1">
        <v>20</v>
      </c>
      <c r="K327" s="4">
        <v>219567.9</v>
      </c>
      <c r="L327" s="1" t="s">
        <v>518</v>
      </c>
      <c r="M327" s="7">
        <v>45536</v>
      </c>
      <c r="N327" s="2" t="str">
        <f>TEXT(Table1[[#This Row],[Date of Sale]],"mmm")</f>
        <v>Sep</v>
      </c>
      <c r="O327" s="1" t="s">
        <v>1402</v>
      </c>
      <c r="P327" s="8">
        <f>IF(Table1[[#This Row],[Status]]="Inforce",1,0)</f>
        <v>1</v>
      </c>
    </row>
    <row r="328" spans="2:16" x14ac:dyDescent="0.3">
      <c r="B328" s="1" t="s">
        <v>869</v>
      </c>
      <c r="C328" s="1" t="s">
        <v>402</v>
      </c>
      <c r="D328" s="1">
        <v>44</v>
      </c>
      <c r="E328" s="1" t="s">
        <v>506</v>
      </c>
      <c r="F328" s="1" t="s">
        <v>511</v>
      </c>
      <c r="G328" s="1" t="s">
        <v>513</v>
      </c>
      <c r="H328" s="1" t="s">
        <v>1303</v>
      </c>
      <c r="I328" s="4">
        <v>5922.66</v>
      </c>
      <c r="J328" s="1">
        <v>15</v>
      </c>
      <c r="K328" s="4">
        <v>112530.54</v>
      </c>
      <c r="L328" s="1" t="s">
        <v>522</v>
      </c>
      <c r="M328" s="7">
        <v>45536</v>
      </c>
      <c r="N328" s="2" t="str">
        <f>TEXT(Table1[[#This Row],[Date of Sale]],"mmm")</f>
        <v>Sep</v>
      </c>
      <c r="O328" s="1" t="s">
        <v>1402</v>
      </c>
      <c r="P328" s="8">
        <f>IF(Table1[[#This Row],[Status]]="Inforce",1,0)</f>
        <v>1</v>
      </c>
    </row>
    <row r="329" spans="2:16" x14ac:dyDescent="0.3">
      <c r="B329" s="1" t="s">
        <v>876</v>
      </c>
      <c r="C329" s="1" t="s">
        <v>416</v>
      </c>
      <c r="D329" s="1">
        <v>39</v>
      </c>
      <c r="E329" s="1" t="s">
        <v>506</v>
      </c>
      <c r="F329" s="1" t="s">
        <v>511</v>
      </c>
      <c r="G329" s="1" t="s">
        <v>517</v>
      </c>
      <c r="H329" s="1" t="s">
        <v>1317</v>
      </c>
      <c r="I329" s="4">
        <v>27528.12</v>
      </c>
      <c r="J329" s="1">
        <v>6</v>
      </c>
      <c r="K329" s="4">
        <v>357865.56</v>
      </c>
      <c r="L329" s="1" t="s">
        <v>518</v>
      </c>
      <c r="M329" s="7">
        <v>45540</v>
      </c>
      <c r="N329" s="2" t="str">
        <f>TEXT(Table1[[#This Row],[Date of Sale]],"mmm")</f>
        <v>Sep</v>
      </c>
      <c r="O329" s="1" t="s">
        <v>1402</v>
      </c>
      <c r="P329" s="8">
        <f>IF(Table1[[#This Row],[Status]]="Inforce",1,0)</f>
        <v>1</v>
      </c>
    </row>
    <row r="330" spans="2:16" x14ac:dyDescent="0.3">
      <c r="B330" s="1" t="s">
        <v>556</v>
      </c>
      <c r="C330" s="1" t="s">
        <v>466</v>
      </c>
      <c r="D330" s="1">
        <v>36</v>
      </c>
      <c r="E330" s="1" t="s">
        <v>507</v>
      </c>
      <c r="F330" s="1" t="s">
        <v>508</v>
      </c>
      <c r="G330" s="1" t="s">
        <v>517</v>
      </c>
      <c r="H330" s="1" t="s">
        <v>1363</v>
      </c>
      <c r="I330" s="4">
        <v>19898.189999999999</v>
      </c>
      <c r="J330" s="1">
        <v>22</v>
      </c>
      <c r="K330" s="4">
        <v>298472.84999999998</v>
      </c>
      <c r="L330" s="1" t="s">
        <v>520</v>
      </c>
      <c r="M330" s="7">
        <v>45541</v>
      </c>
      <c r="N330" s="2" t="str">
        <f>TEXT(Table1[[#This Row],[Date of Sale]],"mmm")</f>
        <v>Sep</v>
      </c>
      <c r="O330" s="1" t="s">
        <v>1402</v>
      </c>
      <c r="P330" s="8">
        <f>IF(Table1[[#This Row],[Status]]="Inforce",1,0)</f>
        <v>1</v>
      </c>
    </row>
    <row r="331" spans="2:16" x14ac:dyDescent="0.3">
      <c r="B331" s="1" t="s">
        <v>677</v>
      </c>
      <c r="C331" s="1" t="s">
        <v>421</v>
      </c>
      <c r="D331" s="1">
        <v>37</v>
      </c>
      <c r="E331" s="1" t="s">
        <v>507</v>
      </c>
      <c r="F331" s="1" t="s">
        <v>512</v>
      </c>
      <c r="G331" s="1" t="s">
        <v>515</v>
      </c>
      <c r="H331" s="1" t="s">
        <v>1322</v>
      </c>
      <c r="I331" s="4">
        <v>31980.48</v>
      </c>
      <c r="J331" s="1">
        <v>24</v>
      </c>
      <c r="K331" s="4">
        <v>543668.16</v>
      </c>
      <c r="L331" s="1" t="s">
        <v>520</v>
      </c>
      <c r="M331" s="7">
        <v>45542</v>
      </c>
      <c r="N331" s="2" t="str">
        <f>TEXT(Table1[[#This Row],[Date of Sale]],"mmm")</f>
        <v>Sep</v>
      </c>
      <c r="O331" s="1" t="s">
        <v>1403</v>
      </c>
      <c r="P331" s="8">
        <f>IF(Table1[[#This Row],[Status]]="Inforce",1,0)</f>
        <v>0</v>
      </c>
    </row>
    <row r="332" spans="2:16" x14ac:dyDescent="0.3">
      <c r="B332" s="1" t="s">
        <v>904</v>
      </c>
      <c r="C332" s="1" t="s">
        <v>490</v>
      </c>
      <c r="D332" s="1">
        <v>52</v>
      </c>
      <c r="E332" s="1" t="s">
        <v>507</v>
      </c>
      <c r="F332" s="1" t="s">
        <v>508</v>
      </c>
      <c r="G332" s="1" t="s">
        <v>515</v>
      </c>
      <c r="H332" s="1" t="s">
        <v>1387</v>
      </c>
      <c r="I332" s="4">
        <v>48028.91</v>
      </c>
      <c r="J332" s="1">
        <v>29</v>
      </c>
      <c r="K332" s="4">
        <v>576346.92000000004</v>
      </c>
      <c r="L332" s="1" t="s">
        <v>520</v>
      </c>
      <c r="M332" s="7">
        <v>45543</v>
      </c>
      <c r="N332" s="2" t="str">
        <f>TEXT(Table1[[#This Row],[Date of Sale]],"mmm")</f>
        <v>Sep</v>
      </c>
      <c r="O332" s="1" t="s">
        <v>1402</v>
      </c>
      <c r="P332" s="8">
        <f>IF(Table1[[#This Row],[Status]]="Inforce",1,0)</f>
        <v>1</v>
      </c>
    </row>
    <row r="333" spans="2:16" x14ac:dyDescent="0.3">
      <c r="B333" s="1" t="s">
        <v>846</v>
      </c>
      <c r="C333" s="1" t="s">
        <v>351</v>
      </c>
      <c r="D333" s="1">
        <v>51</v>
      </c>
      <c r="E333" s="1" t="s">
        <v>507</v>
      </c>
      <c r="F333" s="1" t="s">
        <v>510</v>
      </c>
      <c r="G333" s="1" t="s">
        <v>516</v>
      </c>
      <c r="H333" s="1" t="s">
        <v>1256</v>
      </c>
      <c r="I333" s="4">
        <v>7592.3</v>
      </c>
      <c r="J333" s="1">
        <v>24</v>
      </c>
      <c r="K333" s="4">
        <v>129069.1</v>
      </c>
      <c r="L333" s="1" t="s">
        <v>521</v>
      </c>
      <c r="M333" s="7">
        <v>45544</v>
      </c>
      <c r="N333" s="2" t="str">
        <f>TEXT(Table1[[#This Row],[Date of Sale]],"mmm")</f>
        <v>Sep</v>
      </c>
      <c r="O333" s="1" t="s">
        <v>1402</v>
      </c>
      <c r="P333" s="8">
        <f>IF(Table1[[#This Row],[Status]]="Inforce",1,0)</f>
        <v>1</v>
      </c>
    </row>
    <row r="334" spans="2:16" x14ac:dyDescent="0.3">
      <c r="B334" s="1" t="s">
        <v>684</v>
      </c>
      <c r="C334" s="1" t="s">
        <v>139</v>
      </c>
      <c r="D334" s="1">
        <v>32</v>
      </c>
      <c r="E334" s="1" t="s">
        <v>507</v>
      </c>
      <c r="F334" s="1" t="s">
        <v>509</v>
      </c>
      <c r="G334" s="1" t="s">
        <v>513</v>
      </c>
      <c r="H334" s="1" t="s">
        <v>1055</v>
      </c>
      <c r="I334" s="4">
        <v>34160.620000000003</v>
      </c>
      <c r="J334" s="1">
        <v>16</v>
      </c>
      <c r="K334" s="4">
        <v>614891.16</v>
      </c>
      <c r="L334" s="1" t="s">
        <v>522</v>
      </c>
      <c r="M334" s="7">
        <v>45547</v>
      </c>
      <c r="N334" s="2" t="str">
        <f>TEXT(Table1[[#This Row],[Date of Sale]],"mmm")</f>
        <v>Sep</v>
      </c>
      <c r="O334" s="1" t="s">
        <v>1402</v>
      </c>
      <c r="P334" s="8">
        <f>IF(Table1[[#This Row],[Status]]="Inforce",1,0)</f>
        <v>1</v>
      </c>
    </row>
    <row r="335" spans="2:16" x14ac:dyDescent="0.3">
      <c r="B335" s="1" t="s">
        <v>807</v>
      </c>
      <c r="C335" s="1" t="s">
        <v>326</v>
      </c>
      <c r="D335" s="1">
        <v>52</v>
      </c>
      <c r="E335" s="1" t="s">
        <v>507</v>
      </c>
      <c r="F335" s="1" t="s">
        <v>508</v>
      </c>
      <c r="G335" s="1" t="s">
        <v>517</v>
      </c>
      <c r="H335" s="1" t="s">
        <v>1232</v>
      </c>
      <c r="I335" s="4">
        <v>35782.36</v>
      </c>
      <c r="J335" s="1">
        <v>7</v>
      </c>
      <c r="K335" s="4">
        <v>536735.4</v>
      </c>
      <c r="L335" s="1" t="s">
        <v>519</v>
      </c>
      <c r="M335" s="7">
        <v>45547</v>
      </c>
      <c r="N335" s="2" t="str">
        <f>TEXT(Table1[[#This Row],[Date of Sale]],"mmm")</f>
        <v>Sep</v>
      </c>
      <c r="O335" s="1" t="s">
        <v>1402</v>
      </c>
      <c r="P335" s="8">
        <f>IF(Table1[[#This Row],[Status]]="Inforce",1,0)</f>
        <v>1</v>
      </c>
    </row>
    <row r="336" spans="2:16" x14ac:dyDescent="0.3">
      <c r="B336" s="1" t="s">
        <v>690</v>
      </c>
      <c r="C336" s="1" t="s">
        <v>9</v>
      </c>
      <c r="D336" s="1">
        <v>55</v>
      </c>
      <c r="E336" s="1" t="s">
        <v>506</v>
      </c>
      <c r="F336" s="1" t="s">
        <v>508</v>
      </c>
      <c r="G336" s="1" t="s">
        <v>513</v>
      </c>
      <c r="H336" s="1" t="s">
        <v>937</v>
      </c>
      <c r="I336" s="4">
        <v>43005.23</v>
      </c>
      <c r="J336" s="1">
        <v>30</v>
      </c>
      <c r="K336" s="4">
        <v>430052.3</v>
      </c>
      <c r="L336" s="1" t="s">
        <v>518</v>
      </c>
      <c r="M336" s="7">
        <v>45548</v>
      </c>
      <c r="N336" s="2" t="str">
        <f>TEXT(Table1[[#This Row],[Date of Sale]],"mmm")</f>
        <v>Sep</v>
      </c>
      <c r="O336" s="1" t="s">
        <v>1403</v>
      </c>
      <c r="P336" s="8">
        <f>IF(Table1[[#This Row],[Status]]="Inforce",1,0)</f>
        <v>0</v>
      </c>
    </row>
    <row r="337" spans="2:16" x14ac:dyDescent="0.3">
      <c r="B337" s="1" t="s">
        <v>725</v>
      </c>
      <c r="C337" s="1" t="s">
        <v>55</v>
      </c>
      <c r="D337" s="1">
        <v>48</v>
      </c>
      <c r="E337" s="1" t="s">
        <v>506</v>
      </c>
      <c r="F337" s="1" t="s">
        <v>511</v>
      </c>
      <c r="G337" s="1" t="s">
        <v>514</v>
      </c>
      <c r="H337" s="1" t="s">
        <v>979</v>
      </c>
      <c r="I337" s="4">
        <v>5135.5</v>
      </c>
      <c r="J337" s="1">
        <v>12</v>
      </c>
      <c r="K337" s="4">
        <v>66761.5</v>
      </c>
      <c r="L337" s="1" t="s">
        <v>518</v>
      </c>
      <c r="M337" s="7">
        <v>45549</v>
      </c>
      <c r="N337" s="2" t="str">
        <f>TEXT(Table1[[#This Row],[Date of Sale]],"mmm")</f>
        <v>Sep</v>
      </c>
      <c r="O337" s="1" t="s">
        <v>1402</v>
      </c>
      <c r="P337" s="8">
        <f>IF(Table1[[#This Row],[Status]]="Inforce",1,0)</f>
        <v>1</v>
      </c>
    </row>
    <row r="338" spans="2:16" x14ac:dyDescent="0.3">
      <c r="B338" s="1" t="s">
        <v>631</v>
      </c>
      <c r="C338" s="1" t="s">
        <v>190</v>
      </c>
      <c r="D338" s="1">
        <v>47</v>
      </c>
      <c r="E338" s="1" t="s">
        <v>506</v>
      </c>
      <c r="F338" s="1" t="s">
        <v>508</v>
      </c>
      <c r="G338" s="1" t="s">
        <v>513</v>
      </c>
      <c r="H338" s="1" t="s">
        <v>1103</v>
      </c>
      <c r="I338" s="4">
        <v>32765.41</v>
      </c>
      <c r="J338" s="1">
        <v>16</v>
      </c>
      <c r="K338" s="4">
        <v>425950.33</v>
      </c>
      <c r="L338" s="1" t="s">
        <v>518</v>
      </c>
      <c r="M338" s="7">
        <v>45550</v>
      </c>
      <c r="N338" s="2" t="str">
        <f>TEXT(Table1[[#This Row],[Date of Sale]],"mmm")</f>
        <v>Sep</v>
      </c>
      <c r="O338" s="1" t="s">
        <v>1402</v>
      </c>
      <c r="P338" s="8">
        <f>IF(Table1[[#This Row],[Status]]="Inforce",1,0)</f>
        <v>1</v>
      </c>
    </row>
    <row r="339" spans="2:16" x14ac:dyDescent="0.3">
      <c r="B339" s="1" t="s">
        <v>546</v>
      </c>
      <c r="C339" s="1" t="s">
        <v>16</v>
      </c>
      <c r="D339" s="1">
        <v>25</v>
      </c>
      <c r="E339" s="1" t="s">
        <v>507</v>
      </c>
      <c r="F339" s="1" t="s">
        <v>509</v>
      </c>
      <c r="G339" s="1" t="s">
        <v>516</v>
      </c>
      <c r="H339" s="1" t="s">
        <v>944</v>
      </c>
      <c r="I339" s="4">
        <v>37666.17</v>
      </c>
      <c r="J339" s="1">
        <v>21</v>
      </c>
      <c r="K339" s="4">
        <v>564992.54999999993</v>
      </c>
      <c r="L339" s="1" t="s">
        <v>521</v>
      </c>
      <c r="M339" s="7">
        <v>45551</v>
      </c>
      <c r="N339" s="2" t="str">
        <f>TEXT(Table1[[#This Row],[Date of Sale]],"mmm")</f>
        <v>Sep</v>
      </c>
      <c r="O339" s="1" t="s">
        <v>1403</v>
      </c>
      <c r="P339" s="8">
        <f>IF(Table1[[#This Row],[Status]]="Inforce",1,0)</f>
        <v>0</v>
      </c>
    </row>
    <row r="340" spans="2:16" x14ac:dyDescent="0.3">
      <c r="B340" s="1" t="s">
        <v>730</v>
      </c>
      <c r="C340" s="1" t="s">
        <v>128</v>
      </c>
      <c r="D340" s="1">
        <v>40</v>
      </c>
      <c r="E340" s="1" t="s">
        <v>507</v>
      </c>
      <c r="F340" s="1" t="s">
        <v>511</v>
      </c>
      <c r="G340" s="1" t="s">
        <v>516</v>
      </c>
      <c r="H340" s="1" t="s">
        <v>1045</v>
      </c>
      <c r="I340" s="4">
        <v>10713.1</v>
      </c>
      <c r="J340" s="1">
        <v>29</v>
      </c>
      <c r="K340" s="4">
        <v>128557.2</v>
      </c>
      <c r="L340" s="1" t="s">
        <v>518</v>
      </c>
      <c r="M340" s="7">
        <v>45551</v>
      </c>
      <c r="N340" s="2" t="str">
        <f>TEXT(Table1[[#This Row],[Date of Sale]],"mmm")</f>
        <v>Sep</v>
      </c>
      <c r="O340" s="1" t="s">
        <v>1402</v>
      </c>
      <c r="P340" s="8">
        <f>IF(Table1[[#This Row],[Status]]="Inforce",1,0)</f>
        <v>1</v>
      </c>
    </row>
    <row r="341" spans="2:16" x14ac:dyDescent="0.3">
      <c r="B341" s="1" t="s">
        <v>545</v>
      </c>
      <c r="C341" s="1" t="s">
        <v>451</v>
      </c>
      <c r="D341" s="1">
        <v>43</v>
      </c>
      <c r="E341" s="1" t="s">
        <v>506</v>
      </c>
      <c r="F341" s="1" t="s">
        <v>511</v>
      </c>
      <c r="G341" s="1" t="s">
        <v>517</v>
      </c>
      <c r="H341" s="1" t="s">
        <v>1349</v>
      </c>
      <c r="I341" s="4">
        <v>27463.9</v>
      </c>
      <c r="J341" s="1">
        <v>15</v>
      </c>
      <c r="K341" s="4">
        <v>357030.7</v>
      </c>
      <c r="L341" s="1" t="s">
        <v>518</v>
      </c>
      <c r="M341" s="7">
        <v>45551</v>
      </c>
      <c r="N341" s="2" t="str">
        <f>TEXT(Table1[[#This Row],[Date of Sale]],"mmm")</f>
        <v>Sep</v>
      </c>
      <c r="O341" s="1" t="s">
        <v>1402</v>
      </c>
      <c r="P341" s="8">
        <f>IF(Table1[[#This Row],[Status]]="Inforce",1,0)</f>
        <v>1</v>
      </c>
    </row>
    <row r="342" spans="2:16" x14ac:dyDescent="0.3">
      <c r="B342" s="1" t="s">
        <v>714</v>
      </c>
      <c r="C342" s="1" t="s">
        <v>41</v>
      </c>
      <c r="D342" s="1">
        <v>58</v>
      </c>
      <c r="E342" s="1" t="s">
        <v>507</v>
      </c>
      <c r="F342" s="1" t="s">
        <v>508</v>
      </c>
      <c r="G342" s="1" t="s">
        <v>514</v>
      </c>
      <c r="H342" s="1" t="s">
        <v>967</v>
      </c>
      <c r="I342" s="4">
        <v>44442.91</v>
      </c>
      <c r="J342" s="1">
        <v>29</v>
      </c>
      <c r="K342" s="4">
        <v>666643.65</v>
      </c>
      <c r="L342" s="1" t="s">
        <v>522</v>
      </c>
      <c r="M342" s="7">
        <v>45552</v>
      </c>
      <c r="N342" s="2" t="str">
        <f>TEXT(Table1[[#This Row],[Date of Sale]],"mmm")</f>
        <v>Sep</v>
      </c>
      <c r="O342" s="1" t="s">
        <v>1403</v>
      </c>
      <c r="P342" s="8">
        <f>IF(Table1[[#This Row],[Status]]="Inforce",1,0)</f>
        <v>0</v>
      </c>
    </row>
    <row r="343" spans="2:16" x14ac:dyDescent="0.3">
      <c r="B343" s="1" t="s">
        <v>787</v>
      </c>
      <c r="C343" s="1" t="s">
        <v>194</v>
      </c>
      <c r="D343" s="1">
        <v>26</v>
      </c>
      <c r="E343" s="1" t="s">
        <v>507</v>
      </c>
      <c r="F343" s="1" t="s">
        <v>510</v>
      </c>
      <c r="G343" s="1" t="s">
        <v>514</v>
      </c>
      <c r="H343" s="1" t="s">
        <v>1106</v>
      </c>
      <c r="I343" s="4">
        <v>25512.31</v>
      </c>
      <c r="J343" s="1">
        <v>8</v>
      </c>
      <c r="K343" s="4">
        <v>433709.27</v>
      </c>
      <c r="L343" s="1" t="s">
        <v>519</v>
      </c>
      <c r="M343" s="7">
        <v>45552</v>
      </c>
      <c r="N343" s="2" t="str">
        <f>TEXT(Table1[[#This Row],[Date of Sale]],"mmm")</f>
        <v>Sep</v>
      </c>
      <c r="O343" s="1" t="s">
        <v>1402</v>
      </c>
      <c r="P343" s="8">
        <f>IF(Table1[[#This Row],[Status]]="Inforce",1,0)</f>
        <v>1</v>
      </c>
    </row>
    <row r="344" spans="2:16" x14ac:dyDescent="0.3">
      <c r="B344" s="1" t="s">
        <v>694</v>
      </c>
      <c r="C344" s="1" t="s">
        <v>304</v>
      </c>
      <c r="D344" s="1">
        <v>43</v>
      </c>
      <c r="E344" s="1" t="s">
        <v>507</v>
      </c>
      <c r="F344" s="1" t="s">
        <v>509</v>
      </c>
      <c r="G344" s="1" t="s">
        <v>516</v>
      </c>
      <c r="H344" s="1" t="s">
        <v>1212</v>
      </c>
      <c r="I344" s="4">
        <v>15235.2</v>
      </c>
      <c r="J344" s="1">
        <v>23</v>
      </c>
      <c r="K344" s="4">
        <v>167587.20000000001</v>
      </c>
      <c r="L344" s="1" t="s">
        <v>519</v>
      </c>
      <c r="M344" s="7">
        <v>45552</v>
      </c>
      <c r="N344" s="2" t="str">
        <f>TEXT(Table1[[#This Row],[Date of Sale]],"mmm")</f>
        <v>Sep</v>
      </c>
      <c r="O344" s="1" t="s">
        <v>1402</v>
      </c>
      <c r="P344" s="8">
        <f>IF(Table1[[#This Row],[Status]]="Inforce",1,0)</f>
        <v>1</v>
      </c>
    </row>
    <row r="345" spans="2:16" x14ac:dyDescent="0.3">
      <c r="B345" s="1" t="s">
        <v>838</v>
      </c>
      <c r="C345" s="1" t="s">
        <v>303</v>
      </c>
      <c r="D345" s="1">
        <v>47</v>
      </c>
      <c r="E345" s="1" t="s">
        <v>506</v>
      </c>
      <c r="F345" s="1" t="s">
        <v>510</v>
      </c>
      <c r="G345" s="1" t="s">
        <v>517</v>
      </c>
      <c r="H345" s="1" t="s">
        <v>1211</v>
      </c>
      <c r="I345" s="4">
        <v>22904.42</v>
      </c>
      <c r="J345" s="1">
        <v>25</v>
      </c>
      <c r="K345" s="4">
        <v>412279.55999999988</v>
      </c>
      <c r="L345" s="1" t="s">
        <v>519</v>
      </c>
      <c r="M345" s="7">
        <v>45554</v>
      </c>
      <c r="N345" s="2" t="str">
        <f>TEXT(Table1[[#This Row],[Date of Sale]],"mmm")</f>
        <v>Sep</v>
      </c>
      <c r="O345" s="1" t="s">
        <v>1402</v>
      </c>
      <c r="P345" s="8">
        <f>IF(Table1[[#This Row],[Status]]="Inforce",1,0)</f>
        <v>1</v>
      </c>
    </row>
    <row r="346" spans="2:16" x14ac:dyDescent="0.3">
      <c r="B346" s="1" t="s">
        <v>867</v>
      </c>
      <c r="C346" s="1" t="s">
        <v>400</v>
      </c>
      <c r="D346" s="1">
        <v>26</v>
      </c>
      <c r="E346" s="1" t="s">
        <v>506</v>
      </c>
      <c r="F346" s="1" t="s">
        <v>509</v>
      </c>
      <c r="G346" s="1" t="s">
        <v>517</v>
      </c>
      <c r="H346" s="1" t="s">
        <v>1301</v>
      </c>
      <c r="I346" s="4">
        <v>13722.03</v>
      </c>
      <c r="J346" s="1">
        <v>6</v>
      </c>
      <c r="K346" s="4">
        <v>274440.59999999998</v>
      </c>
      <c r="L346" s="1" t="s">
        <v>520</v>
      </c>
      <c r="M346" s="7">
        <v>45554</v>
      </c>
      <c r="N346" s="2" t="str">
        <f>TEXT(Table1[[#This Row],[Date of Sale]],"mmm")</f>
        <v>Sep</v>
      </c>
      <c r="O346" s="1" t="s">
        <v>1402</v>
      </c>
      <c r="P346" s="8">
        <f>IF(Table1[[#This Row],[Status]]="Inforce",1,0)</f>
        <v>1</v>
      </c>
    </row>
    <row r="347" spans="2:16" x14ac:dyDescent="0.3">
      <c r="B347" s="1" t="s">
        <v>906</v>
      </c>
      <c r="C347" s="1" t="s">
        <v>496</v>
      </c>
      <c r="D347" s="1">
        <v>57</v>
      </c>
      <c r="E347" s="1" t="s">
        <v>506</v>
      </c>
      <c r="F347" s="1" t="s">
        <v>510</v>
      </c>
      <c r="G347" s="1" t="s">
        <v>513</v>
      </c>
      <c r="H347" s="1" t="s">
        <v>1392</v>
      </c>
      <c r="I347" s="4">
        <v>15695.77</v>
      </c>
      <c r="J347" s="1">
        <v>5</v>
      </c>
      <c r="K347" s="4">
        <v>172653.47</v>
      </c>
      <c r="L347" s="1" t="s">
        <v>518</v>
      </c>
      <c r="M347" s="7">
        <v>45554</v>
      </c>
      <c r="N347" s="2" t="str">
        <f>TEXT(Table1[[#This Row],[Date of Sale]],"mmm")</f>
        <v>Sep</v>
      </c>
      <c r="O347" s="1" t="s">
        <v>1403</v>
      </c>
      <c r="P347" s="8">
        <f>IF(Table1[[#This Row],[Status]]="Inforce",1,0)</f>
        <v>0</v>
      </c>
    </row>
    <row r="348" spans="2:16" x14ac:dyDescent="0.3">
      <c r="B348" s="1" t="s">
        <v>557</v>
      </c>
      <c r="C348" s="1" t="s">
        <v>504</v>
      </c>
      <c r="D348" s="1">
        <v>51</v>
      </c>
      <c r="E348" s="1" t="s">
        <v>507</v>
      </c>
      <c r="F348" s="1" t="s">
        <v>510</v>
      </c>
      <c r="G348" s="1" t="s">
        <v>515</v>
      </c>
      <c r="H348" s="1" t="s">
        <v>1233</v>
      </c>
      <c r="I348" s="4">
        <v>36086.35</v>
      </c>
      <c r="J348" s="1">
        <v>23</v>
      </c>
      <c r="K348" s="4">
        <v>577381.6</v>
      </c>
      <c r="L348" s="1" t="s">
        <v>518</v>
      </c>
      <c r="M348" s="7">
        <v>45554</v>
      </c>
      <c r="N348" s="2" t="str">
        <f>TEXT(Table1[[#This Row],[Date of Sale]],"mmm")</f>
        <v>Sep</v>
      </c>
      <c r="O348" s="1" t="s">
        <v>1403</v>
      </c>
      <c r="P348" s="8">
        <f>IF(Table1[[#This Row],[Status]]="Inforce",1,0)</f>
        <v>0</v>
      </c>
    </row>
    <row r="349" spans="2:16" x14ac:dyDescent="0.3">
      <c r="B349" s="1" t="s">
        <v>531</v>
      </c>
      <c r="C349" s="1" t="s">
        <v>261</v>
      </c>
      <c r="D349" s="1">
        <v>58</v>
      </c>
      <c r="E349" s="1" t="s">
        <v>506</v>
      </c>
      <c r="F349" s="1" t="s">
        <v>508</v>
      </c>
      <c r="G349" s="1" t="s">
        <v>517</v>
      </c>
      <c r="H349" s="1" t="s">
        <v>1170</v>
      </c>
      <c r="I349" s="4">
        <v>6022.55</v>
      </c>
      <c r="J349" s="1">
        <v>27</v>
      </c>
      <c r="K349" s="4">
        <v>90338.25</v>
      </c>
      <c r="L349" s="1" t="s">
        <v>519</v>
      </c>
      <c r="M349" s="7">
        <v>45556</v>
      </c>
      <c r="N349" s="2" t="str">
        <f>TEXT(Table1[[#This Row],[Date of Sale]],"mmm")</f>
        <v>Sep</v>
      </c>
      <c r="O349" s="1" t="s">
        <v>1402</v>
      </c>
      <c r="P349" s="8">
        <f>IF(Table1[[#This Row],[Status]]="Inforce",1,0)</f>
        <v>1</v>
      </c>
    </row>
    <row r="350" spans="2:16" x14ac:dyDescent="0.3">
      <c r="B350" s="1" t="s">
        <v>588</v>
      </c>
      <c r="C350" s="1" t="s">
        <v>474</v>
      </c>
      <c r="D350" s="1">
        <v>32</v>
      </c>
      <c r="E350" s="1" t="s">
        <v>507</v>
      </c>
      <c r="F350" s="1" t="s">
        <v>512</v>
      </c>
      <c r="G350" s="1" t="s">
        <v>513</v>
      </c>
      <c r="H350" s="1" t="s">
        <v>1370</v>
      </c>
      <c r="I350" s="4">
        <v>15374.07</v>
      </c>
      <c r="J350" s="1">
        <v>29</v>
      </c>
      <c r="K350" s="4">
        <v>276733.26</v>
      </c>
      <c r="L350" s="1" t="s">
        <v>522</v>
      </c>
      <c r="M350" s="7">
        <v>45557</v>
      </c>
      <c r="N350" s="2" t="str">
        <f>TEXT(Table1[[#This Row],[Date of Sale]],"mmm")</f>
        <v>Sep</v>
      </c>
      <c r="O350" s="1" t="s">
        <v>1402</v>
      </c>
      <c r="P350" s="8">
        <f>IF(Table1[[#This Row],[Status]]="Inforce",1,0)</f>
        <v>1</v>
      </c>
    </row>
    <row r="351" spans="2:16" x14ac:dyDescent="0.3">
      <c r="B351" s="1" t="s">
        <v>755</v>
      </c>
      <c r="C351" s="1" t="s">
        <v>116</v>
      </c>
      <c r="D351" s="1">
        <v>35</v>
      </c>
      <c r="E351" s="1" t="s">
        <v>507</v>
      </c>
      <c r="F351" s="1" t="s">
        <v>508</v>
      </c>
      <c r="G351" s="1" t="s">
        <v>515</v>
      </c>
      <c r="H351" s="1" t="s">
        <v>1034</v>
      </c>
      <c r="I351" s="4">
        <v>49939.97</v>
      </c>
      <c r="J351" s="1">
        <v>12</v>
      </c>
      <c r="K351" s="4">
        <v>848979.49</v>
      </c>
      <c r="L351" s="1" t="s">
        <v>519</v>
      </c>
      <c r="M351" s="7">
        <v>45558</v>
      </c>
      <c r="N351" s="2" t="str">
        <f>TEXT(Table1[[#This Row],[Date of Sale]],"mmm")</f>
        <v>Sep</v>
      </c>
      <c r="O351" s="1" t="s">
        <v>1402</v>
      </c>
      <c r="P351" s="8">
        <f>IF(Table1[[#This Row],[Status]]="Inforce",1,0)</f>
        <v>1</v>
      </c>
    </row>
    <row r="352" spans="2:16" x14ac:dyDescent="0.3">
      <c r="B352" s="1" t="s">
        <v>657</v>
      </c>
      <c r="C352" s="1" t="s">
        <v>501</v>
      </c>
      <c r="D352" s="1">
        <v>54</v>
      </c>
      <c r="E352" s="1" t="s">
        <v>507</v>
      </c>
      <c r="F352" s="1" t="s">
        <v>511</v>
      </c>
      <c r="G352" s="1" t="s">
        <v>513</v>
      </c>
      <c r="H352" s="1" t="s">
        <v>1396</v>
      </c>
      <c r="I352" s="4">
        <v>8531</v>
      </c>
      <c r="J352" s="1">
        <v>26</v>
      </c>
      <c r="K352" s="4">
        <v>102372</v>
      </c>
      <c r="L352" s="1" t="s">
        <v>518</v>
      </c>
      <c r="M352" s="7">
        <v>45558</v>
      </c>
      <c r="N352" s="2" t="str">
        <f>TEXT(Table1[[#This Row],[Date of Sale]],"mmm")</f>
        <v>Sep</v>
      </c>
      <c r="O352" s="1" t="s">
        <v>1402</v>
      </c>
      <c r="P352" s="8">
        <f>IF(Table1[[#This Row],[Status]]="Inforce",1,0)</f>
        <v>1</v>
      </c>
    </row>
    <row r="353" spans="2:16" x14ac:dyDescent="0.3">
      <c r="B353" s="1" t="s">
        <v>672</v>
      </c>
      <c r="C353" s="1" t="s">
        <v>503</v>
      </c>
      <c r="D353" s="1">
        <v>49</v>
      </c>
      <c r="E353" s="1" t="s">
        <v>507</v>
      </c>
      <c r="F353" s="1" t="s">
        <v>510</v>
      </c>
      <c r="G353" s="1" t="s">
        <v>517</v>
      </c>
      <c r="H353" s="1" t="s">
        <v>1398</v>
      </c>
      <c r="I353" s="4">
        <v>11536.87</v>
      </c>
      <c r="J353" s="1">
        <v>11</v>
      </c>
      <c r="K353" s="4">
        <v>207663.66</v>
      </c>
      <c r="L353" s="1" t="s">
        <v>521</v>
      </c>
      <c r="M353" s="7">
        <v>45558</v>
      </c>
      <c r="N353" s="2" t="str">
        <f>TEXT(Table1[[#This Row],[Date of Sale]],"mmm")</f>
        <v>Sep</v>
      </c>
      <c r="O353" s="1" t="s">
        <v>1403</v>
      </c>
      <c r="P353" s="8">
        <f>IF(Table1[[#This Row],[Status]]="Inforce",1,0)</f>
        <v>0</v>
      </c>
    </row>
    <row r="354" spans="2:16" x14ac:dyDescent="0.3">
      <c r="B354" s="1" t="s">
        <v>877</v>
      </c>
      <c r="C354" s="1" t="s">
        <v>418</v>
      </c>
      <c r="D354" s="1">
        <v>45</v>
      </c>
      <c r="E354" s="1" t="s">
        <v>506</v>
      </c>
      <c r="F354" s="1" t="s">
        <v>511</v>
      </c>
      <c r="G354" s="1" t="s">
        <v>516</v>
      </c>
      <c r="H354" s="1" t="s">
        <v>1319</v>
      </c>
      <c r="I354" s="4">
        <v>7668.23</v>
      </c>
      <c r="J354" s="1">
        <v>12</v>
      </c>
      <c r="K354" s="4">
        <v>76682.299999999988</v>
      </c>
      <c r="L354" s="1" t="s">
        <v>522</v>
      </c>
      <c r="M354" s="7">
        <v>45561</v>
      </c>
      <c r="N354" s="2" t="str">
        <f>TEXT(Table1[[#This Row],[Date of Sale]],"mmm")</f>
        <v>Sep</v>
      </c>
      <c r="O354" s="1" t="s">
        <v>1402</v>
      </c>
      <c r="P354" s="8">
        <f>IF(Table1[[#This Row],[Status]]="Inforce",1,0)</f>
        <v>1</v>
      </c>
    </row>
    <row r="355" spans="2:16" x14ac:dyDescent="0.3">
      <c r="B355" s="1" t="s">
        <v>900</v>
      </c>
      <c r="C355" s="1" t="s">
        <v>477</v>
      </c>
      <c r="D355" s="1">
        <v>30</v>
      </c>
      <c r="E355" s="1" t="s">
        <v>507</v>
      </c>
      <c r="F355" s="1" t="s">
        <v>508</v>
      </c>
      <c r="G355" s="1" t="s">
        <v>516</v>
      </c>
      <c r="H355" s="1" t="s">
        <v>1374</v>
      </c>
      <c r="I355" s="4">
        <v>47110.99</v>
      </c>
      <c r="J355" s="1">
        <v>30</v>
      </c>
      <c r="K355" s="4">
        <v>847997.82</v>
      </c>
      <c r="L355" s="1" t="s">
        <v>518</v>
      </c>
      <c r="M355" s="7">
        <v>45561</v>
      </c>
      <c r="N355" s="2" t="str">
        <f>TEXT(Table1[[#This Row],[Date of Sale]],"mmm")</f>
        <v>Sep</v>
      </c>
      <c r="O355" s="1" t="s">
        <v>1402</v>
      </c>
      <c r="P355" s="8">
        <f>IF(Table1[[#This Row],[Status]]="Inforce",1,0)</f>
        <v>1</v>
      </c>
    </row>
    <row r="356" spans="2:16" x14ac:dyDescent="0.3">
      <c r="B356" s="1" t="s">
        <v>689</v>
      </c>
      <c r="C356" s="1" t="s">
        <v>313</v>
      </c>
      <c r="D356" s="1">
        <v>46</v>
      </c>
      <c r="E356" s="1" t="s">
        <v>507</v>
      </c>
      <c r="F356" s="1" t="s">
        <v>511</v>
      </c>
      <c r="G356" s="1" t="s">
        <v>513</v>
      </c>
      <c r="H356" s="1" t="s">
        <v>930</v>
      </c>
      <c r="I356" s="4">
        <v>44359.360000000001</v>
      </c>
      <c r="J356" s="1">
        <v>18</v>
      </c>
      <c r="K356" s="4">
        <v>842827.84</v>
      </c>
      <c r="L356" s="1" t="s">
        <v>519</v>
      </c>
      <c r="M356" s="7">
        <v>45562</v>
      </c>
      <c r="N356" s="2" t="str">
        <f>TEXT(Table1[[#This Row],[Date of Sale]],"mmm")</f>
        <v>Sep</v>
      </c>
      <c r="O356" s="1" t="s">
        <v>1402</v>
      </c>
      <c r="P356" s="8">
        <f>IF(Table1[[#This Row],[Status]]="Inforce",1,0)</f>
        <v>1</v>
      </c>
    </row>
    <row r="357" spans="2:16" x14ac:dyDescent="0.3">
      <c r="B357" s="1" t="s">
        <v>834</v>
      </c>
      <c r="C357" s="1" t="s">
        <v>441</v>
      </c>
      <c r="D357" s="1">
        <v>44</v>
      </c>
      <c r="E357" s="1" t="s">
        <v>506</v>
      </c>
      <c r="F357" s="1" t="s">
        <v>510</v>
      </c>
      <c r="G357" s="1" t="s">
        <v>514</v>
      </c>
      <c r="H357" s="1" t="s">
        <v>1340</v>
      </c>
      <c r="I357" s="4">
        <v>47001.84</v>
      </c>
      <c r="J357" s="1">
        <v>9</v>
      </c>
      <c r="K357" s="4">
        <v>752029.44</v>
      </c>
      <c r="L357" s="1" t="s">
        <v>519</v>
      </c>
      <c r="M357" s="7">
        <v>45562</v>
      </c>
      <c r="N357" s="2" t="str">
        <f>TEXT(Table1[[#This Row],[Date of Sale]],"mmm")</f>
        <v>Sep</v>
      </c>
      <c r="O357" s="1" t="s">
        <v>1402</v>
      </c>
      <c r="P357" s="8">
        <f>IF(Table1[[#This Row],[Status]]="Inforce",1,0)</f>
        <v>1</v>
      </c>
    </row>
    <row r="358" spans="2:16" x14ac:dyDescent="0.3">
      <c r="B358" s="1" t="s">
        <v>826</v>
      </c>
      <c r="C358" s="1" t="s">
        <v>283</v>
      </c>
      <c r="D358" s="1">
        <v>58</v>
      </c>
      <c r="E358" s="1" t="s">
        <v>506</v>
      </c>
      <c r="F358" s="1" t="s">
        <v>510</v>
      </c>
      <c r="G358" s="1" t="s">
        <v>514</v>
      </c>
      <c r="H358" s="1" t="s">
        <v>1193</v>
      </c>
      <c r="I358" s="4">
        <v>23921.439999999999</v>
      </c>
      <c r="J358" s="1">
        <v>18</v>
      </c>
      <c r="K358" s="4">
        <v>454507.36</v>
      </c>
      <c r="L358" s="1" t="s">
        <v>521</v>
      </c>
      <c r="M358" s="7">
        <v>45563</v>
      </c>
      <c r="N358" s="2" t="str">
        <f>TEXT(Table1[[#This Row],[Date of Sale]],"mmm")</f>
        <v>Sep</v>
      </c>
      <c r="O358" s="1" t="s">
        <v>1403</v>
      </c>
      <c r="P358" s="8">
        <f>IF(Table1[[#This Row],[Status]]="Inforce",1,0)</f>
        <v>0</v>
      </c>
    </row>
    <row r="359" spans="2:16" x14ac:dyDescent="0.3">
      <c r="B359" s="1" t="s">
        <v>741</v>
      </c>
      <c r="C359" s="1" t="s">
        <v>92</v>
      </c>
      <c r="D359" s="1">
        <v>56</v>
      </c>
      <c r="E359" s="1" t="s">
        <v>506</v>
      </c>
      <c r="F359" s="1" t="s">
        <v>508</v>
      </c>
      <c r="G359" s="1" t="s">
        <v>516</v>
      </c>
      <c r="H359" s="1" t="s">
        <v>1014</v>
      </c>
      <c r="I359" s="4">
        <v>18615.77</v>
      </c>
      <c r="J359" s="1">
        <v>17</v>
      </c>
      <c r="K359" s="4">
        <v>316468.09000000003</v>
      </c>
      <c r="L359" s="1" t="s">
        <v>519</v>
      </c>
      <c r="M359" s="7">
        <v>45564</v>
      </c>
      <c r="N359" s="2" t="str">
        <f>TEXT(Table1[[#This Row],[Date of Sale]],"mmm")</f>
        <v>Sep</v>
      </c>
      <c r="O359" s="1" t="s">
        <v>1402</v>
      </c>
      <c r="P359" s="8">
        <f>IF(Table1[[#This Row],[Status]]="Inforce",1,0)</f>
        <v>1</v>
      </c>
    </row>
    <row r="360" spans="2:16" x14ac:dyDescent="0.3">
      <c r="B360" s="1" t="s">
        <v>696</v>
      </c>
      <c r="C360" s="1" t="s">
        <v>248</v>
      </c>
      <c r="D360" s="1">
        <v>32</v>
      </c>
      <c r="E360" s="1" t="s">
        <v>506</v>
      </c>
      <c r="F360" s="1" t="s">
        <v>509</v>
      </c>
      <c r="G360" s="1" t="s">
        <v>517</v>
      </c>
      <c r="H360" s="1" t="s">
        <v>1157</v>
      </c>
      <c r="I360" s="4">
        <v>30444.37</v>
      </c>
      <c r="J360" s="1">
        <v>19</v>
      </c>
      <c r="K360" s="4">
        <v>578443.03</v>
      </c>
      <c r="L360" s="1" t="s">
        <v>522</v>
      </c>
      <c r="M360" s="7">
        <v>45564</v>
      </c>
      <c r="N360" s="2" t="str">
        <f>TEXT(Table1[[#This Row],[Date of Sale]],"mmm")</f>
        <v>Sep</v>
      </c>
      <c r="O360" s="1" t="s">
        <v>1402</v>
      </c>
      <c r="P360" s="8">
        <f>IF(Table1[[#This Row],[Status]]="Inforce",1,0)</f>
        <v>1</v>
      </c>
    </row>
    <row r="361" spans="2:16" x14ac:dyDescent="0.3">
      <c r="B361" s="1" t="s">
        <v>780</v>
      </c>
      <c r="C361" s="1" t="s">
        <v>253</v>
      </c>
      <c r="D361" s="1">
        <v>33</v>
      </c>
      <c r="E361" s="1" t="s">
        <v>507</v>
      </c>
      <c r="F361" s="1" t="s">
        <v>509</v>
      </c>
      <c r="G361" s="1" t="s">
        <v>515</v>
      </c>
      <c r="H361" s="1" t="s">
        <v>1162</v>
      </c>
      <c r="I361" s="4">
        <v>35897.64</v>
      </c>
      <c r="J361" s="1">
        <v>12</v>
      </c>
      <c r="K361" s="4">
        <v>394874.04</v>
      </c>
      <c r="L361" s="1" t="s">
        <v>518</v>
      </c>
      <c r="M361" s="7">
        <v>45564</v>
      </c>
      <c r="N361" s="2" t="str">
        <f>TEXT(Table1[[#This Row],[Date of Sale]],"mmm")</f>
        <v>Sep</v>
      </c>
      <c r="O361" s="1" t="s">
        <v>1402</v>
      </c>
      <c r="P361" s="8">
        <f>IF(Table1[[#This Row],[Status]]="Inforce",1,0)</f>
        <v>1</v>
      </c>
    </row>
    <row r="362" spans="2:16" x14ac:dyDescent="0.3">
      <c r="B362" s="1" t="s">
        <v>529</v>
      </c>
      <c r="C362" s="1" t="s">
        <v>276</v>
      </c>
      <c r="D362" s="1">
        <v>56</v>
      </c>
      <c r="E362" s="1" t="s">
        <v>507</v>
      </c>
      <c r="F362" s="1" t="s">
        <v>509</v>
      </c>
      <c r="G362" s="1" t="s">
        <v>516</v>
      </c>
      <c r="H362" s="1" t="s">
        <v>1186</v>
      </c>
      <c r="I362" s="4">
        <v>35526.120000000003</v>
      </c>
      <c r="J362" s="1">
        <v>30</v>
      </c>
      <c r="K362" s="4">
        <v>674996.28</v>
      </c>
      <c r="L362" s="1" t="s">
        <v>522</v>
      </c>
      <c r="M362" s="7">
        <v>45564</v>
      </c>
      <c r="N362" s="2" t="str">
        <f>TEXT(Table1[[#This Row],[Date of Sale]],"mmm")</f>
        <v>Sep</v>
      </c>
      <c r="O362" s="1" t="s">
        <v>1402</v>
      </c>
      <c r="P362" s="8">
        <f>IF(Table1[[#This Row],[Status]]="Inforce",1,0)</f>
        <v>1</v>
      </c>
    </row>
    <row r="363" spans="2:16" x14ac:dyDescent="0.3">
      <c r="B363" s="1" t="s">
        <v>724</v>
      </c>
      <c r="C363" s="1" t="s">
        <v>54</v>
      </c>
      <c r="D363" s="1">
        <v>26</v>
      </c>
      <c r="E363" s="1" t="s">
        <v>507</v>
      </c>
      <c r="F363" s="1" t="s">
        <v>512</v>
      </c>
      <c r="G363" s="1" t="s">
        <v>516</v>
      </c>
      <c r="H363" s="1" t="s">
        <v>978</v>
      </c>
      <c r="I363" s="4">
        <v>9370.58</v>
      </c>
      <c r="J363" s="1">
        <v>25</v>
      </c>
      <c r="K363" s="4">
        <v>140558.70000000001</v>
      </c>
      <c r="L363" s="1" t="s">
        <v>520</v>
      </c>
      <c r="M363" s="7">
        <v>45565</v>
      </c>
      <c r="N363" s="2" t="str">
        <f>TEXT(Table1[[#This Row],[Date of Sale]],"mmm")</f>
        <v>Sep</v>
      </c>
      <c r="O363" s="1" t="s">
        <v>1402</v>
      </c>
      <c r="P363" s="8">
        <f>IF(Table1[[#This Row],[Status]]="Inforce",1,0)</f>
        <v>1</v>
      </c>
    </row>
    <row r="364" spans="2:16" x14ac:dyDescent="0.3">
      <c r="B364" s="1" t="s">
        <v>687</v>
      </c>
      <c r="C364" s="1" t="s">
        <v>58</v>
      </c>
      <c r="D364" s="1">
        <v>38</v>
      </c>
      <c r="E364" s="1" t="s">
        <v>506</v>
      </c>
      <c r="F364" s="1" t="s">
        <v>511</v>
      </c>
      <c r="G364" s="1" t="s">
        <v>516</v>
      </c>
      <c r="H364" s="1" t="s">
        <v>982</v>
      </c>
      <c r="I364" s="4">
        <v>28571.54</v>
      </c>
      <c r="J364" s="1">
        <v>15</v>
      </c>
      <c r="K364" s="4">
        <v>571430.80000000005</v>
      </c>
      <c r="L364" s="1" t="s">
        <v>522</v>
      </c>
      <c r="M364" s="7">
        <v>45568</v>
      </c>
      <c r="N364" s="2" t="str">
        <f>TEXT(Table1[[#This Row],[Date of Sale]],"mmm")</f>
        <v>Oct</v>
      </c>
      <c r="O364" s="1" t="s">
        <v>1403</v>
      </c>
      <c r="P364" s="8">
        <f>IF(Table1[[#This Row],[Status]]="Inforce",1,0)</f>
        <v>0</v>
      </c>
    </row>
    <row r="365" spans="2:16" x14ac:dyDescent="0.3">
      <c r="B365" s="1" t="s">
        <v>605</v>
      </c>
      <c r="C365" s="1" t="s">
        <v>176</v>
      </c>
      <c r="D365" s="1">
        <v>56</v>
      </c>
      <c r="E365" s="1" t="s">
        <v>506</v>
      </c>
      <c r="F365" s="1" t="s">
        <v>508</v>
      </c>
      <c r="G365" s="1" t="s">
        <v>516</v>
      </c>
      <c r="H365" s="1" t="s">
        <v>1089</v>
      </c>
      <c r="I365" s="4">
        <v>49917.440000000002</v>
      </c>
      <c r="J365" s="1">
        <v>25</v>
      </c>
      <c r="K365" s="4">
        <v>898513.92000000004</v>
      </c>
      <c r="L365" s="1" t="s">
        <v>522</v>
      </c>
      <c r="M365" s="7">
        <v>45568</v>
      </c>
      <c r="N365" s="2" t="str">
        <f>TEXT(Table1[[#This Row],[Date of Sale]],"mmm")</f>
        <v>Oct</v>
      </c>
      <c r="O365" s="1" t="s">
        <v>1402</v>
      </c>
      <c r="P365" s="8">
        <f>IF(Table1[[#This Row],[Status]]="Inforce",1,0)</f>
        <v>1</v>
      </c>
    </row>
    <row r="366" spans="2:16" x14ac:dyDescent="0.3">
      <c r="B366" s="1" t="s">
        <v>619</v>
      </c>
      <c r="C366" s="1" t="s">
        <v>199</v>
      </c>
      <c r="D366" s="1">
        <v>40</v>
      </c>
      <c r="E366" s="1" t="s">
        <v>506</v>
      </c>
      <c r="F366" s="1" t="s">
        <v>508</v>
      </c>
      <c r="G366" s="1" t="s">
        <v>517</v>
      </c>
      <c r="H366" s="1" t="s">
        <v>1111</v>
      </c>
      <c r="I366" s="4">
        <v>32734.38</v>
      </c>
      <c r="J366" s="1">
        <v>17</v>
      </c>
      <c r="K366" s="4">
        <v>392812.56</v>
      </c>
      <c r="L366" s="1" t="s">
        <v>521</v>
      </c>
      <c r="M366" s="7">
        <v>45568</v>
      </c>
      <c r="N366" s="2" t="str">
        <f>TEXT(Table1[[#This Row],[Date of Sale]],"mmm")</f>
        <v>Oct</v>
      </c>
      <c r="O366" s="1" t="s">
        <v>1402</v>
      </c>
      <c r="P366" s="8">
        <f>IF(Table1[[#This Row],[Status]]="Inforce",1,0)</f>
        <v>1</v>
      </c>
    </row>
    <row r="367" spans="2:16" x14ac:dyDescent="0.3">
      <c r="B367" s="1" t="s">
        <v>572</v>
      </c>
      <c r="C367" s="1" t="s">
        <v>387</v>
      </c>
      <c r="D367" s="1">
        <v>26</v>
      </c>
      <c r="E367" s="1" t="s">
        <v>506</v>
      </c>
      <c r="F367" s="1" t="s">
        <v>512</v>
      </c>
      <c r="G367" s="1" t="s">
        <v>517</v>
      </c>
      <c r="H367" s="1" t="s">
        <v>1288</v>
      </c>
      <c r="I367" s="4">
        <v>32746.57</v>
      </c>
      <c r="J367" s="1">
        <v>15</v>
      </c>
      <c r="K367" s="4">
        <v>589438.26</v>
      </c>
      <c r="L367" s="1" t="s">
        <v>522</v>
      </c>
      <c r="M367" s="7">
        <v>45568</v>
      </c>
      <c r="N367" s="2" t="str">
        <f>TEXT(Table1[[#This Row],[Date of Sale]],"mmm")</f>
        <v>Oct</v>
      </c>
      <c r="O367" s="1" t="s">
        <v>1402</v>
      </c>
      <c r="P367" s="8">
        <f>IF(Table1[[#This Row],[Status]]="Inforce",1,0)</f>
        <v>1</v>
      </c>
    </row>
    <row r="368" spans="2:16" x14ac:dyDescent="0.3">
      <c r="B368" s="1" t="s">
        <v>720</v>
      </c>
      <c r="C368" s="1" t="s">
        <v>50</v>
      </c>
      <c r="D368" s="1">
        <v>47</v>
      </c>
      <c r="E368" s="1" t="s">
        <v>506</v>
      </c>
      <c r="F368" s="1" t="s">
        <v>510</v>
      </c>
      <c r="G368" s="1" t="s">
        <v>515</v>
      </c>
      <c r="H368" s="1" t="s">
        <v>916</v>
      </c>
      <c r="I368" s="4">
        <v>13746.43</v>
      </c>
      <c r="J368" s="1">
        <v>7</v>
      </c>
      <c r="K368" s="4">
        <v>137464.29999999999</v>
      </c>
      <c r="L368" s="1" t="s">
        <v>518</v>
      </c>
      <c r="M368" s="7">
        <v>45569</v>
      </c>
      <c r="N368" s="2" t="str">
        <f>TEXT(Table1[[#This Row],[Date of Sale]],"mmm")</f>
        <v>Oct</v>
      </c>
      <c r="O368" s="1" t="s">
        <v>1402</v>
      </c>
      <c r="P368" s="8">
        <f>IF(Table1[[#This Row],[Status]]="Inforce",1,0)</f>
        <v>1</v>
      </c>
    </row>
    <row r="369" spans="2:16" x14ac:dyDescent="0.3">
      <c r="B369" s="1" t="s">
        <v>810</v>
      </c>
      <c r="C369" s="1" t="s">
        <v>251</v>
      </c>
      <c r="D369" s="1">
        <v>57</v>
      </c>
      <c r="E369" s="1" t="s">
        <v>507</v>
      </c>
      <c r="F369" s="1" t="s">
        <v>511</v>
      </c>
      <c r="G369" s="1" t="s">
        <v>517</v>
      </c>
      <c r="H369" s="1" t="s">
        <v>1160</v>
      </c>
      <c r="I369" s="4">
        <v>33309.4</v>
      </c>
      <c r="J369" s="1">
        <v>19</v>
      </c>
      <c r="K369" s="4">
        <v>366403.4</v>
      </c>
      <c r="L369" s="1" t="s">
        <v>518</v>
      </c>
      <c r="M369" s="7">
        <v>45570</v>
      </c>
      <c r="N369" s="2" t="str">
        <f>TEXT(Table1[[#This Row],[Date of Sale]],"mmm")</f>
        <v>Oct</v>
      </c>
      <c r="O369" s="1" t="s">
        <v>1402</v>
      </c>
      <c r="P369" s="8">
        <f>IF(Table1[[#This Row],[Status]]="Inforce",1,0)</f>
        <v>1</v>
      </c>
    </row>
    <row r="370" spans="2:16" x14ac:dyDescent="0.3">
      <c r="B370" s="1" t="s">
        <v>730</v>
      </c>
      <c r="C370" s="1" t="s">
        <v>69</v>
      </c>
      <c r="D370" s="1">
        <v>29</v>
      </c>
      <c r="E370" s="1" t="s">
        <v>507</v>
      </c>
      <c r="F370" s="1" t="s">
        <v>509</v>
      </c>
      <c r="G370" s="1" t="s">
        <v>517</v>
      </c>
      <c r="H370" s="1" t="s">
        <v>993</v>
      </c>
      <c r="I370" s="4">
        <v>41613.64</v>
      </c>
      <c r="J370" s="1">
        <v>17</v>
      </c>
      <c r="K370" s="4">
        <v>665818.24</v>
      </c>
      <c r="L370" s="1" t="s">
        <v>519</v>
      </c>
      <c r="M370" s="7">
        <v>45571</v>
      </c>
      <c r="N370" s="2" t="str">
        <f>TEXT(Table1[[#This Row],[Date of Sale]],"mmm")</f>
        <v>Oct</v>
      </c>
      <c r="O370" s="1" t="s">
        <v>1402</v>
      </c>
      <c r="P370" s="8">
        <f>IF(Table1[[#This Row],[Status]]="Inforce",1,0)</f>
        <v>1</v>
      </c>
    </row>
    <row r="371" spans="2:16" x14ac:dyDescent="0.3">
      <c r="B371" s="1" t="s">
        <v>738</v>
      </c>
      <c r="C371" s="1" t="s">
        <v>87</v>
      </c>
      <c r="D371" s="1">
        <v>42</v>
      </c>
      <c r="E371" s="1" t="s">
        <v>507</v>
      </c>
      <c r="F371" s="1" t="s">
        <v>509</v>
      </c>
      <c r="G371" s="1" t="s">
        <v>513</v>
      </c>
      <c r="H371" s="1" t="s">
        <v>926</v>
      </c>
      <c r="I371" s="4">
        <v>38705.39</v>
      </c>
      <c r="J371" s="1">
        <v>5</v>
      </c>
      <c r="K371" s="4">
        <v>503170.07</v>
      </c>
      <c r="L371" s="1" t="s">
        <v>518</v>
      </c>
      <c r="M371" s="7">
        <v>45572</v>
      </c>
      <c r="N371" s="2" t="str">
        <f>TEXT(Table1[[#This Row],[Date of Sale]],"mmm")</f>
        <v>Oct</v>
      </c>
      <c r="O371" s="1" t="s">
        <v>1402</v>
      </c>
      <c r="P371" s="8">
        <f>IF(Table1[[#This Row],[Status]]="Inforce",1,0)</f>
        <v>1</v>
      </c>
    </row>
    <row r="372" spans="2:16" x14ac:dyDescent="0.3">
      <c r="B372" s="1" t="s">
        <v>770</v>
      </c>
      <c r="C372" s="1" t="s">
        <v>156</v>
      </c>
      <c r="D372" s="1">
        <v>31</v>
      </c>
      <c r="E372" s="1" t="s">
        <v>506</v>
      </c>
      <c r="F372" s="1" t="s">
        <v>512</v>
      </c>
      <c r="G372" s="1" t="s">
        <v>517</v>
      </c>
      <c r="H372" s="1" t="s">
        <v>1071</v>
      </c>
      <c r="I372" s="4">
        <v>17552.349999999999</v>
      </c>
      <c r="J372" s="1">
        <v>27</v>
      </c>
      <c r="K372" s="4">
        <v>228180.55</v>
      </c>
      <c r="L372" s="1" t="s">
        <v>522</v>
      </c>
      <c r="M372" s="7">
        <v>45572</v>
      </c>
      <c r="N372" s="2" t="str">
        <f>TEXT(Table1[[#This Row],[Date of Sale]],"mmm")</f>
        <v>Oct</v>
      </c>
      <c r="O372" s="1" t="s">
        <v>1402</v>
      </c>
      <c r="P372" s="8">
        <f>IF(Table1[[#This Row],[Status]]="Inforce",1,0)</f>
        <v>1</v>
      </c>
    </row>
    <row r="373" spans="2:16" x14ac:dyDescent="0.3">
      <c r="B373" s="1" t="s">
        <v>714</v>
      </c>
      <c r="C373" s="1" t="s">
        <v>57</v>
      </c>
      <c r="D373" s="1">
        <v>49</v>
      </c>
      <c r="E373" s="1" t="s">
        <v>506</v>
      </c>
      <c r="F373" s="1" t="s">
        <v>509</v>
      </c>
      <c r="G373" s="1" t="s">
        <v>516</v>
      </c>
      <c r="H373" s="1" t="s">
        <v>981</v>
      </c>
      <c r="I373" s="4">
        <v>14680.89</v>
      </c>
      <c r="J373" s="1">
        <v>17</v>
      </c>
      <c r="K373" s="4">
        <v>176170.68</v>
      </c>
      <c r="L373" s="1" t="s">
        <v>520</v>
      </c>
      <c r="M373" s="7">
        <v>45573</v>
      </c>
      <c r="N373" s="2" t="str">
        <f>TEXT(Table1[[#This Row],[Date of Sale]],"mmm")</f>
        <v>Oct</v>
      </c>
      <c r="O373" s="1" t="s">
        <v>1402</v>
      </c>
      <c r="P373" s="8">
        <f>IF(Table1[[#This Row],[Status]]="Inforce",1,0)</f>
        <v>1</v>
      </c>
    </row>
    <row r="374" spans="2:16" x14ac:dyDescent="0.3">
      <c r="B374" s="1" t="s">
        <v>609</v>
      </c>
      <c r="C374" s="1" t="s">
        <v>220</v>
      </c>
      <c r="D374" s="1">
        <v>39</v>
      </c>
      <c r="E374" s="1" t="s">
        <v>507</v>
      </c>
      <c r="F374" s="1" t="s">
        <v>510</v>
      </c>
      <c r="G374" s="1" t="s">
        <v>514</v>
      </c>
      <c r="H374" s="1" t="s">
        <v>1132</v>
      </c>
      <c r="I374" s="4">
        <v>45845.67</v>
      </c>
      <c r="J374" s="1">
        <v>10</v>
      </c>
      <c r="K374" s="4">
        <v>733530.72</v>
      </c>
      <c r="L374" s="1" t="s">
        <v>518</v>
      </c>
      <c r="M374" s="7">
        <v>45574</v>
      </c>
      <c r="N374" s="2" t="str">
        <f>TEXT(Table1[[#This Row],[Date of Sale]],"mmm")</f>
        <v>Oct</v>
      </c>
      <c r="O374" s="1" t="s">
        <v>1403</v>
      </c>
      <c r="P374" s="8">
        <f>IF(Table1[[#This Row],[Status]]="Inforce",1,0)</f>
        <v>0</v>
      </c>
    </row>
    <row r="375" spans="2:16" x14ac:dyDescent="0.3">
      <c r="B375" s="1" t="s">
        <v>821</v>
      </c>
      <c r="C375" s="1" t="s">
        <v>348</v>
      </c>
      <c r="D375" s="1">
        <v>59</v>
      </c>
      <c r="E375" s="1" t="s">
        <v>506</v>
      </c>
      <c r="F375" s="1" t="s">
        <v>508</v>
      </c>
      <c r="G375" s="1" t="s">
        <v>517</v>
      </c>
      <c r="H375" s="1" t="s">
        <v>1253</v>
      </c>
      <c r="I375" s="4">
        <v>31206.46</v>
      </c>
      <c r="J375" s="1">
        <v>18</v>
      </c>
      <c r="K375" s="4">
        <v>530509.81999999995</v>
      </c>
      <c r="L375" s="1" t="s">
        <v>522</v>
      </c>
      <c r="M375" s="7">
        <v>45575</v>
      </c>
      <c r="N375" s="2" t="str">
        <f>TEXT(Table1[[#This Row],[Date of Sale]],"mmm")</f>
        <v>Oct</v>
      </c>
      <c r="O375" s="1" t="s">
        <v>1402</v>
      </c>
      <c r="P375" s="8">
        <f>IF(Table1[[#This Row],[Status]]="Inforce",1,0)</f>
        <v>1</v>
      </c>
    </row>
    <row r="376" spans="2:16" x14ac:dyDescent="0.3">
      <c r="B376" s="1" t="s">
        <v>591</v>
      </c>
      <c r="C376" s="1" t="s">
        <v>62</v>
      </c>
      <c r="D376" s="1">
        <v>25</v>
      </c>
      <c r="E376" s="1" t="s">
        <v>507</v>
      </c>
      <c r="F376" s="1" t="s">
        <v>508</v>
      </c>
      <c r="G376" s="1" t="s">
        <v>513</v>
      </c>
      <c r="H376" s="1" t="s">
        <v>986</v>
      </c>
      <c r="I376" s="4">
        <v>39924.1</v>
      </c>
      <c r="J376" s="1">
        <v>18</v>
      </c>
      <c r="K376" s="4">
        <v>479089.2</v>
      </c>
      <c r="L376" s="1" t="s">
        <v>522</v>
      </c>
      <c r="M376" s="7">
        <v>45576</v>
      </c>
      <c r="N376" s="2" t="str">
        <f>TEXT(Table1[[#This Row],[Date of Sale]],"mmm")</f>
        <v>Oct</v>
      </c>
      <c r="O376" s="1" t="s">
        <v>1402</v>
      </c>
      <c r="P376" s="8">
        <f>IF(Table1[[#This Row],[Status]]="Inforce",1,0)</f>
        <v>1</v>
      </c>
    </row>
    <row r="377" spans="2:16" x14ac:dyDescent="0.3">
      <c r="B377" s="1" t="s">
        <v>607</v>
      </c>
      <c r="C377" s="1" t="s">
        <v>103</v>
      </c>
      <c r="D377" s="1">
        <v>27</v>
      </c>
      <c r="E377" s="1" t="s">
        <v>507</v>
      </c>
      <c r="F377" s="1" t="s">
        <v>511</v>
      </c>
      <c r="G377" s="1" t="s">
        <v>513</v>
      </c>
      <c r="H377" s="1" t="s">
        <v>1024</v>
      </c>
      <c r="I377" s="4">
        <v>33290.25</v>
      </c>
      <c r="J377" s="1">
        <v>23</v>
      </c>
      <c r="K377" s="4">
        <v>332902.5</v>
      </c>
      <c r="L377" s="1" t="s">
        <v>518</v>
      </c>
      <c r="M377" s="7">
        <v>45577</v>
      </c>
      <c r="N377" s="2" t="str">
        <f>TEXT(Table1[[#This Row],[Date of Sale]],"mmm")</f>
        <v>Oct</v>
      </c>
      <c r="O377" s="1" t="s">
        <v>1402</v>
      </c>
      <c r="P377" s="8">
        <f>IF(Table1[[#This Row],[Status]]="Inforce",1,0)</f>
        <v>1</v>
      </c>
    </row>
    <row r="378" spans="2:16" x14ac:dyDescent="0.3">
      <c r="B378" s="1" t="s">
        <v>771</v>
      </c>
      <c r="C378" s="1" t="s">
        <v>158</v>
      </c>
      <c r="D378" s="1">
        <v>40</v>
      </c>
      <c r="E378" s="1" t="s">
        <v>506</v>
      </c>
      <c r="F378" s="1" t="s">
        <v>509</v>
      </c>
      <c r="G378" s="1" t="s">
        <v>515</v>
      </c>
      <c r="H378" s="1" t="s">
        <v>1073</v>
      </c>
      <c r="I378" s="4">
        <v>13297.93</v>
      </c>
      <c r="J378" s="1">
        <v>27</v>
      </c>
      <c r="K378" s="4">
        <v>239362.74</v>
      </c>
      <c r="L378" s="1" t="s">
        <v>521</v>
      </c>
      <c r="M378" s="7">
        <v>45578</v>
      </c>
      <c r="N378" s="2" t="str">
        <f>TEXT(Table1[[#This Row],[Date of Sale]],"mmm")</f>
        <v>Oct</v>
      </c>
      <c r="O378" s="1" t="s">
        <v>1402</v>
      </c>
      <c r="P378" s="8">
        <f>IF(Table1[[#This Row],[Status]]="Inforce",1,0)</f>
        <v>1</v>
      </c>
    </row>
    <row r="379" spans="2:16" x14ac:dyDescent="0.3">
      <c r="B379" s="1" t="s">
        <v>820</v>
      </c>
      <c r="C379" s="1" t="s">
        <v>272</v>
      </c>
      <c r="D379" s="1">
        <v>53</v>
      </c>
      <c r="E379" s="1" t="s">
        <v>506</v>
      </c>
      <c r="F379" s="1" t="s">
        <v>511</v>
      </c>
      <c r="G379" s="1" t="s">
        <v>516</v>
      </c>
      <c r="H379" s="1" t="s">
        <v>1182</v>
      </c>
      <c r="I379" s="4">
        <v>46356.34</v>
      </c>
      <c r="J379" s="1">
        <v>23</v>
      </c>
      <c r="K379" s="4">
        <v>463563.4</v>
      </c>
      <c r="L379" s="1" t="s">
        <v>519</v>
      </c>
      <c r="M379" s="7">
        <v>45579</v>
      </c>
      <c r="N379" s="2" t="str">
        <f>TEXT(Table1[[#This Row],[Date of Sale]],"mmm")</f>
        <v>Oct</v>
      </c>
      <c r="O379" s="1" t="s">
        <v>1402</v>
      </c>
      <c r="P379" s="8">
        <f>IF(Table1[[#This Row],[Status]]="Inforce",1,0)</f>
        <v>1</v>
      </c>
    </row>
    <row r="380" spans="2:16" x14ac:dyDescent="0.3">
      <c r="B380" s="1" t="s">
        <v>795</v>
      </c>
      <c r="C380" s="1" t="s">
        <v>370</v>
      </c>
      <c r="D380" s="1">
        <v>45</v>
      </c>
      <c r="E380" s="1" t="s">
        <v>506</v>
      </c>
      <c r="F380" s="1" t="s">
        <v>508</v>
      </c>
      <c r="G380" s="1" t="s">
        <v>513</v>
      </c>
      <c r="H380" s="1" t="s">
        <v>1271</v>
      </c>
      <c r="I380" s="4">
        <v>26902.54</v>
      </c>
      <c r="J380" s="1">
        <v>7</v>
      </c>
      <c r="K380" s="4">
        <v>295927.94</v>
      </c>
      <c r="L380" s="1" t="s">
        <v>521</v>
      </c>
      <c r="M380" s="7">
        <v>45579</v>
      </c>
      <c r="N380" s="2" t="str">
        <f>TEXT(Table1[[#This Row],[Date of Sale]],"mmm")</f>
        <v>Oct</v>
      </c>
      <c r="O380" s="1" t="s">
        <v>1402</v>
      </c>
      <c r="P380" s="8">
        <f>IF(Table1[[#This Row],[Status]]="Inforce",1,0)</f>
        <v>1</v>
      </c>
    </row>
    <row r="381" spans="2:16" x14ac:dyDescent="0.3">
      <c r="B381" s="1" t="s">
        <v>897</v>
      </c>
      <c r="C381" s="1" t="s">
        <v>467</v>
      </c>
      <c r="D381" s="1">
        <v>29</v>
      </c>
      <c r="E381" s="1" t="s">
        <v>506</v>
      </c>
      <c r="F381" s="1" t="s">
        <v>510</v>
      </c>
      <c r="G381" s="1" t="s">
        <v>517</v>
      </c>
      <c r="H381" s="1" t="s">
        <v>1364</v>
      </c>
      <c r="I381" s="4">
        <v>28949.64</v>
      </c>
      <c r="J381" s="1">
        <v>18</v>
      </c>
      <c r="K381" s="4">
        <v>376345.32</v>
      </c>
      <c r="L381" s="1" t="s">
        <v>519</v>
      </c>
      <c r="M381" s="7">
        <v>45579</v>
      </c>
      <c r="N381" s="2" t="str">
        <f>TEXT(Table1[[#This Row],[Date of Sale]],"mmm")</f>
        <v>Oct</v>
      </c>
      <c r="O381" s="1" t="s">
        <v>1403</v>
      </c>
      <c r="P381" s="8">
        <f>IF(Table1[[#This Row],[Status]]="Inforce",1,0)</f>
        <v>0</v>
      </c>
    </row>
    <row r="382" spans="2:16" x14ac:dyDescent="0.3">
      <c r="B382" s="1" t="s">
        <v>907</v>
      </c>
      <c r="C382" s="1" t="s">
        <v>499</v>
      </c>
      <c r="D382" s="1">
        <v>49</v>
      </c>
      <c r="E382" s="1" t="s">
        <v>506</v>
      </c>
      <c r="F382" s="1" t="s">
        <v>510</v>
      </c>
      <c r="G382" s="1" t="s">
        <v>516</v>
      </c>
      <c r="H382" s="1" t="s">
        <v>1189</v>
      </c>
      <c r="I382" s="4">
        <v>33840.800000000003</v>
      </c>
      <c r="J382" s="1">
        <v>16</v>
      </c>
      <c r="K382" s="4">
        <v>575293.60000000009</v>
      </c>
      <c r="L382" s="1" t="s">
        <v>522</v>
      </c>
      <c r="M382" s="7">
        <v>45580</v>
      </c>
      <c r="N382" s="2" t="str">
        <f>TEXT(Table1[[#This Row],[Date of Sale]],"mmm")</f>
        <v>Oct</v>
      </c>
      <c r="O382" s="1" t="s">
        <v>1403</v>
      </c>
      <c r="P382" s="8">
        <f>IF(Table1[[#This Row],[Status]]="Inforce",1,0)</f>
        <v>0</v>
      </c>
    </row>
    <row r="383" spans="2:16" x14ac:dyDescent="0.3">
      <c r="B383" s="1" t="s">
        <v>710</v>
      </c>
      <c r="C383" s="1" t="s">
        <v>35</v>
      </c>
      <c r="D383" s="1">
        <v>44</v>
      </c>
      <c r="E383" s="1" t="s">
        <v>507</v>
      </c>
      <c r="F383" s="1" t="s">
        <v>512</v>
      </c>
      <c r="G383" s="1" t="s">
        <v>516</v>
      </c>
      <c r="H383" s="1" t="s">
        <v>961</v>
      </c>
      <c r="I383" s="4">
        <v>21844.28</v>
      </c>
      <c r="J383" s="1">
        <v>5</v>
      </c>
      <c r="K383" s="4">
        <v>327664.2</v>
      </c>
      <c r="L383" s="1" t="s">
        <v>519</v>
      </c>
      <c r="M383" s="7">
        <v>45581</v>
      </c>
      <c r="N383" s="2" t="str">
        <f>TEXT(Table1[[#This Row],[Date of Sale]],"mmm")</f>
        <v>Oct</v>
      </c>
      <c r="O383" s="1" t="s">
        <v>1402</v>
      </c>
      <c r="P383" s="8">
        <f>IF(Table1[[#This Row],[Status]]="Inforce",1,0)</f>
        <v>1</v>
      </c>
    </row>
    <row r="384" spans="2:16" x14ac:dyDescent="0.3">
      <c r="B384" s="1" t="s">
        <v>538</v>
      </c>
      <c r="C384" s="1" t="s">
        <v>86</v>
      </c>
      <c r="D384" s="1">
        <v>41</v>
      </c>
      <c r="E384" s="1" t="s">
        <v>507</v>
      </c>
      <c r="F384" s="1" t="s">
        <v>512</v>
      </c>
      <c r="G384" s="1" t="s">
        <v>513</v>
      </c>
      <c r="H384" s="1" t="s">
        <v>922</v>
      </c>
      <c r="I384" s="4">
        <v>35468.660000000003</v>
      </c>
      <c r="J384" s="1">
        <v>22</v>
      </c>
      <c r="K384" s="4">
        <v>390155.26</v>
      </c>
      <c r="L384" s="1" t="s">
        <v>518</v>
      </c>
      <c r="M384" s="7">
        <v>45582</v>
      </c>
      <c r="N384" s="2" t="str">
        <f>TEXT(Table1[[#This Row],[Date of Sale]],"mmm")</f>
        <v>Oct</v>
      </c>
      <c r="O384" s="1" t="s">
        <v>1402</v>
      </c>
      <c r="P384" s="8">
        <f>IF(Table1[[#This Row],[Status]]="Inforce",1,0)</f>
        <v>1</v>
      </c>
    </row>
    <row r="385" spans="2:16" x14ac:dyDescent="0.3">
      <c r="B385" s="1" t="s">
        <v>804</v>
      </c>
      <c r="C385" s="1" t="s">
        <v>258</v>
      </c>
      <c r="D385" s="1">
        <v>43</v>
      </c>
      <c r="E385" s="1" t="s">
        <v>506</v>
      </c>
      <c r="F385" s="1" t="s">
        <v>510</v>
      </c>
      <c r="G385" s="1" t="s">
        <v>513</v>
      </c>
      <c r="H385" s="1" t="s">
        <v>1167</v>
      </c>
      <c r="I385" s="4">
        <v>22701.49</v>
      </c>
      <c r="J385" s="1">
        <v>7</v>
      </c>
      <c r="K385" s="4">
        <v>317820.86</v>
      </c>
      <c r="L385" s="1" t="s">
        <v>518</v>
      </c>
      <c r="M385" s="7">
        <v>45582</v>
      </c>
      <c r="N385" s="2" t="str">
        <f>TEXT(Table1[[#This Row],[Date of Sale]],"mmm")</f>
        <v>Oct</v>
      </c>
      <c r="O385" s="1" t="s">
        <v>1402</v>
      </c>
      <c r="P385" s="8">
        <f>IF(Table1[[#This Row],[Status]]="Inforce",1,0)</f>
        <v>1</v>
      </c>
    </row>
    <row r="386" spans="2:16" x14ac:dyDescent="0.3">
      <c r="B386" s="1" t="s">
        <v>783</v>
      </c>
      <c r="C386" s="1" t="s">
        <v>223</v>
      </c>
      <c r="D386" s="1">
        <v>48</v>
      </c>
      <c r="E386" s="1" t="s">
        <v>507</v>
      </c>
      <c r="F386" s="1" t="s">
        <v>510</v>
      </c>
      <c r="G386" s="1" t="s">
        <v>517</v>
      </c>
      <c r="H386" s="1" t="s">
        <v>1134</v>
      </c>
      <c r="I386" s="4">
        <v>12497.8</v>
      </c>
      <c r="J386" s="1">
        <v>7</v>
      </c>
      <c r="K386" s="4">
        <v>162471.4</v>
      </c>
      <c r="L386" s="1" t="s">
        <v>518</v>
      </c>
      <c r="M386" s="7">
        <v>45583</v>
      </c>
      <c r="N386" s="2" t="str">
        <f>TEXT(Table1[[#This Row],[Date of Sale]],"mmm")</f>
        <v>Oct</v>
      </c>
      <c r="O386" s="1" t="s">
        <v>1402</v>
      </c>
      <c r="P386" s="8">
        <f>IF(Table1[[#This Row],[Status]]="Inforce",1,0)</f>
        <v>1</v>
      </c>
    </row>
    <row r="387" spans="2:16" x14ac:dyDescent="0.3">
      <c r="B387" s="1" t="s">
        <v>578</v>
      </c>
      <c r="C387" s="1" t="s">
        <v>278</v>
      </c>
      <c r="D387" s="1">
        <v>52</v>
      </c>
      <c r="E387" s="1" t="s">
        <v>506</v>
      </c>
      <c r="F387" s="1" t="s">
        <v>510</v>
      </c>
      <c r="G387" s="1" t="s">
        <v>515</v>
      </c>
      <c r="H387" s="1" t="s">
        <v>1188</v>
      </c>
      <c r="I387" s="4">
        <v>37119.43</v>
      </c>
      <c r="J387" s="1">
        <v>22</v>
      </c>
      <c r="K387" s="4">
        <v>742388.6</v>
      </c>
      <c r="L387" s="1" t="s">
        <v>521</v>
      </c>
      <c r="M387" s="7">
        <v>45583</v>
      </c>
      <c r="N387" s="2" t="str">
        <f>TEXT(Table1[[#This Row],[Date of Sale]],"mmm")</f>
        <v>Oct</v>
      </c>
      <c r="O387" s="1" t="s">
        <v>1402</v>
      </c>
      <c r="P387" s="8">
        <f>IF(Table1[[#This Row],[Status]]="Inforce",1,0)</f>
        <v>1</v>
      </c>
    </row>
    <row r="388" spans="2:16" x14ac:dyDescent="0.3">
      <c r="B388" s="1" t="s">
        <v>874</v>
      </c>
      <c r="C388" s="1" t="s">
        <v>337</v>
      </c>
      <c r="D388" s="1">
        <v>41</v>
      </c>
      <c r="E388" s="1" t="s">
        <v>507</v>
      </c>
      <c r="F388" s="1" t="s">
        <v>508</v>
      </c>
      <c r="G388" s="1" t="s">
        <v>514</v>
      </c>
      <c r="H388" s="1" t="s">
        <v>1314</v>
      </c>
      <c r="I388" s="4">
        <v>31812.09</v>
      </c>
      <c r="J388" s="1">
        <v>30</v>
      </c>
      <c r="K388" s="4">
        <v>540805.53</v>
      </c>
      <c r="L388" s="1" t="s">
        <v>518</v>
      </c>
      <c r="M388" s="7">
        <v>45583</v>
      </c>
      <c r="N388" s="2" t="str">
        <f>TEXT(Table1[[#This Row],[Date of Sale]],"mmm")</f>
        <v>Oct</v>
      </c>
      <c r="O388" s="1" t="s">
        <v>1402</v>
      </c>
      <c r="P388" s="8">
        <f>IF(Table1[[#This Row],[Status]]="Inforce",1,0)</f>
        <v>1</v>
      </c>
    </row>
    <row r="389" spans="2:16" x14ac:dyDescent="0.3">
      <c r="B389" s="1" t="s">
        <v>714</v>
      </c>
      <c r="C389" s="1" t="s">
        <v>73</v>
      </c>
      <c r="D389" s="1">
        <v>30</v>
      </c>
      <c r="E389" s="1" t="s">
        <v>506</v>
      </c>
      <c r="F389" s="1" t="s">
        <v>510</v>
      </c>
      <c r="G389" s="1" t="s">
        <v>516</v>
      </c>
      <c r="H389" s="1" t="s">
        <v>997</v>
      </c>
      <c r="I389" s="4">
        <v>33641.46</v>
      </c>
      <c r="J389" s="1">
        <v>10</v>
      </c>
      <c r="K389" s="4">
        <v>639187.74</v>
      </c>
      <c r="L389" s="1" t="s">
        <v>518</v>
      </c>
      <c r="M389" s="7">
        <v>45584</v>
      </c>
      <c r="N389" s="2" t="str">
        <f>TEXT(Table1[[#This Row],[Date of Sale]],"mmm")</f>
        <v>Oct</v>
      </c>
      <c r="O389" s="1" t="s">
        <v>1403</v>
      </c>
      <c r="P389" s="8">
        <f>IF(Table1[[#This Row],[Status]]="Inforce",1,0)</f>
        <v>0</v>
      </c>
    </row>
    <row r="390" spans="2:16" x14ac:dyDescent="0.3">
      <c r="B390" s="1" t="s">
        <v>859</v>
      </c>
      <c r="C390" s="1" t="s">
        <v>373</v>
      </c>
      <c r="D390" s="1">
        <v>40</v>
      </c>
      <c r="E390" s="1" t="s">
        <v>506</v>
      </c>
      <c r="F390" s="1" t="s">
        <v>509</v>
      </c>
      <c r="G390" s="1" t="s">
        <v>515</v>
      </c>
      <c r="H390" s="1" t="s">
        <v>1274</v>
      </c>
      <c r="I390" s="4">
        <v>12324.85</v>
      </c>
      <c r="J390" s="1">
        <v>6</v>
      </c>
      <c r="K390" s="4">
        <v>147898.20000000001</v>
      </c>
      <c r="L390" s="1" t="s">
        <v>518</v>
      </c>
      <c r="M390" s="7">
        <v>45584</v>
      </c>
      <c r="N390" s="2" t="str">
        <f>TEXT(Table1[[#This Row],[Date of Sale]],"mmm")</f>
        <v>Oct</v>
      </c>
      <c r="O390" s="1" t="s">
        <v>1403</v>
      </c>
      <c r="P390" s="8">
        <f>IF(Table1[[#This Row],[Status]]="Inforce",1,0)</f>
        <v>0</v>
      </c>
    </row>
    <row r="391" spans="2:16" x14ac:dyDescent="0.3">
      <c r="B391" s="1" t="s">
        <v>610</v>
      </c>
      <c r="C391" s="1" t="s">
        <v>151</v>
      </c>
      <c r="D391" s="1">
        <v>53</v>
      </c>
      <c r="E391" s="1" t="s">
        <v>506</v>
      </c>
      <c r="F391" s="1" t="s">
        <v>512</v>
      </c>
      <c r="G391" s="1" t="s">
        <v>517</v>
      </c>
      <c r="H391" s="1" t="s">
        <v>1066</v>
      </c>
      <c r="I391" s="4">
        <v>22929.040000000001</v>
      </c>
      <c r="J391" s="1">
        <v>25</v>
      </c>
      <c r="K391" s="4">
        <v>435651.76</v>
      </c>
      <c r="L391" s="1" t="s">
        <v>518</v>
      </c>
      <c r="M391" s="7">
        <v>45585</v>
      </c>
      <c r="N391" s="2" t="str">
        <f>TEXT(Table1[[#This Row],[Date of Sale]],"mmm")</f>
        <v>Oct</v>
      </c>
      <c r="O391" s="1" t="s">
        <v>1402</v>
      </c>
      <c r="P391" s="8">
        <f>IF(Table1[[#This Row],[Status]]="Inforce",1,0)</f>
        <v>1</v>
      </c>
    </row>
    <row r="392" spans="2:16" x14ac:dyDescent="0.3">
      <c r="B392" s="1" t="s">
        <v>632</v>
      </c>
      <c r="C392" s="1" t="s">
        <v>231</v>
      </c>
      <c r="D392" s="1">
        <v>41</v>
      </c>
      <c r="E392" s="1" t="s">
        <v>507</v>
      </c>
      <c r="F392" s="1" t="s">
        <v>510</v>
      </c>
      <c r="G392" s="1" t="s">
        <v>514</v>
      </c>
      <c r="H392" s="1" t="s">
        <v>1141</v>
      </c>
      <c r="I392" s="4">
        <v>30610.57</v>
      </c>
      <c r="J392" s="1">
        <v>12</v>
      </c>
      <c r="K392" s="4">
        <v>612211.4</v>
      </c>
      <c r="L392" s="1" t="s">
        <v>520</v>
      </c>
      <c r="M392" s="7">
        <v>45586</v>
      </c>
      <c r="N392" s="2" t="str">
        <f>TEXT(Table1[[#This Row],[Date of Sale]],"mmm")</f>
        <v>Oct</v>
      </c>
      <c r="O392" s="1" t="s">
        <v>1402</v>
      </c>
      <c r="P392" s="8">
        <f>IF(Table1[[#This Row],[Status]]="Inforce",1,0)</f>
        <v>1</v>
      </c>
    </row>
    <row r="393" spans="2:16" x14ac:dyDescent="0.3">
      <c r="B393" s="1" t="s">
        <v>576</v>
      </c>
      <c r="C393" s="1" t="s">
        <v>43</v>
      </c>
      <c r="D393" s="1">
        <v>41</v>
      </c>
      <c r="E393" s="1" t="s">
        <v>507</v>
      </c>
      <c r="F393" s="1" t="s">
        <v>511</v>
      </c>
      <c r="G393" s="1" t="s">
        <v>514</v>
      </c>
      <c r="H393" s="1" t="s">
        <v>921</v>
      </c>
      <c r="I393" s="4">
        <v>21632.05</v>
      </c>
      <c r="J393" s="1">
        <v>10</v>
      </c>
      <c r="K393" s="4">
        <v>237952.55</v>
      </c>
      <c r="L393" s="1" t="s">
        <v>522</v>
      </c>
      <c r="M393" s="7">
        <v>45587</v>
      </c>
      <c r="N393" s="2" t="str">
        <f>TEXT(Table1[[#This Row],[Date of Sale]],"mmm")</f>
        <v>Oct</v>
      </c>
      <c r="O393" s="1" t="s">
        <v>1402</v>
      </c>
      <c r="P393" s="8">
        <f>IF(Table1[[#This Row],[Status]]="Inforce",1,0)</f>
        <v>1</v>
      </c>
    </row>
    <row r="394" spans="2:16" x14ac:dyDescent="0.3">
      <c r="B394" s="1" t="s">
        <v>846</v>
      </c>
      <c r="C394" s="1" t="s">
        <v>316</v>
      </c>
      <c r="D394" s="1">
        <v>41</v>
      </c>
      <c r="E394" s="1" t="s">
        <v>507</v>
      </c>
      <c r="F394" s="1" t="s">
        <v>509</v>
      </c>
      <c r="G394" s="1" t="s">
        <v>517</v>
      </c>
      <c r="H394" s="1" t="s">
        <v>1223</v>
      </c>
      <c r="I394" s="4">
        <v>36457.33</v>
      </c>
      <c r="J394" s="1">
        <v>8</v>
      </c>
      <c r="K394" s="4">
        <v>692689.27</v>
      </c>
      <c r="L394" s="1" t="s">
        <v>519</v>
      </c>
      <c r="M394" s="7">
        <v>45588</v>
      </c>
      <c r="N394" s="2" t="str">
        <f>TEXT(Table1[[#This Row],[Date of Sale]],"mmm")</f>
        <v>Oct</v>
      </c>
      <c r="O394" s="1" t="s">
        <v>1402</v>
      </c>
      <c r="P394" s="8">
        <f>IF(Table1[[#This Row],[Status]]="Inforce",1,0)</f>
        <v>1</v>
      </c>
    </row>
    <row r="395" spans="2:16" x14ac:dyDescent="0.3">
      <c r="B395" s="1" t="s">
        <v>766</v>
      </c>
      <c r="C395" s="1" t="s">
        <v>143</v>
      </c>
      <c r="D395" s="1">
        <v>39</v>
      </c>
      <c r="E395" s="1" t="s">
        <v>506</v>
      </c>
      <c r="F395" s="1" t="s">
        <v>509</v>
      </c>
      <c r="G395" s="1" t="s">
        <v>513</v>
      </c>
      <c r="H395" s="1" t="s">
        <v>1059</v>
      </c>
      <c r="I395" s="4">
        <v>21020.22</v>
      </c>
      <c r="J395" s="1">
        <v>17</v>
      </c>
      <c r="K395" s="4">
        <v>231222.42</v>
      </c>
      <c r="L395" s="1" t="s">
        <v>518</v>
      </c>
      <c r="M395" s="7">
        <v>45589</v>
      </c>
      <c r="N395" s="2" t="str">
        <f>TEXT(Table1[[#This Row],[Date of Sale]],"mmm")</f>
        <v>Oct</v>
      </c>
      <c r="O395" s="1" t="s">
        <v>1402</v>
      </c>
      <c r="P395" s="8">
        <f>IF(Table1[[#This Row],[Status]]="Inforce",1,0)</f>
        <v>1</v>
      </c>
    </row>
    <row r="396" spans="2:16" x14ac:dyDescent="0.3">
      <c r="B396" s="1" t="s">
        <v>871</v>
      </c>
      <c r="C396" s="1" t="s">
        <v>446</v>
      </c>
      <c r="D396" s="1">
        <v>48</v>
      </c>
      <c r="E396" s="1" t="s">
        <v>506</v>
      </c>
      <c r="F396" s="1" t="s">
        <v>508</v>
      </c>
      <c r="G396" s="1" t="s">
        <v>516</v>
      </c>
      <c r="H396" s="1" t="s">
        <v>1345</v>
      </c>
      <c r="I396" s="4">
        <v>32254.25</v>
      </c>
      <c r="J396" s="1">
        <v>13</v>
      </c>
      <c r="K396" s="4">
        <v>548322.25</v>
      </c>
      <c r="L396" s="1" t="s">
        <v>518</v>
      </c>
      <c r="M396" s="7">
        <v>45589</v>
      </c>
      <c r="N396" s="2" t="str">
        <f>TEXT(Table1[[#This Row],[Date of Sale]],"mmm")</f>
        <v>Oct</v>
      </c>
      <c r="O396" s="1" t="s">
        <v>1402</v>
      </c>
      <c r="P396" s="8">
        <f>IF(Table1[[#This Row],[Status]]="Inforce",1,0)</f>
        <v>1</v>
      </c>
    </row>
    <row r="397" spans="2:16" x14ac:dyDescent="0.3">
      <c r="B397" s="1" t="s">
        <v>908</v>
      </c>
      <c r="C397" s="1" t="s">
        <v>505</v>
      </c>
      <c r="D397" s="1">
        <v>48</v>
      </c>
      <c r="E397" s="1" t="s">
        <v>506</v>
      </c>
      <c r="F397" s="1" t="s">
        <v>512</v>
      </c>
      <c r="G397" s="1" t="s">
        <v>515</v>
      </c>
      <c r="H397" s="1" t="s">
        <v>1399</v>
      </c>
      <c r="I397" s="4">
        <v>43907.3</v>
      </c>
      <c r="J397" s="1">
        <v>22</v>
      </c>
      <c r="K397" s="4">
        <v>439073</v>
      </c>
      <c r="L397" s="1" t="s">
        <v>520</v>
      </c>
      <c r="M397" s="7">
        <v>45589</v>
      </c>
      <c r="N397" s="2" t="str">
        <f>TEXT(Table1[[#This Row],[Date of Sale]],"mmm")</f>
        <v>Oct</v>
      </c>
      <c r="O397" s="1" t="s">
        <v>1402</v>
      </c>
      <c r="P397" s="8">
        <f>IF(Table1[[#This Row],[Status]]="Inforce",1,0)</f>
        <v>1</v>
      </c>
    </row>
    <row r="398" spans="2:16" x14ac:dyDescent="0.3">
      <c r="B398" s="1" t="s">
        <v>585</v>
      </c>
      <c r="C398" s="1" t="s">
        <v>222</v>
      </c>
      <c r="D398" s="1">
        <v>33</v>
      </c>
      <c r="E398" s="1" t="s">
        <v>507</v>
      </c>
      <c r="F398" s="1" t="s">
        <v>508</v>
      </c>
      <c r="G398" s="1" t="s">
        <v>516</v>
      </c>
      <c r="H398" s="1" t="s">
        <v>924</v>
      </c>
      <c r="I398" s="4">
        <v>25788.87</v>
      </c>
      <c r="J398" s="1">
        <v>8</v>
      </c>
      <c r="K398" s="4">
        <v>257888.7</v>
      </c>
      <c r="L398" s="1" t="s">
        <v>522</v>
      </c>
      <c r="M398" s="7">
        <v>45591</v>
      </c>
      <c r="N398" s="1" t="str">
        <f>TEXT(Table1[[#This Row],[Date of Sale]],"mmm")</f>
        <v>Oct</v>
      </c>
      <c r="O398" s="1" t="s">
        <v>1402</v>
      </c>
      <c r="P398" s="8">
        <f>IF(Table1[[#This Row],[Status]]="Inforce",1,0)</f>
        <v>1</v>
      </c>
    </row>
    <row r="399" spans="2:16" x14ac:dyDescent="0.3">
      <c r="B399" s="1" t="s">
        <v>560</v>
      </c>
      <c r="C399" s="1" t="s">
        <v>34</v>
      </c>
      <c r="D399" s="1">
        <v>47</v>
      </c>
      <c r="E399" s="1" t="s">
        <v>507</v>
      </c>
      <c r="F399" s="1" t="s">
        <v>509</v>
      </c>
      <c r="G399" s="1" t="s">
        <v>516</v>
      </c>
      <c r="H399" s="1" t="s">
        <v>960</v>
      </c>
      <c r="I399" s="4">
        <v>13838.23</v>
      </c>
      <c r="J399" s="1">
        <v>7</v>
      </c>
      <c r="K399" s="4">
        <v>221411.68</v>
      </c>
      <c r="L399" s="1" t="s">
        <v>520</v>
      </c>
      <c r="M399" s="7">
        <v>45592</v>
      </c>
      <c r="N399" s="2" t="str">
        <f>TEXT(Table1[[#This Row],[Date of Sale]],"mmm")</f>
        <v>Oct</v>
      </c>
      <c r="O399" s="1" t="s">
        <v>1402</v>
      </c>
      <c r="P399" s="8">
        <f>IF(Table1[[#This Row],[Status]]="Inforce",1,0)</f>
        <v>1</v>
      </c>
    </row>
    <row r="400" spans="2:16" x14ac:dyDescent="0.3">
      <c r="B400" s="1" t="s">
        <v>715</v>
      </c>
      <c r="C400" s="1" t="s">
        <v>44</v>
      </c>
      <c r="D400" s="1">
        <v>42</v>
      </c>
      <c r="E400" s="1" t="s">
        <v>507</v>
      </c>
      <c r="F400" s="1" t="s">
        <v>511</v>
      </c>
      <c r="G400" s="1" t="s">
        <v>514</v>
      </c>
      <c r="H400" s="1" t="s">
        <v>969</v>
      </c>
      <c r="I400" s="4">
        <v>48529.85</v>
      </c>
      <c r="J400" s="1">
        <v>8</v>
      </c>
      <c r="K400" s="4">
        <v>825007.45</v>
      </c>
      <c r="L400" s="1" t="s">
        <v>521</v>
      </c>
      <c r="M400" s="7">
        <v>45593</v>
      </c>
      <c r="N400" s="2" t="str">
        <f>TEXT(Table1[[#This Row],[Date of Sale]],"mmm")</f>
        <v>Oct</v>
      </c>
      <c r="O400" s="1" t="s">
        <v>1402</v>
      </c>
      <c r="P400" s="8">
        <f>IF(Table1[[#This Row],[Status]]="Inforce",1,0)</f>
        <v>1</v>
      </c>
    </row>
    <row r="401" spans="2:16" x14ac:dyDescent="0.3">
      <c r="B401" s="1" t="s">
        <v>571</v>
      </c>
      <c r="C401" s="1" t="s">
        <v>457</v>
      </c>
      <c r="D401" s="1">
        <v>59</v>
      </c>
      <c r="E401" s="1" t="s">
        <v>506</v>
      </c>
      <c r="F401" s="1" t="s">
        <v>512</v>
      </c>
      <c r="G401" s="1" t="s">
        <v>516</v>
      </c>
      <c r="H401" s="1" t="s">
        <v>1355</v>
      </c>
      <c r="I401" s="4">
        <v>42642.559999999998</v>
      </c>
      <c r="J401" s="1">
        <v>16</v>
      </c>
      <c r="K401" s="4">
        <v>639638.39999999991</v>
      </c>
      <c r="L401" s="1" t="s">
        <v>518</v>
      </c>
      <c r="M401" s="7">
        <v>45593</v>
      </c>
      <c r="N401" s="2" t="str">
        <f>TEXT(Table1[[#This Row],[Date of Sale]],"mmm")</f>
        <v>Oct</v>
      </c>
      <c r="O401" s="1" t="s">
        <v>1402</v>
      </c>
      <c r="P401" s="8">
        <f>IF(Table1[[#This Row],[Status]]="Inforce",1,0)</f>
        <v>1</v>
      </c>
    </row>
    <row r="402" spans="2:16" x14ac:dyDescent="0.3">
      <c r="B402" s="1" t="s">
        <v>705</v>
      </c>
      <c r="C402" s="1" t="s">
        <v>282</v>
      </c>
      <c r="D402" s="1">
        <v>56</v>
      </c>
      <c r="E402" s="1" t="s">
        <v>507</v>
      </c>
      <c r="F402" s="1" t="s">
        <v>511</v>
      </c>
      <c r="G402" s="1" t="s">
        <v>516</v>
      </c>
      <c r="H402" s="1" t="s">
        <v>1192</v>
      </c>
      <c r="I402" s="4">
        <v>10046.99</v>
      </c>
      <c r="J402" s="1">
        <v>14</v>
      </c>
      <c r="K402" s="4">
        <v>180845.82</v>
      </c>
      <c r="L402" s="1" t="s">
        <v>519</v>
      </c>
      <c r="M402" s="7">
        <v>45594</v>
      </c>
      <c r="N402" s="2" t="str">
        <f>TEXT(Table1[[#This Row],[Date of Sale]],"mmm")</f>
        <v>Oct</v>
      </c>
      <c r="O402" s="1" t="s">
        <v>1402</v>
      </c>
      <c r="P402" s="8">
        <f>IF(Table1[[#This Row],[Status]]="Inforce",1,0)</f>
        <v>1</v>
      </c>
    </row>
    <row r="403" spans="2:16" x14ac:dyDescent="0.3">
      <c r="B403" s="1" t="s">
        <v>636</v>
      </c>
      <c r="C403" s="1" t="s">
        <v>115</v>
      </c>
      <c r="D403" s="1">
        <v>34</v>
      </c>
      <c r="E403" s="1" t="s">
        <v>507</v>
      </c>
      <c r="F403" s="1" t="s">
        <v>511</v>
      </c>
      <c r="G403" s="1" t="s">
        <v>516</v>
      </c>
      <c r="H403" s="1" t="s">
        <v>1033</v>
      </c>
      <c r="I403" s="4">
        <v>45122.879999999997</v>
      </c>
      <c r="J403" s="1">
        <v>18</v>
      </c>
      <c r="K403" s="4">
        <v>586597.43999999994</v>
      </c>
      <c r="L403" s="1" t="s">
        <v>522</v>
      </c>
      <c r="M403" s="7">
        <v>45595</v>
      </c>
      <c r="N403" s="2" t="str">
        <f>TEXT(Table1[[#This Row],[Date of Sale]],"mmm")</f>
        <v>Oct</v>
      </c>
      <c r="O403" s="1" t="s">
        <v>1403</v>
      </c>
      <c r="P403" s="8">
        <f>IF(Table1[[#This Row],[Status]]="Inforce",1,0)</f>
        <v>0</v>
      </c>
    </row>
    <row r="404" spans="2:16" x14ac:dyDescent="0.3">
      <c r="B404" s="1" t="s">
        <v>775</v>
      </c>
      <c r="C404" s="1" t="s">
        <v>170</v>
      </c>
      <c r="D404" s="1">
        <v>51</v>
      </c>
      <c r="E404" s="1" t="s">
        <v>506</v>
      </c>
      <c r="F404" s="1" t="s">
        <v>512</v>
      </c>
      <c r="G404" s="1" t="s">
        <v>516</v>
      </c>
      <c r="H404" s="1" t="s">
        <v>1084</v>
      </c>
      <c r="I404" s="4">
        <v>32552.400000000001</v>
      </c>
      <c r="J404" s="1">
        <v>17</v>
      </c>
      <c r="K404" s="4">
        <v>488286</v>
      </c>
      <c r="L404" s="1" t="s">
        <v>522</v>
      </c>
      <c r="M404" s="7">
        <v>45595</v>
      </c>
      <c r="N404" s="2" t="str">
        <f>TEXT(Table1[[#This Row],[Date of Sale]],"mmm")</f>
        <v>Oct</v>
      </c>
      <c r="O404" s="1" t="s">
        <v>1402</v>
      </c>
      <c r="P404" s="8">
        <f>IF(Table1[[#This Row],[Status]]="Inforce",1,0)</f>
        <v>1</v>
      </c>
    </row>
    <row r="405" spans="2:16" x14ac:dyDescent="0.3">
      <c r="B405" s="1" t="s">
        <v>528</v>
      </c>
      <c r="C405" s="1" t="s">
        <v>208</v>
      </c>
      <c r="D405" s="1">
        <v>43</v>
      </c>
      <c r="E405" s="1" t="s">
        <v>507</v>
      </c>
      <c r="F405" s="1" t="s">
        <v>510</v>
      </c>
      <c r="G405" s="1" t="s">
        <v>515</v>
      </c>
      <c r="H405" s="1" t="s">
        <v>1120</v>
      </c>
      <c r="I405" s="4">
        <v>5801.93</v>
      </c>
      <c r="J405" s="1">
        <v>18</v>
      </c>
      <c r="K405" s="4">
        <v>63821.23</v>
      </c>
      <c r="L405" s="1" t="s">
        <v>520</v>
      </c>
      <c r="M405" s="7">
        <v>45595</v>
      </c>
      <c r="N405" s="2" t="str">
        <f>TEXT(Table1[[#This Row],[Date of Sale]],"mmm")</f>
        <v>Oct</v>
      </c>
      <c r="O405" s="1" t="s">
        <v>1402</v>
      </c>
      <c r="P405" s="8">
        <f>IF(Table1[[#This Row],[Status]]="Inforce",1,0)</f>
        <v>1</v>
      </c>
    </row>
    <row r="406" spans="2:16" x14ac:dyDescent="0.3">
      <c r="B406" s="1" t="s">
        <v>549</v>
      </c>
      <c r="C406" s="1" t="s">
        <v>266</v>
      </c>
      <c r="D406" s="1">
        <v>41</v>
      </c>
      <c r="E406" s="1" t="s">
        <v>506</v>
      </c>
      <c r="F406" s="1" t="s">
        <v>511</v>
      </c>
      <c r="G406" s="1" t="s">
        <v>513</v>
      </c>
      <c r="H406" s="1" t="s">
        <v>1175</v>
      </c>
      <c r="I406" s="4">
        <v>22941.34</v>
      </c>
      <c r="J406" s="1">
        <v>14</v>
      </c>
      <c r="K406" s="4">
        <v>367061.44</v>
      </c>
      <c r="L406" s="1" t="s">
        <v>520</v>
      </c>
      <c r="M406" s="7">
        <v>45595</v>
      </c>
      <c r="N406" s="2" t="str">
        <f>TEXT(Table1[[#This Row],[Date of Sale]],"mmm")</f>
        <v>Oct</v>
      </c>
      <c r="O406" s="1" t="s">
        <v>1402</v>
      </c>
      <c r="P406" s="8">
        <f>IF(Table1[[#This Row],[Status]]="Inforce",1,0)</f>
        <v>1</v>
      </c>
    </row>
    <row r="407" spans="2:16" x14ac:dyDescent="0.3">
      <c r="B407" s="1" t="s">
        <v>828</v>
      </c>
      <c r="C407" s="1" t="s">
        <v>289</v>
      </c>
      <c r="D407" s="1">
        <v>46</v>
      </c>
      <c r="E407" s="1" t="s">
        <v>507</v>
      </c>
      <c r="F407" s="1" t="s">
        <v>508</v>
      </c>
      <c r="G407" s="1" t="s">
        <v>517</v>
      </c>
      <c r="H407" s="1" t="s">
        <v>1199</v>
      </c>
      <c r="I407" s="4">
        <v>19865.099999999999</v>
      </c>
      <c r="J407" s="1">
        <v>9</v>
      </c>
      <c r="K407" s="4">
        <v>397302</v>
      </c>
      <c r="L407" s="1" t="s">
        <v>518</v>
      </c>
      <c r="M407" s="7">
        <v>45595</v>
      </c>
      <c r="N407" s="2" t="str">
        <f>TEXT(Table1[[#This Row],[Date of Sale]],"mmm")</f>
        <v>Oct</v>
      </c>
      <c r="O407" s="1" t="s">
        <v>1402</v>
      </c>
      <c r="P407" s="8">
        <f>IF(Table1[[#This Row],[Status]]="Inforce",1,0)</f>
        <v>1</v>
      </c>
    </row>
    <row r="408" spans="2:16" x14ac:dyDescent="0.3">
      <c r="B408" s="1" t="s">
        <v>836</v>
      </c>
      <c r="C408" s="1" t="s">
        <v>301</v>
      </c>
      <c r="D408" s="1">
        <v>54</v>
      </c>
      <c r="E408" s="1" t="s">
        <v>506</v>
      </c>
      <c r="F408" s="1" t="s">
        <v>512</v>
      </c>
      <c r="G408" s="1" t="s">
        <v>513</v>
      </c>
      <c r="H408" s="1" t="s">
        <v>1209</v>
      </c>
      <c r="I408" s="4">
        <v>15353.63</v>
      </c>
      <c r="J408" s="1">
        <v>29</v>
      </c>
      <c r="K408" s="4">
        <v>245658.08</v>
      </c>
      <c r="L408" s="1" t="s">
        <v>519</v>
      </c>
      <c r="M408" s="7">
        <v>45596</v>
      </c>
      <c r="N408" s="2" t="str">
        <f>TEXT(Table1[[#This Row],[Date of Sale]],"mmm")</f>
        <v>Oct</v>
      </c>
      <c r="O408" s="1" t="s">
        <v>1402</v>
      </c>
      <c r="P408" s="8">
        <f>IF(Table1[[#This Row],[Status]]="Inforce",1,0)</f>
        <v>1</v>
      </c>
    </row>
    <row r="409" spans="2:16" x14ac:dyDescent="0.3">
      <c r="B409" s="1" t="s">
        <v>612</v>
      </c>
      <c r="C409" s="1" t="s">
        <v>473</v>
      </c>
      <c r="D409" s="1">
        <v>29</v>
      </c>
      <c r="E409" s="1" t="s">
        <v>506</v>
      </c>
      <c r="F409" s="1" t="s">
        <v>512</v>
      </c>
      <c r="G409" s="1" t="s">
        <v>515</v>
      </c>
      <c r="H409" s="1" t="s">
        <v>1369</v>
      </c>
      <c r="I409" s="4">
        <v>16064.25</v>
      </c>
      <c r="J409" s="1">
        <v>18</v>
      </c>
      <c r="K409" s="4">
        <v>273092.25</v>
      </c>
      <c r="L409" s="1" t="s">
        <v>522</v>
      </c>
      <c r="M409" s="7">
        <v>45596</v>
      </c>
      <c r="N409" s="2" t="str">
        <f>TEXT(Table1[[#This Row],[Date of Sale]],"mmm")</f>
        <v>Oct</v>
      </c>
      <c r="O409" s="1" t="s">
        <v>1402</v>
      </c>
      <c r="P409" s="8">
        <f>IF(Table1[[#This Row],[Status]]="Inforce",1,0)</f>
        <v>1</v>
      </c>
    </row>
    <row r="410" spans="2:16" x14ac:dyDescent="0.3">
      <c r="B410" s="1" t="s">
        <v>692</v>
      </c>
      <c r="C410" s="1" t="s">
        <v>133</v>
      </c>
      <c r="D410" s="1">
        <v>47</v>
      </c>
      <c r="E410" s="1" t="s">
        <v>506</v>
      </c>
      <c r="F410" s="1" t="s">
        <v>508</v>
      </c>
      <c r="G410" s="1" t="s">
        <v>515</v>
      </c>
      <c r="H410" s="1" t="s">
        <v>1050</v>
      </c>
      <c r="I410" s="4">
        <v>20464.29</v>
      </c>
      <c r="J410" s="1">
        <v>5</v>
      </c>
      <c r="K410" s="4">
        <v>286500.06</v>
      </c>
      <c r="L410" s="1" t="s">
        <v>522</v>
      </c>
      <c r="M410" s="7">
        <v>45599</v>
      </c>
      <c r="N410" s="2" t="str">
        <f>TEXT(Table1[[#This Row],[Date of Sale]],"mmm")</f>
        <v>Nov</v>
      </c>
      <c r="O410" s="1" t="s">
        <v>1403</v>
      </c>
      <c r="P410" s="8">
        <f>IF(Table1[[#This Row],[Status]]="Inforce",1,0)</f>
        <v>0</v>
      </c>
    </row>
    <row r="411" spans="2:16" x14ac:dyDescent="0.3">
      <c r="B411" s="1" t="s">
        <v>768</v>
      </c>
      <c r="C411" s="1" t="s">
        <v>146</v>
      </c>
      <c r="D411" s="1">
        <v>52</v>
      </c>
      <c r="E411" s="1" t="s">
        <v>506</v>
      </c>
      <c r="F411" s="1" t="s">
        <v>508</v>
      </c>
      <c r="G411" s="1" t="s">
        <v>517</v>
      </c>
      <c r="H411" s="1" t="s">
        <v>1062</v>
      </c>
      <c r="I411" s="4">
        <v>15791.57</v>
      </c>
      <c r="J411" s="1">
        <v>23</v>
      </c>
      <c r="K411" s="4">
        <v>173707.27</v>
      </c>
      <c r="L411" s="1" t="s">
        <v>520</v>
      </c>
      <c r="M411" s="7">
        <v>45599</v>
      </c>
      <c r="N411" s="2" t="str">
        <f>TEXT(Table1[[#This Row],[Date of Sale]],"mmm")</f>
        <v>Nov</v>
      </c>
      <c r="O411" s="1" t="s">
        <v>1403</v>
      </c>
      <c r="P411" s="8">
        <f>IF(Table1[[#This Row],[Status]]="Inforce",1,0)</f>
        <v>0</v>
      </c>
    </row>
    <row r="412" spans="2:16" x14ac:dyDescent="0.3">
      <c r="B412" s="1" t="s">
        <v>829</v>
      </c>
      <c r="C412" s="1" t="s">
        <v>290</v>
      </c>
      <c r="D412" s="1">
        <v>60</v>
      </c>
      <c r="E412" s="1" t="s">
        <v>506</v>
      </c>
      <c r="F412" s="1" t="s">
        <v>510</v>
      </c>
      <c r="G412" s="1" t="s">
        <v>514</v>
      </c>
      <c r="H412" s="1" t="s">
        <v>1200</v>
      </c>
      <c r="I412" s="4">
        <v>46431.63</v>
      </c>
      <c r="J412" s="1">
        <v>23</v>
      </c>
      <c r="K412" s="4">
        <v>696474.45</v>
      </c>
      <c r="L412" s="1" t="s">
        <v>522</v>
      </c>
      <c r="M412" s="7">
        <v>45599</v>
      </c>
      <c r="N412" s="2" t="str">
        <f>TEXT(Table1[[#This Row],[Date of Sale]],"mmm")</f>
        <v>Nov</v>
      </c>
      <c r="O412" s="1" t="s">
        <v>1403</v>
      </c>
      <c r="P412" s="8">
        <f>IF(Table1[[#This Row],[Status]]="Inforce",1,0)</f>
        <v>0</v>
      </c>
    </row>
    <row r="413" spans="2:16" x14ac:dyDescent="0.3">
      <c r="B413" s="1" t="s">
        <v>617</v>
      </c>
      <c r="C413" s="1" t="s">
        <v>296</v>
      </c>
      <c r="D413" s="1">
        <v>53</v>
      </c>
      <c r="E413" s="1" t="s">
        <v>506</v>
      </c>
      <c r="F413" s="1" t="s">
        <v>510</v>
      </c>
      <c r="G413" s="1" t="s">
        <v>517</v>
      </c>
      <c r="H413" s="1" t="s">
        <v>1205</v>
      </c>
      <c r="I413" s="4">
        <v>27622.27</v>
      </c>
      <c r="J413" s="1">
        <v>25</v>
      </c>
      <c r="K413" s="4">
        <v>497200.86</v>
      </c>
      <c r="L413" s="1" t="s">
        <v>519</v>
      </c>
      <c r="M413" s="7">
        <v>45599</v>
      </c>
      <c r="N413" s="2" t="str">
        <f>TEXT(Table1[[#This Row],[Date of Sale]],"mmm")</f>
        <v>Nov</v>
      </c>
      <c r="O413" s="1" t="s">
        <v>1402</v>
      </c>
      <c r="P413" s="8">
        <f>IF(Table1[[#This Row],[Status]]="Inforce",1,0)</f>
        <v>1</v>
      </c>
    </row>
    <row r="414" spans="2:16" x14ac:dyDescent="0.3">
      <c r="B414" s="1" t="s">
        <v>732</v>
      </c>
      <c r="C414" s="1" t="s">
        <v>77</v>
      </c>
      <c r="D414" s="1">
        <v>41</v>
      </c>
      <c r="E414" s="1" t="s">
        <v>506</v>
      </c>
      <c r="F414" s="1" t="s">
        <v>510</v>
      </c>
      <c r="G414" s="1" t="s">
        <v>513</v>
      </c>
      <c r="H414" s="1" t="s">
        <v>1001</v>
      </c>
      <c r="I414" s="4">
        <v>16234.93</v>
      </c>
      <c r="J414" s="1">
        <v>13</v>
      </c>
      <c r="K414" s="4">
        <v>275993.81</v>
      </c>
      <c r="L414" s="1" t="s">
        <v>518</v>
      </c>
      <c r="M414" s="7">
        <v>45601</v>
      </c>
      <c r="N414" s="2" t="str">
        <f>TEXT(Table1[[#This Row],[Date of Sale]],"mmm")</f>
        <v>Nov</v>
      </c>
      <c r="O414" s="1" t="s">
        <v>1402</v>
      </c>
      <c r="P414" s="8">
        <f>IF(Table1[[#This Row],[Status]]="Inforce",1,0)</f>
        <v>1</v>
      </c>
    </row>
    <row r="415" spans="2:16" x14ac:dyDescent="0.3">
      <c r="B415" s="1" t="s">
        <v>784</v>
      </c>
      <c r="C415" s="1" t="s">
        <v>187</v>
      </c>
      <c r="D415" s="1">
        <v>55</v>
      </c>
      <c r="E415" s="1" t="s">
        <v>507</v>
      </c>
      <c r="F415" s="1" t="s">
        <v>510</v>
      </c>
      <c r="G415" s="1" t="s">
        <v>514</v>
      </c>
      <c r="H415" s="1" t="s">
        <v>1100</v>
      </c>
      <c r="I415" s="4">
        <v>44974.22</v>
      </c>
      <c r="J415" s="1">
        <v>21</v>
      </c>
      <c r="K415" s="4">
        <v>584664.86</v>
      </c>
      <c r="L415" s="1" t="s">
        <v>521</v>
      </c>
      <c r="M415" s="7">
        <v>45601</v>
      </c>
      <c r="N415" s="2" t="str">
        <f>TEXT(Table1[[#This Row],[Date of Sale]],"mmm")</f>
        <v>Nov</v>
      </c>
      <c r="O415" s="1" t="s">
        <v>1402</v>
      </c>
      <c r="P415" s="8">
        <f>IF(Table1[[#This Row],[Status]]="Inforce",1,0)</f>
        <v>1</v>
      </c>
    </row>
    <row r="416" spans="2:16" x14ac:dyDescent="0.3">
      <c r="B416" s="1" t="s">
        <v>854</v>
      </c>
      <c r="C416" s="1" t="s">
        <v>349</v>
      </c>
      <c r="D416" s="1">
        <v>28</v>
      </c>
      <c r="E416" s="1" t="s">
        <v>506</v>
      </c>
      <c r="F416" s="1" t="s">
        <v>509</v>
      </c>
      <c r="G416" s="1" t="s">
        <v>513</v>
      </c>
      <c r="H416" s="1" t="s">
        <v>1254</v>
      </c>
      <c r="I416" s="4">
        <v>38817.050000000003</v>
      </c>
      <c r="J416" s="1">
        <v>23</v>
      </c>
      <c r="K416" s="4">
        <v>504621.65</v>
      </c>
      <c r="L416" s="1" t="s">
        <v>520</v>
      </c>
      <c r="M416" s="7">
        <v>45601</v>
      </c>
      <c r="N416" s="2" t="str">
        <f>TEXT(Table1[[#This Row],[Date of Sale]],"mmm")</f>
        <v>Nov</v>
      </c>
      <c r="O416" s="1" t="s">
        <v>1402</v>
      </c>
      <c r="P416" s="8">
        <f>IF(Table1[[#This Row],[Status]]="Inforce",1,0)</f>
        <v>1</v>
      </c>
    </row>
    <row r="417" spans="2:16" x14ac:dyDescent="0.3">
      <c r="B417" s="1" t="s">
        <v>606</v>
      </c>
      <c r="C417" s="1" t="s">
        <v>20</v>
      </c>
      <c r="D417" s="1">
        <v>43</v>
      </c>
      <c r="E417" s="1" t="s">
        <v>506</v>
      </c>
      <c r="F417" s="1" t="s">
        <v>509</v>
      </c>
      <c r="G417" s="1" t="s">
        <v>513</v>
      </c>
      <c r="H417" s="1" t="s">
        <v>947</v>
      </c>
      <c r="I417" s="4">
        <v>32464.9</v>
      </c>
      <c r="J417" s="1">
        <v>28</v>
      </c>
      <c r="K417" s="4">
        <v>324649</v>
      </c>
      <c r="L417" s="1" t="s">
        <v>522</v>
      </c>
      <c r="M417" s="7">
        <v>45602</v>
      </c>
      <c r="N417" s="2" t="str">
        <f>TEXT(Table1[[#This Row],[Date of Sale]],"mmm")</f>
        <v>Nov</v>
      </c>
      <c r="O417" s="1" t="s">
        <v>1402</v>
      </c>
      <c r="P417" s="8">
        <f>IF(Table1[[#This Row],[Status]]="Inforce",1,0)</f>
        <v>1</v>
      </c>
    </row>
    <row r="418" spans="2:16" x14ac:dyDescent="0.3">
      <c r="B418" s="1" t="s">
        <v>555</v>
      </c>
      <c r="C418" s="1" t="s">
        <v>163</v>
      </c>
      <c r="D418" s="1">
        <v>32</v>
      </c>
      <c r="E418" s="1" t="s">
        <v>507</v>
      </c>
      <c r="F418" s="1" t="s">
        <v>510</v>
      </c>
      <c r="G418" s="1" t="s">
        <v>516</v>
      </c>
      <c r="H418" s="1" t="s">
        <v>1078</v>
      </c>
      <c r="I418" s="4">
        <v>28549.53</v>
      </c>
      <c r="J418" s="1">
        <v>11</v>
      </c>
      <c r="K418" s="4">
        <v>513891.54</v>
      </c>
      <c r="L418" s="1" t="s">
        <v>518</v>
      </c>
      <c r="M418" s="7">
        <v>45602</v>
      </c>
      <c r="N418" s="2" t="str">
        <f>TEXT(Table1[[#This Row],[Date of Sale]],"mmm")</f>
        <v>Nov</v>
      </c>
      <c r="O418" s="1" t="s">
        <v>1402</v>
      </c>
      <c r="P418" s="8">
        <f>IF(Table1[[#This Row],[Status]]="Inforce",1,0)</f>
        <v>1</v>
      </c>
    </row>
    <row r="419" spans="2:16" x14ac:dyDescent="0.3">
      <c r="B419" s="1" t="s">
        <v>870</v>
      </c>
      <c r="C419" s="1" t="s">
        <v>405</v>
      </c>
      <c r="D419" s="1">
        <v>31</v>
      </c>
      <c r="E419" s="1" t="s">
        <v>506</v>
      </c>
      <c r="F419" s="1" t="s">
        <v>508</v>
      </c>
      <c r="G419" s="1" t="s">
        <v>514</v>
      </c>
      <c r="H419" s="1" t="s">
        <v>1306</v>
      </c>
      <c r="I419" s="4">
        <v>27740.16</v>
      </c>
      <c r="J419" s="1">
        <v>5</v>
      </c>
      <c r="K419" s="4">
        <v>416102.40000000002</v>
      </c>
      <c r="L419" s="1" t="s">
        <v>521</v>
      </c>
      <c r="M419" s="7">
        <v>45602</v>
      </c>
      <c r="N419" s="2" t="str">
        <f>TEXT(Table1[[#This Row],[Date of Sale]],"mmm")</f>
        <v>Nov</v>
      </c>
      <c r="O419" s="1" t="s">
        <v>1402</v>
      </c>
      <c r="P419" s="8">
        <f>IF(Table1[[#This Row],[Status]]="Inforce",1,0)</f>
        <v>1</v>
      </c>
    </row>
    <row r="420" spans="2:16" x14ac:dyDescent="0.3">
      <c r="B420" s="1" t="s">
        <v>765</v>
      </c>
      <c r="C420" s="1" t="s">
        <v>142</v>
      </c>
      <c r="D420" s="1">
        <v>53</v>
      </c>
      <c r="E420" s="1" t="s">
        <v>507</v>
      </c>
      <c r="F420" s="1" t="s">
        <v>509</v>
      </c>
      <c r="G420" s="1" t="s">
        <v>515</v>
      </c>
      <c r="H420" s="1" t="s">
        <v>1058</v>
      </c>
      <c r="I420" s="4">
        <v>38372.449999999997</v>
      </c>
      <c r="J420" s="1">
        <v>22</v>
      </c>
      <c r="K420" s="4">
        <v>422096.95</v>
      </c>
      <c r="L420" s="1" t="s">
        <v>518</v>
      </c>
      <c r="M420" s="7">
        <v>45603</v>
      </c>
      <c r="N420" s="2" t="str">
        <f>TEXT(Table1[[#This Row],[Date of Sale]],"mmm")</f>
        <v>Nov</v>
      </c>
      <c r="O420" s="1" t="s">
        <v>1402</v>
      </c>
      <c r="P420" s="8">
        <f>IF(Table1[[#This Row],[Status]]="Inforce",1,0)</f>
        <v>1</v>
      </c>
    </row>
    <row r="421" spans="2:16" x14ac:dyDescent="0.3">
      <c r="B421" s="1" t="s">
        <v>633</v>
      </c>
      <c r="C421" s="1" t="s">
        <v>299</v>
      </c>
      <c r="D421" s="1">
        <v>27</v>
      </c>
      <c r="E421" s="1" t="s">
        <v>507</v>
      </c>
      <c r="F421" s="1" t="s">
        <v>509</v>
      </c>
      <c r="G421" s="1" t="s">
        <v>517</v>
      </c>
      <c r="H421" s="1" t="s">
        <v>1207</v>
      </c>
      <c r="I421" s="4">
        <v>37364.32</v>
      </c>
      <c r="J421" s="1">
        <v>20</v>
      </c>
      <c r="K421" s="4">
        <v>448371.84</v>
      </c>
      <c r="L421" s="1" t="s">
        <v>520</v>
      </c>
      <c r="M421" s="7">
        <v>45603</v>
      </c>
      <c r="N421" s="2" t="str">
        <f>TEXT(Table1[[#This Row],[Date of Sale]],"mmm")</f>
        <v>Nov</v>
      </c>
      <c r="O421" s="1" t="s">
        <v>1403</v>
      </c>
      <c r="P421" s="8">
        <f>IF(Table1[[#This Row],[Status]]="Inforce",1,0)</f>
        <v>0</v>
      </c>
    </row>
    <row r="422" spans="2:16" x14ac:dyDescent="0.3">
      <c r="B422" s="1" t="s">
        <v>873</v>
      </c>
      <c r="C422" s="1" t="s">
        <v>412</v>
      </c>
      <c r="D422" s="1">
        <v>38</v>
      </c>
      <c r="E422" s="1" t="s">
        <v>506</v>
      </c>
      <c r="F422" s="1" t="s">
        <v>511</v>
      </c>
      <c r="G422" s="1" t="s">
        <v>515</v>
      </c>
      <c r="H422" s="1" t="s">
        <v>1312</v>
      </c>
      <c r="I422" s="4">
        <v>16157.97</v>
      </c>
      <c r="J422" s="1">
        <v>29</v>
      </c>
      <c r="K422" s="4">
        <v>258527.52</v>
      </c>
      <c r="L422" s="1" t="s">
        <v>518</v>
      </c>
      <c r="M422" s="7">
        <v>45603</v>
      </c>
      <c r="N422" s="2" t="str">
        <f>TEXT(Table1[[#This Row],[Date of Sale]],"mmm")</f>
        <v>Nov</v>
      </c>
      <c r="O422" s="1" t="s">
        <v>1402</v>
      </c>
      <c r="P422" s="8">
        <f>IF(Table1[[#This Row],[Status]]="Inforce",1,0)</f>
        <v>1</v>
      </c>
    </row>
    <row r="423" spans="2:16" x14ac:dyDescent="0.3">
      <c r="B423" s="1" t="s">
        <v>645</v>
      </c>
      <c r="C423" s="1" t="s">
        <v>17</v>
      </c>
      <c r="D423" s="1">
        <v>29</v>
      </c>
      <c r="E423" s="1" t="s">
        <v>506</v>
      </c>
      <c r="F423" s="1" t="s">
        <v>508</v>
      </c>
      <c r="G423" s="1" t="s">
        <v>514</v>
      </c>
      <c r="H423" s="1" t="s">
        <v>912</v>
      </c>
      <c r="I423" s="4">
        <v>25876.400000000001</v>
      </c>
      <c r="J423" s="1">
        <v>25</v>
      </c>
      <c r="K423" s="4">
        <v>258764</v>
      </c>
      <c r="L423" s="1" t="s">
        <v>519</v>
      </c>
      <c r="M423" s="7">
        <v>45604</v>
      </c>
      <c r="N423" s="2" t="str">
        <f>TEXT(Table1[[#This Row],[Date of Sale]],"mmm")</f>
        <v>Nov</v>
      </c>
      <c r="O423" s="1" t="s">
        <v>1402</v>
      </c>
      <c r="P423" s="8">
        <f>IF(Table1[[#This Row],[Status]]="Inforce",1,0)</f>
        <v>1</v>
      </c>
    </row>
    <row r="424" spans="2:16" x14ac:dyDescent="0.3">
      <c r="B424" s="1" t="s">
        <v>802</v>
      </c>
      <c r="C424" s="1" t="s">
        <v>235</v>
      </c>
      <c r="D424" s="1">
        <v>41</v>
      </c>
      <c r="E424" s="1" t="s">
        <v>507</v>
      </c>
      <c r="F424" s="1" t="s">
        <v>509</v>
      </c>
      <c r="G424" s="1" t="s">
        <v>517</v>
      </c>
      <c r="H424" s="1" t="s">
        <v>1145</v>
      </c>
      <c r="I424" s="4">
        <v>35268.29</v>
      </c>
      <c r="J424" s="1">
        <v>19</v>
      </c>
      <c r="K424" s="4">
        <v>599560.93000000005</v>
      </c>
      <c r="L424" s="1" t="s">
        <v>518</v>
      </c>
      <c r="M424" s="7">
        <v>45604</v>
      </c>
      <c r="N424" s="2" t="str">
        <f>TEXT(Table1[[#This Row],[Date of Sale]],"mmm")</f>
        <v>Nov</v>
      </c>
      <c r="O424" s="1" t="s">
        <v>1403</v>
      </c>
      <c r="P424" s="8">
        <f>IF(Table1[[#This Row],[Status]]="Inforce",1,0)</f>
        <v>0</v>
      </c>
    </row>
    <row r="425" spans="2:16" x14ac:dyDescent="0.3">
      <c r="B425" s="1" t="s">
        <v>844</v>
      </c>
      <c r="C425" s="1" t="s">
        <v>343</v>
      </c>
      <c r="D425" s="1">
        <v>30</v>
      </c>
      <c r="E425" s="1" t="s">
        <v>507</v>
      </c>
      <c r="F425" s="1" t="s">
        <v>512</v>
      </c>
      <c r="G425" s="1" t="s">
        <v>513</v>
      </c>
      <c r="H425" s="1" t="s">
        <v>1248</v>
      </c>
      <c r="I425" s="4">
        <v>28117.23</v>
      </c>
      <c r="J425" s="1">
        <v>15</v>
      </c>
      <c r="K425" s="4">
        <v>393641.22</v>
      </c>
      <c r="L425" s="1" t="s">
        <v>518</v>
      </c>
      <c r="M425" s="7">
        <v>45605</v>
      </c>
      <c r="N425" s="2" t="str">
        <f>TEXT(Table1[[#This Row],[Date of Sale]],"mmm")</f>
        <v>Nov</v>
      </c>
      <c r="O425" s="1" t="s">
        <v>1402</v>
      </c>
      <c r="P425" s="8">
        <f>IF(Table1[[#This Row],[Status]]="Inforce",1,0)</f>
        <v>1</v>
      </c>
    </row>
    <row r="426" spans="2:16" x14ac:dyDescent="0.3">
      <c r="B426" s="1" t="s">
        <v>750</v>
      </c>
      <c r="C426" s="1" t="s">
        <v>107</v>
      </c>
      <c r="D426" s="1">
        <v>60</v>
      </c>
      <c r="E426" s="1" t="s">
        <v>506</v>
      </c>
      <c r="F426" s="1" t="s">
        <v>508</v>
      </c>
      <c r="G426" s="1" t="s">
        <v>515</v>
      </c>
      <c r="H426" s="1" t="s">
        <v>1026</v>
      </c>
      <c r="I426" s="4">
        <v>33592.06</v>
      </c>
      <c r="J426" s="1">
        <v>20</v>
      </c>
      <c r="K426" s="4">
        <v>403104.72</v>
      </c>
      <c r="L426" s="1" t="s">
        <v>519</v>
      </c>
      <c r="M426" s="7">
        <v>45606</v>
      </c>
      <c r="N426" s="2" t="str">
        <f>TEXT(Table1[[#This Row],[Date of Sale]],"mmm")</f>
        <v>Nov</v>
      </c>
      <c r="O426" s="1" t="s">
        <v>1403</v>
      </c>
      <c r="P426" s="8">
        <f>IF(Table1[[#This Row],[Status]]="Inforce",1,0)</f>
        <v>0</v>
      </c>
    </row>
    <row r="427" spans="2:16" x14ac:dyDescent="0.3">
      <c r="B427" s="1" t="s">
        <v>767</v>
      </c>
      <c r="C427" s="1" t="s">
        <v>502</v>
      </c>
      <c r="D427" s="1">
        <v>52</v>
      </c>
      <c r="E427" s="1" t="s">
        <v>507</v>
      </c>
      <c r="F427" s="1" t="s">
        <v>509</v>
      </c>
      <c r="G427" s="1" t="s">
        <v>513</v>
      </c>
      <c r="H427" s="1" t="s">
        <v>1397</v>
      </c>
      <c r="I427" s="4">
        <v>15379.27</v>
      </c>
      <c r="J427" s="1">
        <v>30</v>
      </c>
      <c r="K427" s="4">
        <v>276826.86</v>
      </c>
      <c r="L427" s="1" t="s">
        <v>519</v>
      </c>
      <c r="M427" s="7">
        <v>45607</v>
      </c>
      <c r="N427" s="2" t="str">
        <f>TEXT(Table1[[#This Row],[Date of Sale]],"mmm")</f>
        <v>Nov</v>
      </c>
      <c r="O427" s="1" t="s">
        <v>1403</v>
      </c>
      <c r="P427" s="8">
        <f>IF(Table1[[#This Row],[Status]]="Inforce",1,0)</f>
        <v>0</v>
      </c>
    </row>
    <row r="428" spans="2:16" x14ac:dyDescent="0.3">
      <c r="B428" s="1" t="s">
        <v>761</v>
      </c>
      <c r="C428" s="1" t="s">
        <v>129</v>
      </c>
      <c r="D428" s="1">
        <v>37</v>
      </c>
      <c r="E428" s="1" t="s">
        <v>507</v>
      </c>
      <c r="F428" s="1" t="s">
        <v>510</v>
      </c>
      <c r="G428" s="1" t="s">
        <v>513</v>
      </c>
      <c r="H428" s="1" t="s">
        <v>1046</v>
      </c>
      <c r="I428" s="4">
        <v>24018.21</v>
      </c>
      <c r="J428" s="1">
        <v>7</v>
      </c>
      <c r="K428" s="4">
        <v>312236.73</v>
      </c>
      <c r="L428" s="1" t="s">
        <v>521</v>
      </c>
      <c r="M428" s="7">
        <v>45608</v>
      </c>
      <c r="N428" s="2" t="str">
        <f>TEXT(Table1[[#This Row],[Date of Sale]],"mmm")</f>
        <v>Nov</v>
      </c>
      <c r="O428" s="1" t="s">
        <v>1402</v>
      </c>
      <c r="P428" s="8">
        <f>IF(Table1[[#This Row],[Status]]="Inforce",1,0)</f>
        <v>1</v>
      </c>
    </row>
    <row r="429" spans="2:16" x14ac:dyDescent="0.3">
      <c r="B429" s="1" t="s">
        <v>896</v>
      </c>
      <c r="C429" s="1" t="s">
        <v>465</v>
      </c>
      <c r="D429" s="1">
        <v>29</v>
      </c>
      <c r="E429" s="1" t="s">
        <v>507</v>
      </c>
      <c r="F429" s="1" t="s">
        <v>512</v>
      </c>
      <c r="G429" s="1" t="s">
        <v>517</v>
      </c>
      <c r="H429" s="1" t="s">
        <v>1362</v>
      </c>
      <c r="I429" s="4">
        <v>26511.62</v>
      </c>
      <c r="J429" s="1">
        <v>14</v>
      </c>
      <c r="K429" s="4">
        <v>265116.2</v>
      </c>
      <c r="L429" s="1" t="s">
        <v>518</v>
      </c>
      <c r="M429" s="7">
        <v>45608</v>
      </c>
      <c r="N429" s="2" t="str">
        <f>TEXT(Table1[[#This Row],[Date of Sale]],"mmm")</f>
        <v>Nov</v>
      </c>
      <c r="O429" s="1" t="s">
        <v>1402</v>
      </c>
      <c r="P429" s="8">
        <f>IF(Table1[[#This Row],[Status]]="Inforce",1,0)</f>
        <v>1</v>
      </c>
    </row>
    <row r="430" spans="2:16" x14ac:dyDescent="0.3">
      <c r="B430" s="1" t="s">
        <v>582</v>
      </c>
      <c r="C430" s="1" t="s">
        <v>89</v>
      </c>
      <c r="D430" s="1">
        <v>56</v>
      </c>
      <c r="E430" s="1" t="s">
        <v>507</v>
      </c>
      <c r="F430" s="1" t="s">
        <v>510</v>
      </c>
      <c r="G430" s="1" t="s">
        <v>514</v>
      </c>
      <c r="H430" s="1" t="s">
        <v>1011</v>
      </c>
      <c r="I430" s="4">
        <v>35256.620000000003</v>
      </c>
      <c r="J430" s="1">
        <v>27</v>
      </c>
      <c r="K430" s="4">
        <v>458336.06000000011</v>
      </c>
      <c r="L430" s="1" t="s">
        <v>521</v>
      </c>
      <c r="M430" s="7">
        <v>45610</v>
      </c>
      <c r="N430" s="2" t="str">
        <f>TEXT(Table1[[#This Row],[Date of Sale]],"mmm")</f>
        <v>Nov</v>
      </c>
      <c r="O430" s="1" t="s">
        <v>1402</v>
      </c>
      <c r="P430" s="8">
        <f>IF(Table1[[#This Row],[Status]]="Inforce",1,0)</f>
        <v>1</v>
      </c>
    </row>
    <row r="431" spans="2:16" x14ac:dyDescent="0.3">
      <c r="B431" s="1" t="s">
        <v>833</v>
      </c>
      <c r="C431" s="1" t="s">
        <v>295</v>
      </c>
      <c r="D431" s="1">
        <v>48</v>
      </c>
      <c r="E431" s="1" t="s">
        <v>507</v>
      </c>
      <c r="F431" s="1" t="s">
        <v>510</v>
      </c>
      <c r="G431" s="1" t="s">
        <v>513</v>
      </c>
      <c r="H431" s="1" t="s">
        <v>1204</v>
      </c>
      <c r="I431" s="4">
        <v>8541.9500000000007</v>
      </c>
      <c r="J431" s="1">
        <v>12</v>
      </c>
      <c r="K431" s="4">
        <v>119587.3</v>
      </c>
      <c r="L431" s="1" t="s">
        <v>521</v>
      </c>
      <c r="M431" s="7">
        <v>45610</v>
      </c>
      <c r="N431" s="2" t="str">
        <f>TEXT(Table1[[#This Row],[Date of Sale]],"mmm")</f>
        <v>Nov</v>
      </c>
      <c r="O431" s="1" t="s">
        <v>1402</v>
      </c>
      <c r="P431" s="8">
        <f>IF(Table1[[#This Row],[Status]]="Inforce",1,0)</f>
        <v>1</v>
      </c>
    </row>
    <row r="432" spans="2:16" x14ac:dyDescent="0.3">
      <c r="B432" s="1" t="s">
        <v>901</v>
      </c>
      <c r="C432" s="1" t="s">
        <v>479</v>
      </c>
      <c r="D432" s="1">
        <v>25</v>
      </c>
      <c r="E432" s="1" t="s">
        <v>506</v>
      </c>
      <c r="F432" s="1" t="s">
        <v>510</v>
      </c>
      <c r="G432" s="1" t="s">
        <v>515</v>
      </c>
      <c r="H432" s="1" t="s">
        <v>1376</v>
      </c>
      <c r="I432" s="4">
        <v>19351.259999999998</v>
      </c>
      <c r="J432" s="1">
        <v>29</v>
      </c>
      <c r="K432" s="4">
        <v>270917.64</v>
      </c>
      <c r="L432" s="1" t="s">
        <v>518</v>
      </c>
      <c r="M432" s="7">
        <v>45610</v>
      </c>
      <c r="N432" s="2" t="str">
        <f>TEXT(Table1[[#This Row],[Date of Sale]],"mmm")</f>
        <v>Nov</v>
      </c>
      <c r="O432" s="1" t="s">
        <v>1402</v>
      </c>
      <c r="P432" s="8">
        <f>IF(Table1[[#This Row],[Status]]="Inforce",1,0)</f>
        <v>1</v>
      </c>
    </row>
    <row r="433" spans="2:16" x14ac:dyDescent="0.3">
      <c r="B433" s="1" t="s">
        <v>635</v>
      </c>
      <c r="C433" s="1" t="s">
        <v>132</v>
      </c>
      <c r="D433" s="1">
        <v>44</v>
      </c>
      <c r="E433" s="1" t="s">
        <v>506</v>
      </c>
      <c r="F433" s="1" t="s">
        <v>510</v>
      </c>
      <c r="G433" s="1" t="s">
        <v>517</v>
      </c>
      <c r="H433" s="1" t="s">
        <v>1049</v>
      </c>
      <c r="I433" s="4">
        <v>40109.230000000003</v>
      </c>
      <c r="J433" s="1">
        <v>8</v>
      </c>
      <c r="K433" s="4">
        <v>401092.3</v>
      </c>
      <c r="L433" s="1" t="s">
        <v>519</v>
      </c>
      <c r="M433" s="7">
        <v>45611</v>
      </c>
      <c r="N433" s="2" t="str">
        <f>TEXT(Table1[[#This Row],[Date of Sale]],"mmm")</f>
        <v>Nov</v>
      </c>
      <c r="O433" s="1" t="s">
        <v>1402</v>
      </c>
      <c r="P433" s="8">
        <f>IF(Table1[[#This Row],[Status]]="Inforce",1,0)</f>
        <v>1</v>
      </c>
    </row>
    <row r="434" spans="2:16" x14ac:dyDescent="0.3">
      <c r="B434" s="1" t="s">
        <v>831</v>
      </c>
      <c r="C434" s="1" t="s">
        <v>292</v>
      </c>
      <c r="D434" s="1">
        <v>42</v>
      </c>
      <c r="E434" s="1" t="s">
        <v>506</v>
      </c>
      <c r="F434" s="1" t="s">
        <v>509</v>
      </c>
      <c r="G434" s="1" t="s">
        <v>515</v>
      </c>
      <c r="H434" s="1" t="s">
        <v>1202</v>
      </c>
      <c r="I434" s="4">
        <v>41873.71</v>
      </c>
      <c r="J434" s="1">
        <v>15</v>
      </c>
      <c r="K434" s="4">
        <v>502484.52</v>
      </c>
      <c r="L434" s="1" t="s">
        <v>519</v>
      </c>
      <c r="M434" s="7">
        <v>45611</v>
      </c>
      <c r="N434" s="2" t="str">
        <f>TEXT(Table1[[#This Row],[Date of Sale]],"mmm")</f>
        <v>Nov</v>
      </c>
      <c r="O434" s="1" t="s">
        <v>1402</v>
      </c>
      <c r="P434" s="8">
        <f>IF(Table1[[#This Row],[Status]]="Inforce",1,0)</f>
        <v>1</v>
      </c>
    </row>
    <row r="435" spans="2:16" x14ac:dyDescent="0.3">
      <c r="B435" s="1" t="s">
        <v>886</v>
      </c>
      <c r="C435" s="1" t="s">
        <v>431</v>
      </c>
      <c r="D435" s="1">
        <v>59</v>
      </c>
      <c r="E435" s="1" t="s">
        <v>506</v>
      </c>
      <c r="F435" s="1" t="s">
        <v>509</v>
      </c>
      <c r="G435" s="1" t="s">
        <v>513</v>
      </c>
      <c r="H435" s="1" t="s">
        <v>1331</v>
      </c>
      <c r="I435" s="4">
        <v>6747.66</v>
      </c>
      <c r="J435" s="1">
        <v>10</v>
      </c>
      <c r="K435" s="4">
        <v>101214.9</v>
      </c>
      <c r="L435" s="1" t="s">
        <v>518</v>
      </c>
      <c r="M435" s="7">
        <v>45611</v>
      </c>
      <c r="N435" s="2" t="str">
        <f>TEXT(Table1[[#This Row],[Date of Sale]],"mmm")</f>
        <v>Nov</v>
      </c>
      <c r="O435" s="1" t="s">
        <v>1402</v>
      </c>
      <c r="P435" s="8">
        <f>IF(Table1[[#This Row],[Status]]="Inforce",1,0)</f>
        <v>1</v>
      </c>
    </row>
    <row r="436" spans="2:16" x14ac:dyDescent="0.3">
      <c r="B436" s="1" t="s">
        <v>895</v>
      </c>
      <c r="C436" s="1" t="s">
        <v>462</v>
      </c>
      <c r="D436" s="1">
        <v>43</v>
      </c>
      <c r="E436" s="1" t="s">
        <v>507</v>
      </c>
      <c r="F436" s="1" t="s">
        <v>508</v>
      </c>
      <c r="G436" s="1" t="s">
        <v>517</v>
      </c>
      <c r="H436" s="1" t="s">
        <v>932</v>
      </c>
      <c r="I436" s="4">
        <v>7607.15</v>
      </c>
      <c r="J436" s="1">
        <v>29</v>
      </c>
      <c r="K436" s="4">
        <v>98892.95</v>
      </c>
      <c r="L436" s="1" t="s">
        <v>519</v>
      </c>
      <c r="M436" s="7">
        <v>45611</v>
      </c>
      <c r="N436" s="2" t="str">
        <f>TEXT(Table1[[#This Row],[Date of Sale]],"mmm")</f>
        <v>Nov</v>
      </c>
      <c r="O436" s="1" t="s">
        <v>1402</v>
      </c>
      <c r="P436" s="8">
        <f>IF(Table1[[#This Row],[Status]]="Inforce",1,0)</f>
        <v>1</v>
      </c>
    </row>
    <row r="437" spans="2:16" x14ac:dyDescent="0.3">
      <c r="B437" s="1" t="s">
        <v>747</v>
      </c>
      <c r="C437" s="1" t="s">
        <v>101</v>
      </c>
      <c r="D437" s="1">
        <v>39</v>
      </c>
      <c r="E437" s="1" t="s">
        <v>507</v>
      </c>
      <c r="F437" s="1" t="s">
        <v>510</v>
      </c>
      <c r="G437" s="1" t="s">
        <v>515</v>
      </c>
      <c r="H437" s="1" t="s">
        <v>1022</v>
      </c>
      <c r="I437" s="4">
        <v>46009.93</v>
      </c>
      <c r="J437" s="1">
        <v>7</v>
      </c>
      <c r="K437" s="4">
        <v>736158.88</v>
      </c>
      <c r="L437" s="1" t="s">
        <v>520</v>
      </c>
      <c r="M437" s="7">
        <v>45612</v>
      </c>
      <c r="N437" s="2" t="str">
        <f>TEXT(Table1[[#This Row],[Date of Sale]],"mmm")</f>
        <v>Nov</v>
      </c>
      <c r="O437" s="1" t="s">
        <v>1402</v>
      </c>
      <c r="P437" s="8">
        <f>IF(Table1[[#This Row],[Status]]="Inforce",1,0)</f>
        <v>1</v>
      </c>
    </row>
    <row r="438" spans="2:16" x14ac:dyDescent="0.3">
      <c r="B438" s="1" t="s">
        <v>806</v>
      </c>
      <c r="C438" s="1" t="s">
        <v>243</v>
      </c>
      <c r="D438" s="1">
        <v>34</v>
      </c>
      <c r="E438" s="1" t="s">
        <v>506</v>
      </c>
      <c r="F438" s="1" t="s">
        <v>510</v>
      </c>
      <c r="G438" s="1" t="s">
        <v>514</v>
      </c>
      <c r="H438" s="1" t="s">
        <v>1152</v>
      </c>
      <c r="I438" s="4">
        <v>45701.55</v>
      </c>
      <c r="J438" s="1">
        <v>22</v>
      </c>
      <c r="K438" s="4">
        <v>822627.9</v>
      </c>
      <c r="L438" s="1" t="s">
        <v>519</v>
      </c>
      <c r="M438" s="7">
        <v>45612</v>
      </c>
      <c r="N438" s="2" t="str">
        <f>TEXT(Table1[[#This Row],[Date of Sale]],"mmm")</f>
        <v>Nov</v>
      </c>
      <c r="O438" s="1" t="s">
        <v>1403</v>
      </c>
      <c r="P438" s="8">
        <f>IF(Table1[[#This Row],[Status]]="Inforce",1,0)</f>
        <v>0</v>
      </c>
    </row>
    <row r="439" spans="2:16" x14ac:dyDescent="0.3">
      <c r="B439" s="1" t="s">
        <v>878</v>
      </c>
      <c r="C439" s="1" t="s">
        <v>420</v>
      </c>
      <c r="D439" s="1">
        <v>54</v>
      </c>
      <c r="E439" s="1" t="s">
        <v>506</v>
      </c>
      <c r="F439" s="1" t="s">
        <v>512</v>
      </c>
      <c r="G439" s="1" t="s">
        <v>513</v>
      </c>
      <c r="H439" s="1" t="s">
        <v>1321</v>
      </c>
      <c r="I439" s="4">
        <v>13280.03</v>
      </c>
      <c r="J439" s="1">
        <v>10</v>
      </c>
      <c r="K439" s="4">
        <v>265600.59999999998</v>
      </c>
      <c r="L439" s="1" t="s">
        <v>519</v>
      </c>
      <c r="M439" s="7">
        <v>45612</v>
      </c>
      <c r="N439" s="2" t="str">
        <f>TEXT(Table1[[#This Row],[Date of Sale]],"mmm")</f>
        <v>Nov</v>
      </c>
      <c r="O439" s="1" t="s">
        <v>1402</v>
      </c>
      <c r="P439" s="8">
        <f>IF(Table1[[#This Row],[Status]]="Inforce",1,0)</f>
        <v>1</v>
      </c>
    </row>
    <row r="440" spans="2:16" x14ac:dyDescent="0.3">
      <c r="B440" s="1" t="s">
        <v>711</v>
      </c>
      <c r="C440" s="1" t="s">
        <v>494</v>
      </c>
      <c r="D440" s="1">
        <v>54</v>
      </c>
      <c r="E440" s="1" t="s">
        <v>506</v>
      </c>
      <c r="F440" s="1" t="s">
        <v>512</v>
      </c>
      <c r="G440" s="1" t="s">
        <v>516</v>
      </c>
      <c r="H440" s="1" t="s">
        <v>1390</v>
      </c>
      <c r="I440" s="4">
        <v>5764.46</v>
      </c>
      <c r="J440" s="1">
        <v>23</v>
      </c>
      <c r="K440" s="4">
        <v>69173.52</v>
      </c>
      <c r="L440" s="1" t="s">
        <v>518</v>
      </c>
      <c r="M440" s="7">
        <v>45613</v>
      </c>
      <c r="N440" s="2" t="str">
        <f>TEXT(Table1[[#This Row],[Date of Sale]],"mmm")</f>
        <v>Nov</v>
      </c>
      <c r="O440" s="1" t="s">
        <v>1402</v>
      </c>
      <c r="P440" s="8">
        <f>IF(Table1[[#This Row],[Status]]="Inforce",1,0)</f>
        <v>1</v>
      </c>
    </row>
    <row r="441" spans="2:16" x14ac:dyDescent="0.3">
      <c r="B441" s="1" t="s">
        <v>591</v>
      </c>
      <c r="C441" s="1" t="s">
        <v>125</v>
      </c>
      <c r="D441" s="1">
        <v>35</v>
      </c>
      <c r="E441" s="1" t="s">
        <v>506</v>
      </c>
      <c r="F441" s="1" t="s">
        <v>511</v>
      </c>
      <c r="G441" s="1" t="s">
        <v>515</v>
      </c>
      <c r="H441" s="1" t="s">
        <v>1042</v>
      </c>
      <c r="I441" s="4">
        <v>36101.22</v>
      </c>
      <c r="J441" s="1">
        <v>28</v>
      </c>
      <c r="K441" s="4">
        <v>613720.74</v>
      </c>
      <c r="L441" s="1" t="s">
        <v>521</v>
      </c>
      <c r="M441" s="7">
        <v>45614</v>
      </c>
      <c r="N441" s="2" t="str">
        <f>TEXT(Table1[[#This Row],[Date of Sale]],"mmm")</f>
        <v>Nov</v>
      </c>
      <c r="O441" s="1" t="s">
        <v>1402</v>
      </c>
      <c r="P441" s="8">
        <f>IF(Table1[[#This Row],[Status]]="Inforce",1,0)</f>
        <v>1</v>
      </c>
    </row>
    <row r="442" spans="2:16" x14ac:dyDescent="0.3">
      <c r="B442" s="1" t="s">
        <v>814</v>
      </c>
      <c r="C442" s="1" t="s">
        <v>338</v>
      </c>
      <c r="D442" s="1">
        <v>30</v>
      </c>
      <c r="E442" s="1" t="s">
        <v>506</v>
      </c>
      <c r="F442" s="1" t="s">
        <v>509</v>
      </c>
      <c r="G442" s="1" t="s">
        <v>517</v>
      </c>
      <c r="H442" s="1" t="s">
        <v>1244</v>
      </c>
      <c r="I442" s="4">
        <v>34897.949999999997</v>
      </c>
      <c r="J442" s="1">
        <v>24</v>
      </c>
      <c r="K442" s="4">
        <v>488571.29999999987</v>
      </c>
      <c r="L442" s="1" t="s">
        <v>520</v>
      </c>
      <c r="M442" s="7">
        <v>45614</v>
      </c>
      <c r="N442" s="2" t="str">
        <f>TEXT(Table1[[#This Row],[Date of Sale]],"mmm")</f>
        <v>Nov</v>
      </c>
      <c r="O442" s="1" t="s">
        <v>1402</v>
      </c>
      <c r="P442" s="8">
        <f>IF(Table1[[#This Row],[Status]]="Inforce",1,0)</f>
        <v>1</v>
      </c>
    </row>
    <row r="443" spans="2:16" x14ac:dyDescent="0.3">
      <c r="B443" s="1" t="s">
        <v>703</v>
      </c>
      <c r="C443" s="1" t="s">
        <v>27</v>
      </c>
      <c r="D443" s="1">
        <v>57</v>
      </c>
      <c r="E443" s="1" t="s">
        <v>507</v>
      </c>
      <c r="F443" s="1" t="s">
        <v>509</v>
      </c>
      <c r="G443" s="1" t="s">
        <v>516</v>
      </c>
      <c r="H443" s="1" t="s">
        <v>933</v>
      </c>
      <c r="I443" s="4">
        <v>46270.65</v>
      </c>
      <c r="J443" s="1">
        <v>10</v>
      </c>
      <c r="K443" s="4">
        <v>879142.35</v>
      </c>
      <c r="L443" s="1" t="s">
        <v>519</v>
      </c>
      <c r="M443" s="7">
        <v>45615</v>
      </c>
      <c r="N443" s="2" t="str">
        <f>TEXT(Table1[[#This Row],[Date of Sale]],"mmm")</f>
        <v>Nov</v>
      </c>
      <c r="O443" s="1" t="s">
        <v>1402</v>
      </c>
      <c r="P443" s="8">
        <f>IF(Table1[[#This Row],[Status]]="Inforce",1,0)</f>
        <v>1</v>
      </c>
    </row>
    <row r="444" spans="2:16" x14ac:dyDescent="0.3">
      <c r="B444" s="1" t="s">
        <v>783</v>
      </c>
      <c r="C444" s="1" t="s">
        <v>186</v>
      </c>
      <c r="D444" s="1">
        <v>46</v>
      </c>
      <c r="E444" s="1" t="s">
        <v>507</v>
      </c>
      <c r="F444" s="1" t="s">
        <v>508</v>
      </c>
      <c r="G444" s="1" t="s">
        <v>515</v>
      </c>
      <c r="H444" s="1" t="s">
        <v>1099</v>
      </c>
      <c r="I444" s="4">
        <v>48409.81</v>
      </c>
      <c r="J444" s="1">
        <v>20</v>
      </c>
      <c r="K444" s="4">
        <v>822966.77</v>
      </c>
      <c r="L444" s="1" t="s">
        <v>522</v>
      </c>
      <c r="M444" s="7">
        <v>45617</v>
      </c>
      <c r="N444" s="2" t="str">
        <f>TEXT(Table1[[#This Row],[Date of Sale]],"mmm")</f>
        <v>Nov</v>
      </c>
      <c r="O444" s="1" t="s">
        <v>1402</v>
      </c>
      <c r="P444" s="8">
        <f>IF(Table1[[#This Row],[Status]]="Inforce",1,0)</f>
        <v>1</v>
      </c>
    </row>
    <row r="445" spans="2:16" x14ac:dyDescent="0.3">
      <c r="B445" s="1" t="s">
        <v>639</v>
      </c>
      <c r="C445" s="1" t="s">
        <v>447</v>
      </c>
      <c r="D445" s="1">
        <v>53</v>
      </c>
      <c r="E445" s="1" t="s">
        <v>506</v>
      </c>
      <c r="F445" s="1" t="s">
        <v>512</v>
      </c>
      <c r="G445" s="1" t="s">
        <v>517</v>
      </c>
      <c r="H445" s="1" t="s">
        <v>910</v>
      </c>
      <c r="I445" s="4">
        <v>31024.58</v>
      </c>
      <c r="J445" s="1">
        <v>13</v>
      </c>
      <c r="K445" s="4">
        <v>527417.86</v>
      </c>
      <c r="L445" s="1" t="s">
        <v>520</v>
      </c>
      <c r="M445" s="7">
        <v>45617</v>
      </c>
      <c r="N445" s="2" t="str">
        <f>TEXT(Table1[[#This Row],[Date of Sale]],"mmm")</f>
        <v>Nov</v>
      </c>
      <c r="O445" s="1" t="s">
        <v>1403</v>
      </c>
      <c r="P445" s="8">
        <f>IF(Table1[[#This Row],[Status]]="Inforce",1,0)</f>
        <v>0</v>
      </c>
    </row>
    <row r="446" spans="2:16" x14ac:dyDescent="0.3">
      <c r="B446" s="1" t="s">
        <v>902</v>
      </c>
      <c r="C446" s="1" t="s">
        <v>483</v>
      </c>
      <c r="D446" s="1">
        <v>42</v>
      </c>
      <c r="E446" s="1" t="s">
        <v>506</v>
      </c>
      <c r="F446" s="1" t="s">
        <v>512</v>
      </c>
      <c r="G446" s="1" t="s">
        <v>514</v>
      </c>
      <c r="H446" s="1" t="s">
        <v>1380</v>
      </c>
      <c r="I446" s="4">
        <v>11090.1</v>
      </c>
      <c r="J446" s="1">
        <v>27</v>
      </c>
      <c r="K446" s="4">
        <v>110901</v>
      </c>
      <c r="L446" s="1" t="s">
        <v>520</v>
      </c>
      <c r="M446" s="7">
        <v>45617</v>
      </c>
      <c r="N446" s="2" t="str">
        <f>TEXT(Table1[[#This Row],[Date of Sale]],"mmm")</f>
        <v>Nov</v>
      </c>
      <c r="O446" s="1" t="s">
        <v>1402</v>
      </c>
      <c r="P446" s="8">
        <f>IF(Table1[[#This Row],[Status]]="Inforce",1,0)</f>
        <v>1</v>
      </c>
    </row>
    <row r="447" spans="2:16" x14ac:dyDescent="0.3">
      <c r="B447" s="1" t="s">
        <v>793</v>
      </c>
      <c r="C447" s="1" t="s">
        <v>211</v>
      </c>
      <c r="D447" s="1">
        <v>46</v>
      </c>
      <c r="E447" s="1" t="s">
        <v>506</v>
      </c>
      <c r="F447" s="1" t="s">
        <v>512</v>
      </c>
      <c r="G447" s="1" t="s">
        <v>515</v>
      </c>
      <c r="H447" s="1" t="s">
        <v>1123</v>
      </c>
      <c r="I447" s="4">
        <v>42511.360000000001</v>
      </c>
      <c r="J447" s="1">
        <v>19</v>
      </c>
      <c r="K447" s="4">
        <v>637670.40000000002</v>
      </c>
      <c r="L447" s="1" t="s">
        <v>518</v>
      </c>
      <c r="M447" s="7">
        <v>45618</v>
      </c>
      <c r="N447" s="2" t="str">
        <f>TEXT(Table1[[#This Row],[Date of Sale]],"mmm")</f>
        <v>Nov</v>
      </c>
      <c r="O447" s="1" t="s">
        <v>1402</v>
      </c>
      <c r="P447" s="8">
        <f>IF(Table1[[#This Row],[Status]]="Inforce",1,0)</f>
        <v>1</v>
      </c>
    </row>
    <row r="448" spans="2:16" x14ac:dyDescent="0.3">
      <c r="B448" s="1" t="s">
        <v>800</v>
      </c>
      <c r="C448" s="1" t="s">
        <v>229</v>
      </c>
      <c r="D448" s="1">
        <v>56</v>
      </c>
      <c r="E448" s="1" t="s">
        <v>507</v>
      </c>
      <c r="F448" s="1" t="s">
        <v>512</v>
      </c>
      <c r="G448" s="1" t="s">
        <v>515</v>
      </c>
      <c r="H448" s="1" t="s">
        <v>1139</v>
      </c>
      <c r="I448" s="4">
        <v>10855.92</v>
      </c>
      <c r="J448" s="1">
        <v>26</v>
      </c>
      <c r="K448" s="4">
        <v>141126.96</v>
      </c>
      <c r="L448" s="1" t="s">
        <v>520</v>
      </c>
      <c r="M448" s="7">
        <v>45618</v>
      </c>
      <c r="N448" s="2" t="str">
        <f>TEXT(Table1[[#This Row],[Date of Sale]],"mmm")</f>
        <v>Nov</v>
      </c>
      <c r="O448" s="1" t="s">
        <v>1403</v>
      </c>
      <c r="P448" s="8">
        <f>IF(Table1[[#This Row],[Status]]="Inforce",1,0)</f>
        <v>0</v>
      </c>
    </row>
    <row r="449" spans="2:16" x14ac:dyDescent="0.3">
      <c r="B449" s="1" t="s">
        <v>629</v>
      </c>
      <c r="C449" s="1" t="s">
        <v>234</v>
      </c>
      <c r="D449" s="1">
        <v>39</v>
      </c>
      <c r="E449" s="1" t="s">
        <v>507</v>
      </c>
      <c r="F449" s="1" t="s">
        <v>508</v>
      </c>
      <c r="G449" s="1" t="s">
        <v>517</v>
      </c>
      <c r="H449" s="1" t="s">
        <v>1144</v>
      </c>
      <c r="I449" s="4">
        <v>47479.85</v>
      </c>
      <c r="J449" s="1">
        <v>14</v>
      </c>
      <c r="K449" s="4">
        <v>854637.29999999993</v>
      </c>
      <c r="L449" s="1" t="s">
        <v>518</v>
      </c>
      <c r="M449" s="7">
        <v>45618</v>
      </c>
      <c r="N449" s="2" t="str">
        <f>TEXT(Table1[[#This Row],[Date of Sale]],"mmm")</f>
        <v>Nov</v>
      </c>
      <c r="O449" s="1" t="s">
        <v>1402</v>
      </c>
      <c r="P449" s="8">
        <f>IF(Table1[[#This Row],[Status]]="Inforce",1,0)</f>
        <v>1</v>
      </c>
    </row>
    <row r="450" spans="2:16" x14ac:dyDescent="0.3">
      <c r="B450" s="1" t="s">
        <v>887</v>
      </c>
      <c r="C450" s="1" t="s">
        <v>434</v>
      </c>
      <c r="D450" s="1">
        <v>40</v>
      </c>
      <c r="E450" s="1" t="s">
        <v>506</v>
      </c>
      <c r="F450" s="1" t="s">
        <v>509</v>
      </c>
      <c r="G450" s="1" t="s">
        <v>516</v>
      </c>
      <c r="H450" s="1" t="s">
        <v>1333</v>
      </c>
      <c r="I450" s="4">
        <v>33506.44</v>
      </c>
      <c r="J450" s="1">
        <v>22</v>
      </c>
      <c r="K450" s="4">
        <v>335064.40000000002</v>
      </c>
      <c r="L450" s="1" t="s">
        <v>519</v>
      </c>
      <c r="M450" s="7">
        <v>45618</v>
      </c>
      <c r="N450" s="2" t="str">
        <f>TEXT(Table1[[#This Row],[Date of Sale]],"mmm")</f>
        <v>Nov</v>
      </c>
      <c r="O450" s="1" t="s">
        <v>1403</v>
      </c>
      <c r="P450" s="8">
        <f>IF(Table1[[#This Row],[Status]]="Inforce",1,0)</f>
        <v>0</v>
      </c>
    </row>
    <row r="451" spans="2:16" x14ac:dyDescent="0.3">
      <c r="B451" s="1" t="s">
        <v>731</v>
      </c>
      <c r="C451" s="1" t="s">
        <v>71</v>
      </c>
      <c r="D451" s="1">
        <v>29</v>
      </c>
      <c r="E451" s="1" t="s">
        <v>507</v>
      </c>
      <c r="F451" s="1" t="s">
        <v>512</v>
      </c>
      <c r="G451" s="1" t="s">
        <v>517</v>
      </c>
      <c r="H451" s="1" t="s">
        <v>995</v>
      </c>
      <c r="I451" s="4">
        <v>11494.07</v>
      </c>
      <c r="J451" s="1">
        <v>21</v>
      </c>
      <c r="K451" s="4">
        <v>149422.91</v>
      </c>
      <c r="L451" s="1" t="s">
        <v>518</v>
      </c>
      <c r="M451" s="7">
        <v>45619</v>
      </c>
      <c r="N451" s="2" t="str">
        <f>TEXT(Table1[[#This Row],[Date of Sale]],"mmm")</f>
        <v>Nov</v>
      </c>
      <c r="O451" s="1" t="s">
        <v>1402</v>
      </c>
      <c r="P451" s="8">
        <f>IF(Table1[[#This Row],[Status]]="Inforce",1,0)</f>
        <v>1</v>
      </c>
    </row>
    <row r="452" spans="2:16" x14ac:dyDescent="0.3">
      <c r="B452" s="1" t="s">
        <v>682</v>
      </c>
      <c r="C452" s="1" t="s">
        <v>239</v>
      </c>
      <c r="D452" s="1">
        <v>37</v>
      </c>
      <c r="E452" s="1" t="s">
        <v>506</v>
      </c>
      <c r="F452" s="1" t="s">
        <v>512</v>
      </c>
      <c r="G452" s="1" t="s">
        <v>514</v>
      </c>
      <c r="H452" s="1" t="s">
        <v>1148</v>
      </c>
      <c r="I452" s="4">
        <v>36587.839999999997</v>
      </c>
      <c r="J452" s="1">
        <v>27</v>
      </c>
      <c r="K452" s="4">
        <v>512229.76</v>
      </c>
      <c r="L452" s="1" t="s">
        <v>522</v>
      </c>
      <c r="M452" s="7">
        <v>45619</v>
      </c>
      <c r="N452" s="2" t="str">
        <f>TEXT(Table1[[#This Row],[Date of Sale]],"mmm")</f>
        <v>Nov</v>
      </c>
      <c r="O452" s="1" t="s">
        <v>1402</v>
      </c>
      <c r="P452" s="8">
        <f>IF(Table1[[#This Row],[Status]]="Inforce",1,0)</f>
        <v>1</v>
      </c>
    </row>
    <row r="453" spans="2:16" x14ac:dyDescent="0.3">
      <c r="B453" s="1" t="s">
        <v>811</v>
      </c>
      <c r="C453" s="1" t="s">
        <v>255</v>
      </c>
      <c r="D453" s="1">
        <v>59</v>
      </c>
      <c r="E453" s="1" t="s">
        <v>506</v>
      </c>
      <c r="F453" s="1" t="s">
        <v>508</v>
      </c>
      <c r="G453" s="1" t="s">
        <v>513</v>
      </c>
      <c r="H453" s="1" t="s">
        <v>1164</v>
      </c>
      <c r="I453" s="4">
        <v>21132.14</v>
      </c>
      <c r="J453" s="1">
        <v>25</v>
      </c>
      <c r="K453" s="4">
        <v>232453.54</v>
      </c>
      <c r="L453" s="1" t="s">
        <v>522</v>
      </c>
      <c r="M453" s="7">
        <v>45619</v>
      </c>
      <c r="N453" s="2" t="str">
        <f>TEXT(Table1[[#This Row],[Date of Sale]],"mmm")</f>
        <v>Nov</v>
      </c>
      <c r="O453" s="1" t="s">
        <v>1402</v>
      </c>
      <c r="P453" s="8">
        <f>IF(Table1[[#This Row],[Status]]="Inforce",1,0)</f>
        <v>1</v>
      </c>
    </row>
    <row r="454" spans="2:16" x14ac:dyDescent="0.3">
      <c r="B454" s="1" t="s">
        <v>719</v>
      </c>
      <c r="C454" s="1" t="s">
        <v>49</v>
      </c>
      <c r="D454" s="1">
        <v>28</v>
      </c>
      <c r="E454" s="1" t="s">
        <v>506</v>
      </c>
      <c r="F454" s="1" t="s">
        <v>510</v>
      </c>
      <c r="G454" s="1" t="s">
        <v>516</v>
      </c>
      <c r="H454" s="1" t="s">
        <v>974</v>
      </c>
      <c r="I454" s="4">
        <v>14068.52</v>
      </c>
      <c r="J454" s="1">
        <v>16</v>
      </c>
      <c r="K454" s="4">
        <v>140685.20000000001</v>
      </c>
      <c r="L454" s="1" t="s">
        <v>519</v>
      </c>
      <c r="M454" s="7">
        <v>45620</v>
      </c>
      <c r="N454" s="2" t="str">
        <f>TEXT(Table1[[#This Row],[Date of Sale]],"mmm")</f>
        <v>Nov</v>
      </c>
      <c r="O454" s="1" t="s">
        <v>1402</v>
      </c>
      <c r="P454" s="8">
        <f>IF(Table1[[#This Row],[Status]]="Inforce",1,0)</f>
        <v>1</v>
      </c>
    </row>
    <row r="455" spans="2:16" x14ac:dyDescent="0.3">
      <c r="B455" s="1" t="s">
        <v>792</v>
      </c>
      <c r="C455" s="1" t="s">
        <v>210</v>
      </c>
      <c r="D455" s="1">
        <v>27</v>
      </c>
      <c r="E455" s="1" t="s">
        <v>507</v>
      </c>
      <c r="F455" s="1" t="s">
        <v>510</v>
      </c>
      <c r="G455" s="1" t="s">
        <v>515</v>
      </c>
      <c r="H455" s="1" t="s">
        <v>1122</v>
      </c>
      <c r="I455" s="4">
        <v>32515.99</v>
      </c>
      <c r="J455" s="1">
        <v>17</v>
      </c>
      <c r="K455" s="4">
        <v>650319.80000000005</v>
      </c>
      <c r="L455" s="1" t="s">
        <v>519</v>
      </c>
      <c r="M455" s="7">
        <v>45621</v>
      </c>
      <c r="N455" s="2" t="str">
        <f>TEXT(Table1[[#This Row],[Date of Sale]],"mmm")</f>
        <v>Nov</v>
      </c>
      <c r="O455" s="1" t="s">
        <v>1402</v>
      </c>
      <c r="P455" s="8">
        <f>IF(Table1[[#This Row],[Status]]="Inforce",1,0)</f>
        <v>1</v>
      </c>
    </row>
    <row r="456" spans="2:16" x14ac:dyDescent="0.3">
      <c r="B456" s="1" t="s">
        <v>810</v>
      </c>
      <c r="C456" s="1" t="s">
        <v>393</v>
      </c>
      <c r="D456" s="1">
        <v>25</v>
      </c>
      <c r="E456" s="1" t="s">
        <v>507</v>
      </c>
      <c r="F456" s="1" t="s">
        <v>512</v>
      </c>
      <c r="G456" s="1" t="s">
        <v>514</v>
      </c>
      <c r="H456" s="1" t="s">
        <v>1294</v>
      </c>
      <c r="I456" s="4">
        <v>46699.69</v>
      </c>
      <c r="J456" s="1">
        <v>26</v>
      </c>
      <c r="K456" s="4">
        <v>840594.42</v>
      </c>
      <c r="L456" s="1" t="s">
        <v>518</v>
      </c>
      <c r="M456" s="7">
        <v>45621</v>
      </c>
      <c r="N456" s="2" t="str">
        <f>TEXT(Table1[[#This Row],[Date of Sale]],"mmm")</f>
        <v>Nov</v>
      </c>
      <c r="O456" s="1" t="s">
        <v>1402</v>
      </c>
      <c r="P456" s="8">
        <f>IF(Table1[[#This Row],[Status]]="Inforce",1,0)</f>
        <v>1</v>
      </c>
    </row>
    <row r="457" spans="2:16" x14ac:dyDescent="0.3">
      <c r="B457" s="1" t="s">
        <v>662</v>
      </c>
      <c r="C457" s="1" t="s">
        <v>411</v>
      </c>
      <c r="D457" s="1">
        <v>59</v>
      </c>
      <c r="E457" s="1" t="s">
        <v>506</v>
      </c>
      <c r="F457" s="1" t="s">
        <v>508</v>
      </c>
      <c r="G457" s="1" t="s">
        <v>517</v>
      </c>
      <c r="H457" s="1" t="s">
        <v>1311</v>
      </c>
      <c r="I457" s="4">
        <v>29077.119999999999</v>
      </c>
      <c r="J457" s="1">
        <v>5</v>
      </c>
      <c r="K457" s="4">
        <v>494311.04</v>
      </c>
      <c r="L457" s="1" t="s">
        <v>521</v>
      </c>
      <c r="M457" s="7">
        <v>45621</v>
      </c>
      <c r="N457" s="2" t="str">
        <f>TEXT(Table1[[#This Row],[Date of Sale]],"mmm")</f>
        <v>Nov</v>
      </c>
      <c r="O457" s="1" t="s">
        <v>1402</v>
      </c>
      <c r="P457" s="8">
        <f>IF(Table1[[#This Row],[Status]]="Inforce",1,0)</f>
        <v>1</v>
      </c>
    </row>
    <row r="458" spans="2:16" x14ac:dyDescent="0.3">
      <c r="B458" s="1" t="s">
        <v>863</v>
      </c>
      <c r="C458" s="1" t="s">
        <v>385</v>
      </c>
      <c r="D458" s="1">
        <v>41</v>
      </c>
      <c r="E458" s="1" t="s">
        <v>506</v>
      </c>
      <c r="F458" s="1" t="s">
        <v>508</v>
      </c>
      <c r="G458" s="1" t="s">
        <v>516</v>
      </c>
      <c r="H458" s="1" t="s">
        <v>1286</v>
      </c>
      <c r="I458" s="4">
        <v>34638.32</v>
      </c>
      <c r="J458" s="1">
        <v>10</v>
      </c>
      <c r="K458" s="4">
        <v>346383.2</v>
      </c>
      <c r="L458" s="1" t="s">
        <v>518</v>
      </c>
      <c r="M458" s="7">
        <v>45622</v>
      </c>
      <c r="N458" s="2" t="str">
        <f>TEXT(Table1[[#This Row],[Date of Sale]],"mmm")</f>
        <v>Nov</v>
      </c>
      <c r="O458" s="1" t="s">
        <v>1402</v>
      </c>
      <c r="P458" s="8">
        <f>IF(Table1[[#This Row],[Status]]="Inforce",1,0)</f>
        <v>1</v>
      </c>
    </row>
    <row r="459" spans="2:16" x14ac:dyDescent="0.3">
      <c r="B459" s="1" t="s">
        <v>587</v>
      </c>
      <c r="C459" s="1" t="s">
        <v>488</v>
      </c>
      <c r="D459" s="1">
        <v>60</v>
      </c>
      <c r="E459" s="1" t="s">
        <v>506</v>
      </c>
      <c r="F459" s="1" t="s">
        <v>511</v>
      </c>
      <c r="G459" s="1" t="s">
        <v>517</v>
      </c>
      <c r="H459" s="1" t="s">
        <v>1385</v>
      </c>
      <c r="I459" s="4">
        <v>33897.31</v>
      </c>
      <c r="J459" s="1">
        <v>15</v>
      </c>
      <c r="K459" s="4">
        <v>576254.27</v>
      </c>
      <c r="L459" s="1" t="s">
        <v>520</v>
      </c>
      <c r="M459" s="7">
        <v>45622</v>
      </c>
      <c r="N459" s="2" t="str">
        <f>TEXT(Table1[[#This Row],[Date of Sale]],"mmm")</f>
        <v>Nov</v>
      </c>
      <c r="O459" s="1" t="s">
        <v>1403</v>
      </c>
      <c r="P459" s="8">
        <f>IF(Table1[[#This Row],[Status]]="Inforce",1,0)</f>
        <v>0</v>
      </c>
    </row>
    <row r="460" spans="2:16" x14ac:dyDescent="0.3">
      <c r="B460" s="1" t="s">
        <v>805</v>
      </c>
      <c r="C460" s="1" t="s">
        <v>240</v>
      </c>
      <c r="D460" s="1">
        <v>51</v>
      </c>
      <c r="E460" s="1" t="s">
        <v>506</v>
      </c>
      <c r="F460" s="1" t="s">
        <v>510</v>
      </c>
      <c r="G460" s="1" t="s">
        <v>513</v>
      </c>
      <c r="H460" s="1" t="s">
        <v>1149</v>
      </c>
      <c r="I460" s="4">
        <v>8324.66</v>
      </c>
      <c r="J460" s="1">
        <v>25</v>
      </c>
      <c r="K460" s="4">
        <v>116545.24</v>
      </c>
      <c r="L460" s="1" t="s">
        <v>521</v>
      </c>
      <c r="M460" s="7">
        <v>45624</v>
      </c>
      <c r="N460" s="2" t="str">
        <f>TEXT(Table1[[#This Row],[Date of Sale]],"mmm")</f>
        <v>Nov</v>
      </c>
      <c r="O460" s="1" t="s">
        <v>1402</v>
      </c>
      <c r="P460" s="8">
        <f>IF(Table1[[#This Row],[Status]]="Inforce",1,0)</f>
        <v>1</v>
      </c>
    </row>
    <row r="461" spans="2:16" x14ac:dyDescent="0.3">
      <c r="B461" s="1" t="s">
        <v>667</v>
      </c>
      <c r="C461" s="1" t="s">
        <v>413</v>
      </c>
      <c r="D461" s="1">
        <v>43</v>
      </c>
      <c r="E461" s="1" t="s">
        <v>507</v>
      </c>
      <c r="F461" s="1" t="s">
        <v>510</v>
      </c>
      <c r="G461" s="1" t="s">
        <v>513</v>
      </c>
      <c r="H461" s="1" t="s">
        <v>1313</v>
      </c>
      <c r="I461" s="4">
        <v>22347.27</v>
      </c>
      <c r="J461" s="1">
        <v>10</v>
      </c>
      <c r="K461" s="4">
        <v>290514.51</v>
      </c>
      <c r="L461" s="1" t="s">
        <v>520</v>
      </c>
      <c r="M461" s="7">
        <v>45625</v>
      </c>
      <c r="N461" s="2" t="str">
        <f>TEXT(Table1[[#This Row],[Date of Sale]],"mmm")</f>
        <v>Nov</v>
      </c>
      <c r="O461" s="1" t="s">
        <v>1402</v>
      </c>
      <c r="P461" s="8">
        <f>IF(Table1[[#This Row],[Status]]="Inforce",1,0)</f>
        <v>1</v>
      </c>
    </row>
    <row r="462" spans="2:16" x14ac:dyDescent="0.3">
      <c r="B462" s="1" t="s">
        <v>748</v>
      </c>
      <c r="C462" s="1" t="s">
        <v>102</v>
      </c>
      <c r="D462" s="1">
        <v>28</v>
      </c>
      <c r="E462" s="1" t="s">
        <v>506</v>
      </c>
      <c r="F462" s="1" t="s">
        <v>510</v>
      </c>
      <c r="G462" s="1" t="s">
        <v>516</v>
      </c>
      <c r="H462" s="1" t="s">
        <v>1023</v>
      </c>
      <c r="I462" s="4">
        <v>9171.34</v>
      </c>
      <c r="J462" s="1">
        <v>24</v>
      </c>
      <c r="K462" s="4">
        <v>146741.44</v>
      </c>
      <c r="L462" s="1" t="s">
        <v>521</v>
      </c>
      <c r="M462" s="7">
        <v>45628</v>
      </c>
      <c r="N462" s="2" t="str">
        <f>TEXT(Table1[[#This Row],[Date of Sale]],"mmm")</f>
        <v>Dec</v>
      </c>
      <c r="O462" s="1" t="s">
        <v>1402</v>
      </c>
      <c r="P462" s="8">
        <f>IF(Table1[[#This Row],[Status]]="Inforce",1,0)</f>
        <v>1</v>
      </c>
    </row>
    <row r="463" spans="2:16" x14ac:dyDescent="0.3">
      <c r="B463" s="1" t="s">
        <v>648</v>
      </c>
      <c r="C463" s="1" t="s">
        <v>189</v>
      </c>
      <c r="D463" s="1">
        <v>54</v>
      </c>
      <c r="E463" s="1" t="s">
        <v>507</v>
      </c>
      <c r="F463" s="1" t="s">
        <v>510</v>
      </c>
      <c r="G463" s="1" t="s">
        <v>513</v>
      </c>
      <c r="H463" s="1" t="s">
        <v>1102</v>
      </c>
      <c r="I463" s="4">
        <v>40610.6</v>
      </c>
      <c r="J463" s="1">
        <v>16</v>
      </c>
      <c r="K463" s="4">
        <v>406106</v>
      </c>
      <c r="L463" s="1" t="s">
        <v>522</v>
      </c>
      <c r="M463" s="7">
        <v>45628</v>
      </c>
      <c r="N463" s="2" t="str">
        <f>TEXT(Table1[[#This Row],[Date of Sale]],"mmm")</f>
        <v>Dec</v>
      </c>
      <c r="O463" s="1" t="s">
        <v>1402</v>
      </c>
      <c r="P463" s="8">
        <f>IF(Table1[[#This Row],[Status]]="Inforce",1,0)</f>
        <v>1</v>
      </c>
    </row>
    <row r="464" spans="2:16" x14ac:dyDescent="0.3">
      <c r="B464" s="1" t="s">
        <v>541</v>
      </c>
      <c r="C464" s="1" t="s">
        <v>206</v>
      </c>
      <c r="D464" s="1">
        <v>25</v>
      </c>
      <c r="E464" s="1" t="s">
        <v>507</v>
      </c>
      <c r="F464" s="1" t="s">
        <v>508</v>
      </c>
      <c r="G464" s="1" t="s">
        <v>513</v>
      </c>
      <c r="H464" s="1" t="s">
        <v>1118</v>
      </c>
      <c r="I464" s="4">
        <v>27118.28</v>
      </c>
      <c r="J464" s="1">
        <v>13</v>
      </c>
      <c r="K464" s="4">
        <v>515247.31999999989</v>
      </c>
      <c r="L464" s="1" t="s">
        <v>521</v>
      </c>
      <c r="M464" s="7">
        <v>45629</v>
      </c>
      <c r="N464" s="2" t="str">
        <f>TEXT(Table1[[#This Row],[Date of Sale]],"mmm")</f>
        <v>Dec</v>
      </c>
      <c r="O464" s="1" t="s">
        <v>1402</v>
      </c>
      <c r="P464" s="8">
        <f>IF(Table1[[#This Row],[Status]]="Inforce",1,0)</f>
        <v>1</v>
      </c>
    </row>
    <row r="465" spans="2:16" x14ac:dyDescent="0.3">
      <c r="B465" s="1" t="s">
        <v>711</v>
      </c>
      <c r="C465" s="1" t="s">
        <v>463</v>
      </c>
      <c r="D465" s="1">
        <v>29</v>
      </c>
      <c r="E465" s="1" t="s">
        <v>507</v>
      </c>
      <c r="F465" s="1" t="s">
        <v>508</v>
      </c>
      <c r="G465" s="1" t="s">
        <v>516</v>
      </c>
      <c r="H465" s="1" t="s">
        <v>1360</v>
      </c>
      <c r="I465" s="4">
        <v>8311.94</v>
      </c>
      <c r="J465" s="1">
        <v>13</v>
      </c>
      <c r="K465" s="4">
        <v>124679.1</v>
      </c>
      <c r="L465" s="1" t="s">
        <v>522</v>
      </c>
      <c r="M465" s="7">
        <v>45629</v>
      </c>
      <c r="N465" s="2" t="str">
        <f>TEXT(Table1[[#This Row],[Date of Sale]],"mmm")</f>
        <v>Dec</v>
      </c>
      <c r="O465" s="1" t="s">
        <v>1403</v>
      </c>
      <c r="P465" s="8">
        <f>IF(Table1[[#This Row],[Status]]="Inforce",1,0)</f>
        <v>0</v>
      </c>
    </row>
    <row r="466" spans="2:16" x14ac:dyDescent="0.3">
      <c r="B466" s="1" t="s">
        <v>811</v>
      </c>
      <c r="C466" s="1" t="s">
        <v>492</v>
      </c>
      <c r="D466" s="1">
        <v>39</v>
      </c>
      <c r="E466" s="1" t="s">
        <v>507</v>
      </c>
      <c r="F466" s="1" t="s">
        <v>511</v>
      </c>
      <c r="G466" s="1" t="s">
        <v>514</v>
      </c>
      <c r="H466" s="1" t="s">
        <v>1389</v>
      </c>
      <c r="I466" s="4">
        <v>49056.72</v>
      </c>
      <c r="J466" s="1">
        <v>28</v>
      </c>
      <c r="K466" s="4">
        <v>588680.64</v>
      </c>
      <c r="L466" s="1" t="s">
        <v>518</v>
      </c>
      <c r="M466" s="7">
        <v>45629</v>
      </c>
      <c r="N466" s="2" t="str">
        <f>TEXT(Table1[[#This Row],[Date of Sale]],"mmm")</f>
        <v>Dec</v>
      </c>
      <c r="O466" s="1" t="s">
        <v>1402</v>
      </c>
      <c r="P466" s="8">
        <f>IF(Table1[[#This Row],[Status]]="Inforce",1,0)</f>
        <v>1</v>
      </c>
    </row>
    <row r="467" spans="2:16" x14ac:dyDescent="0.3">
      <c r="B467" s="1" t="s">
        <v>581</v>
      </c>
      <c r="C467" s="1" t="s">
        <v>361</v>
      </c>
      <c r="D467" s="1">
        <v>56</v>
      </c>
      <c r="E467" s="1" t="s">
        <v>507</v>
      </c>
      <c r="F467" s="1" t="s">
        <v>509</v>
      </c>
      <c r="G467" s="1" t="s">
        <v>513</v>
      </c>
      <c r="H467" s="1" t="s">
        <v>1264</v>
      </c>
      <c r="I467" s="4">
        <v>47192.02</v>
      </c>
      <c r="J467" s="1">
        <v>19</v>
      </c>
      <c r="K467" s="4">
        <v>613496.26</v>
      </c>
      <c r="L467" s="1" t="s">
        <v>518</v>
      </c>
      <c r="M467" s="7">
        <v>45630</v>
      </c>
      <c r="N467" s="2" t="str">
        <f>TEXT(Table1[[#This Row],[Date of Sale]],"mmm")</f>
        <v>Dec</v>
      </c>
      <c r="O467" s="1" t="s">
        <v>1402</v>
      </c>
      <c r="P467" s="8">
        <f>IF(Table1[[#This Row],[Status]]="Inforce",1,0)</f>
        <v>1</v>
      </c>
    </row>
    <row r="468" spans="2:16" x14ac:dyDescent="0.3">
      <c r="B468" s="1" t="s">
        <v>552</v>
      </c>
      <c r="C468" s="1" t="s">
        <v>481</v>
      </c>
      <c r="D468" s="1">
        <v>36</v>
      </c>
      <c r="E468" s="1" t="s">
        <v>506</v>
      </c>
      <c r="F468" s="1" t="s">
        <v>512</v>
      </c>
      <c r="G468" s="1" t="s">
        <v>517</v>
      </c>
      <c r="H468" s="1" t="s">
        <v>1378</v>
      </c>
      <c r="I468" s="4">
        <v>48178.1</v>
      </c>
      <c r="J468" s="1">
        <v>16</v>
      </c>
      <c r="K468" s="4">
        <v>722671.5</v>
      </c>
      <c r="L468" s="1" t="s">
        <v>519</v>
      </c>
      <c r="M468" s="7">
        <v>45630</v>
      </c>
      <c r="N468" s="2" t="str">
        <f>TEXT(Table1[[#This Row],[Date of Sale]],"mmm")</f>
        <v>Dec</v>
      </c>
      <c r="O468" s="1" t="s">
        <v>1403</v>
      </c>
      <c r="P468" s="8">
        <f>IF(Table1[[#This Row],[Status]]="Inforce",1,0)</f>
        <v>0</v>
      </c>
    </row>
    <row r="469" spans="2:16" x14ac:dyDescent="0.3">
      <c r="B469" s="1" t="s">
        <v>685</v>
      </c>
      <c r="C469" s="1" t="s">
        <v>454</v>
      </c>
      <c r="D469" s="1">
        <v>43</v>
      </c>
      <c r="E469" s="1" t="s">
        <v>506</v>
      </c>
      <c r="F469" s="1" t="s">
        <v>511</v>
      </c>
      <c r="G469" s="1" t="s">
        <v>513</v>
      </c>
      <c r="H469" s="1" t="s">
        <v>1352</v>
      </c>
      <c r="I469" s="4">
        <v>30312.59</v>
      </c>
      <c r="J469" s="1">
        <v>16</v>
      </c>
      <c r="K469" s="4">
        <v>575939.21</v>
      </c>
      <c r="L469" s="1" t="s">
        <v>520</v>
      </c>
      <c r="M469" s="7">
        <v>45631</v>
      </c>
      <c r="N469" s="2" t="str">
        <f>TEXT(Table1[[#This Row],[Date of Sale]],"mmm")</f>
        <v>Dec</v>
      </c>
      <c r="O469" s="1" t="s">
        <v>1403</v>
      </c>
      <c r="P469" s="8">
        <f>IF(Table1[[#This Row],[Status]]="Inforce",1,0)</f>
        <v>0</v>
      </c>
    </row>
    <row r="470" spans="2:16" x14ac:dyDescent="0.3">
      <c r="B470" s="1" t="s">
        <v>722</v>
      </c>
      <c r="C470" s="1" t="s">
        <v>52</v>
      </c>
      <c r="D470" s="1">
        <v>51</v>
      </c>
      <c r="E470" s="1" t="s">
        <v>506</v>
      </c>
      <c r="F470" s="1" t="s">
        <v>510</v>
      </c>
      <c r="G470" s="1" t="s">
        <v>515</v>
      </c>
      <c r="H470" s="1" t="s">
        <v>976</v>
      </c>
      <c r="I470" s="4">
        <v>10964.43</v>
      </c>
      <c r="J470" s="1">
        <v>10</v>
      </c>
      <c r="K470" s="4">
        <v>131573.16</v>
      </c>
      <c r="L470" s="1" t="s">
        <v>521</v>
      </c>
      <c r="M470" s="7">
        <v>45632</v>
      </c>
      <c r="N470" s="2" t="str">
        <f>TEXT(Table1[[#This Row],[Date of Sale]],"mmm")</f>
        <v>Dec</v>
      </c>
      <c r="O470" s="1" t="s">
        <v>1403</v>
      </c>
      <c r="P470" s="8">
        <f>IF(Table1[[#This Row],[Status]]="Inforce",1,0)</f>
        <v>0</v>
      </c>
    </row>
    <row r="471" spans="2:16" x14ac:dyDescent="0.3">
      <c r="B471" s="1" t="s">
        <v>583</v>
      </c>
      <c r="C471" s="1" t="s">
        <v>445</v>
      </c>
      <c r="D471" s="1">
        <v>48</v>
      </c>
      <c r="E471" s="1" t="s">
        <v>506</v>
      </c>
      <c r="F471" s="1" t="s">
        <v>511</v>
      </c>
      <c r="G471" s="1" t="s">
        <v>516</v>
      </c>
      <c r="H471" s="1" t="s">
        <v>1344</v>
      </c>
      <c r="I471" s="4">
        <v>28231.86</v>
      </c>
      <c r="J471" s="1">
        <v>14</v>
      </c>
      <c r="K471" s="4">
        <v>338782.32</v>
      </c>
      <c r="L471" s="1" t="s">
        <v>519</v>
      </c>
      <c r="M471" s="7">
        <v>45632</v>
      </c>
      <c r="N471" s="2" t="str">
        <f>TEXT(Table1[[#This Row],[Date of Sale]],"mmm")</f>
        <v>Dec</v>
      </c>
      <c r="O471" s="1" t="s">
        <v>1402</v>
      </c>
      <c r="P471" s="8">
        <f>IF(Table1[[#This Row],[Status]]="Inforce",1,0)</f>
        <v>1</v>
      </c>
    </row>
    <row r="472" spans="2:16" x14ac:dyDescent="0.3">
      <c r="B472" s="1" t="s">
        <v>794</v>
      </c>
      <c r="C472" s="1" t="s">
        <v>493</v>
      </c>
      <c r="D472" s="1">
        <v>48</v>
      </c>
      <c r="E472" s="1" t="s">
        <v>506</v>
      </c>
      <c r="F472" s="1" t="s">
        <v>510</v>
      </c>
      <c r="G472" s="1" t="s">
        <v>514</v>
      </c>
      <c r="H472" s="1" t="s">
        <v>917</v>
      </c>
      <c r="I472" s="4">
        <v>13885.49</v>
      </c>
      <c r="J472" s="1">
        <v>22</v>
      </c>
      <c r="K472" s="4">
        <v>166625.88</v>
      </c>
      <c r="L472" s="1" t="s">
        <v>518</v>
      </c>
      <c r="M472" s="7">
        <v>45632</v>
      </c>
      <c r="N472" s="2" t="str">
        <f>TEXT(Table1[[#This Row],[Date of Sale]],"mmm")</f>
        <v>Dec</v>
      </c>
      <c r="O472" s="1" t="s">
        <v>1402</v>
      </c>
      <c r="P472" s="8">
        <f>IF(Table1[[#This Row],[Status]]="Inforce",1,0)</f>
        <v>1</v>
      </c>
    </row>
    <row r="473" spans="2:16" x14ac:dyDescent="0.3">
      <c r="B473" s="1" t="s">
        <v>801</v>
      </c>
      <c r="C473" s="1" t="s">
        <v>232</v>
      </c>
      <c r="D473" s="1">
        <v>58</v>
      </c>
      <c r="E473" s="1" t="s">
        <v>507</v>
      </c>
      <c r="F473" s="1" t="s">
        <v>511</v>
      </c>
      <c r="G473" s="1" t="s">
        <v>517</v>
      </c>
      <c r="H473" s="1" t="s">
        <v>1142</v>
      </c>
      <c r="I473" s="4">
        <v>29093.03</v>
      </c>
      <c r="J473" s="1">
        <v>21</v>
      </c>
      <c r="K473" s="4">
        <v>494581.51</v>
      </c>
      <c r="L473" s="1" t="s">
        <v>520</v>
      </c>
      <c r="M473" s="7">
        <v>45633</v>
      </c>
      <c r="N473" s="2" t="str">
        <f>TEXT(Table1[[#This Row],[Date of Sale]],"mmm")</f>
        <v>Dec</v>
      </c>
      <c r="O473" s="1" t="s">
        <v>1402</v>
      </c>
      <c r="P473" s="8">
        <f>IF(Table1[[#This Row],[Status]]="Inforce",1,0)</f>
        <v>1</v>
      </c>
    </row>
    <row r="474" spans="2:16" x14ac:dyDescent="0.3">
      <c r="B474" s="1" t="s">
        <v>882</v>
      </c>
      <c r="C474" s="1" t="s">
        <v>425</v>
      </c>
      <c r="D474" s="1">
        <v>40</v>
      </c>
      <c r="E474" s="1" t="s">
        <v>507</v>
      </c>
      <c r="F474" s="1" t="s">
        <v>512</v>
      </c>
      <c r="G474" s="1" t="s">
        <v>515</v>
      </c>
      <c r="H474" s="1" t="s">
        <v>1325</v>
      </c>
      <c r="I474" s="4">
        <v>19552.68</v>
      </c>
      <c r="J474" s="1">
        <v>25</v>
      </c>
      <c r="K474" s="4">
        <v>195526.8</v>
      </c>
      <c r="L474" s="1" t="s">
        <v>519</v>
      </c>
      <c r="M474" s="7">
        <v>45633</v>
      </c>
      <c r="N474" s="2" t="str">
        <f>TEXT(Table1[[#This Row],[Date of Sale]],"mmm")</f>
        <v>Dec</v>
      </c>
      <c r="O474" s="1" t="s">
        <v>1402</v>
      </c>
      <c r="P474" s="8">
        <f>IF(Table1[[#This Row],[Status]]="Inforce",1,0)</f>
        <v>1</v>
      </c>
    </row>
    <row r="475" spans="2:16" x14ac:dyDescent="0.3">
      <c r="B475" s="1" t="s">
        <v>713</v>
      </c>
      <c r="C475" s="1" t="s">
        <v>40</v>
      </c>
      <c r="D475" s="1">
        <v>32</v>
      </c>
      <c r="E475" s="1" t="s">
        <v>507</v>
      </c>
      <c r="F475" s="1" t="s">
        <v>510</v>
      </c>
      <c r="G475" s="1" t="s">
        <v>517</v>
      </c>
      <c r="H475" s="1" t="s">
        <v>966</v>
      </c>
      <c r="I475" s="4">
        <v>49954.14</v>
      </c>
      <c r="J475" s="1">
        <v>14</v>
      </c>
      <c r="K475" s="4">
        <v>749312.1</v>
      </c>
      <c r="L475" s="1" t="s">
        <v>519</v>
      </c>
      <c r="M475" s="7">
        <v>45634</v>
      </c>
      <c r="N475" s="2" t="str">
        <f>TEXT(Table1[[#This Row],[Date of Sale]],"mmm")</f>
        <v>Dec</v>
      </c>
      <c r="O475" s="1" t="s">
        <v>1402</v>
      </c>
      <c r="P475" s="8">
        <f>IF(Table1[[#This Row],[Status]]="Inforce",1,0)</f>
        <v>1</v>
      </c>
    </row>
    <row r="476" spans="2:16" x14ac:dyDescent="0.3">
      <c r="B476" s="1" t="s">
        <v>561</v>
      </c>
      <c r="C476" s="1" t="s">
        <v>82</v>
      </c>
      <c r="D476" s="1">
        <v>42</v>
      </c>
      <c r="E476" s="1" t="s">
        <v>506</v>
      </c>
      <c r="F476" s="1" t="s">
        <v>508</v>
      </c>
      <c r="G476" s="1" t="s">
        <v>515</v>
      </c>
      <c r="H476" s="1" t="s">
        <v>1006</v>
      </c>
      <c r="I476" s="4">
        <v>24240.69</v>
      </c>
      <c r="J476" s="1">
        <v>10</v>
      </c>
      <c r="K476" s="4">
        <v>436332.42</v>
      </c>
      <c r="L476" s="1" t="s">
        <v>518</v>
      </c>
      <c r="M476" s="7">
        <v>45634</v>
      </c>
      <c r="N476" s="2" t="str">
        <f>TEXT(Table1[[#This Row],[Date of Sale]],"mmm")</f>
        <v>Dec</v>
      </c>
      <c r="O476" s="1" t="s">
        <v>1403</v>
      </c>
      <c r="P476" s="8">
        <f>IF(Table1[[#This Row],[Status]]="Inforce",1,0)</f>
        <v>0</v>
      </c>
    </row>
    <row r="477" spans="2:16" x14ac:dyDescent="0.3">
      <c r="B477" s="1" t="s">
        <v>573</v>
      </c>
      <c r="C477" s="1" t="s">
        <v>161</v>
      </c>
      <c r="D477" s="1">
        <v>33</v>
      </c>
      <c r="E477" s="1" t="s">
        <v>507</v>
      </c>
      <c r="F477" s="1" t="s">
        <v>511</v>
      </c>
      <c r="G477" s="1" t="s">
        <v>514</v>
      </c>
      <c r="H477" s="1" t="s">
        <v>1076</v>
      </c>
      <c r="I477" s="4">
        <v>37180.94</v>
      </c>
      <c r="J477" s="1">
        <v>20</v>
      </c>
      <c r="K477" s="4">
        <v>557714.10000000009</v>
      </c>
      <c r="L477" s="1" t="s">
        <v>520</v>
      </c>
      <c r="M477" s="7">
        <v>45634</v>
      </c>
      <c r="N477" s="2" t="str">
        <f>TEXT(Table1[[#This Row],[Date of Sale]],"mmm")</f>
        <v>Dec</v>
      </c>
      <c r="O477" s="1" t="s">
        <v>1403</v>
      </c>
      <c r="P477" s="8">
        <f>IF(Table1[[#This Row],[Status]]="Inforce",1,0)</f>
        <v>0</v>
      </c>
    </row>
    <row r="478" spans="2:16" x14ac:dyDescent="0.3">
      <c r="B478" s="1" t="s">
        <v>852</v>
      </c>
      <c r="C478" s="1" t="s">
        <v>346</v>
      </c>
      <c r="D478" s="1">
        <v>40</v>
      </c>
      <c r="E478" s="1" t="s">
        <v>507</v>
      </c>
      <c r="F478" s="1" t="s">
        <v>512</v>
      </c>
      <c r="G478" s="1" t="s">
        <v>513</v>
      </c>
      <c r="H478" s="1" t="s">
        <v>1251</v>
      </c>
      <c r="I478" s="4">
        <v>14852.46</v>
      </c>
      <c r="J478" s="1">
        <v>29</v>
      </c>
      <c r="K478" s="4">
        <v>148524.6</v>
      </c>
      <c r="L478" s="1" t="s">
        <v>522</v>
      </c>
      <c r="M478" s="7">
        <v>45634</v>
      </c>
      <c r="N478" s="2" t="str">
        <f>TEXT(Table1[[#This Row],[Date of Sale]],"mmm")</f>
        <v>Dec</v>
      </c>
      <c r="O478" s="1" t="s">
        <v>1402</v>
      </c>
      <c r="P478" s="8">
        <f>IF(Table1[[#This Row],[Status]]="Inforce",1,0)</f>
        <v>1</v>
      </c>
    </row>
    <row r="479" spans="2:16" x14ac:dyDescent="0.3">
      <c r="B479" s="1" t="s">
        <v>718</v>
      </c>
      <c r="C479" s="1" t="s">
        <v>391</v>
      </c>
      <c r="D479" s="1">
        <v>25</v>
      </c>
      <c r="E479" s="1" t="s">
        <v>506</v>
      </c>
      <c r="F479" s="1" t="s">
        <v>512</v>
      </c>
      <c r="G479" s="1" t="s">
        <v>515</v>
      </c>
      <c r="H479" s="1" t="s">
        <v>1292</v>
      </c>
      <c r="I479" s="4">
        <v>11904.18</v>
      </c>
      <c r="J479" s="1">
        <v>13</v>
      </c>
      <c r="K479" s="4">
        <v>190466.88</v>
      </c>
      <c r="L479" s="1" t="s">
        <v>521</v>
      </c>
      <c r="M479" s="7">
        <v>45634</v>
      </c>
      <c r="N479" s="2" t="str">
        <f>TEXT(Table1[[#This Row],[Date of Sale]],"mmm")</f>
        <v>Dec</v>
      </c>
      <c r="O479" s="1" t="s">
        <v>1402</v>
      </c>
      <c r="P479" s="8">
        <f>IF(Table1[[#This Row],[Status]]="Inforce",1,0)</f>
        <v>1</v>
      </c>
    </row>
    <row r="480" spans="2:16" x14ac:dyDescent="0.3">
      <c r="B480" s="1" t="s">
        <v>712</v>
      </c>
      <c r="C480" s="1" t="s">
        <v>38</v>
      </c>
      <c r="D480" s="1">
        <v>53</v>
      </c>
      <c r="E480" s="1" t="s">
        <v>506</v>
      </c>
      <c r="F480" s="1" t="s">
        <v>512</v>
      </c>
      <c r="G480" s="1" t="s">
        <v>515</v>
      </c>
      <c r="H480" s="1" t="s">
        <v>964</v>
      </c>
      <c r="I480" s="4">
        <v>48629.98</v>
      </c>
      <c r="J480" s="1">
        <v>26</v>
      </c>
      <c r="K480" s="4">
        <v>534929.78</v>
      </c>
      <c r="L480" s="1" t="s">
        <v>519</v>
      </c>
      <c r="M480" s="7">
        <v>45635</v>
      </c>
      <c r="N480" s="2" t="str">
        <f>TEXT(Table1[[#This Row],[Date of Sale]],"mmm")</f>
        <v>Dec</v>
      </c>
      <c r="O480" s="1" t="s">
        <v>1402</v>
      </c>
      <c r="P480" s="8">
        <f>IF(Table1[[#This Row],[Status]]="Inforce",1,0)</f>
        <v>1</v>
      </c>
    </row>
    <row r="481" spans="2:16" x14ac:dyDescent="0.3">
      <c r="B481" s="1" t="s">
        <v>851</v>
      </c>
      <c r="C481" s="1" t="s">
        <v>345</v>
      </c>
      <c r="D481" s="1">
        <v>58</v>
      </c>
      <c r="E481" s="1" t="s">
        <v>506</v>
      </c>
      <c r="F481" s="1" t="s">
        <v>508</v>
      </c>
      <c r="G481" s="1" t="s">
        <v>513</v>
      </c>
      <c r="H481" s="1" t="s">
        <v>1250</v>
      </c>
      <c r="I481" s="4">
        <v>36005.94</v>
      </c>
      <c r="J481" s="1">
        <v>18</v>
      </c>
      <c r="K481" s="4">
        <v>648106.92000000004</v>
      </c>
      <c r="L481" s="1" t="s">
        <v>520</v>
      </c>
      <c r="M481" s="7">
        <v>45635</v>
      </c>
      <c r="N481" s="2" t="str">
        <f>TEXT(Table1[[#This Row],[Date of Sale]],"mmm")</f>
        <v>Dec</v>
      </c>
      <c r="O481" s="1" t="s">
        <v>1402</v>
      </c>
      <c r="P481" s="8">
        <f>IF(Table1[[#This Row],[Status]]="Inforce",1,0)</f>
        <v>1</v>
      </c>
    </row>
    <row r="482" spans="2:16" x14ac:dyDescent="0.3">
      <c r="B482" s="1" t="s">
        <v>646</v>
      </c>
      <c r="C482" s="1" t="s">
        <v>498</v>
      </c>
      <c r="D482" s="1">
        <v>59</v>
      </c>
      <c r="E482" s="1" t="s">
        <v>507</v>
      </c>
      <c r="F482" s="1" t="s">
        <v>511</v>
      </c>
      <c r="G482" s="1" t="s">
        <v>517</v>
      </c>
      <c r="H482" s="1" t="s">
        <v>1394</v>
      </c>
      <c r="I482" s="4">
        <v>34627.33</v>
      </c>
      <c r="J482" s="1">
        <v>30</v>
      </c>
      <c r="K482" s="4">
        <v>554037.28</v>
      </c>
      <c r="L482" s="1" t="s">
        <v>519</v>
      </c>
      <c r="M482" s="7">
        <v>45636</v>
      </c>
      <c r="N482" s="2" t="str">
        <f>TEXT(Table1[[#This Row],[Date of Sale]],"mmm")</f>
        <v>Dec</v>
      </c>
      <c r="O482" s="1" t="s">
        <v>1403</v>
      </c>
      <c r="P482" s="8">
        <f>IF(Table1[[#This Row],[Status]]="Inforce",1,0)</f>
        <v>0</v>
      </c>
    </row>
    <row r="483" spans="2:16" x14ac:dyDescent="0.3">
      <c r="B483" s="1" t="s">
        <v>779</v>
      </c>
      <c r="C483" s="1" t="s">
        <v>180</v>
      </c>
      <c r="D483" s="1">
        <v>57</v>
      </c>
      <c r="E483" s="1" t="s">
        <v>506</v>
      </c>
      <c r="F483" s="1" t="s">
        <v>509</v>
      </c>
      <c r="G483" s="1" t="s">
        <v>514</v>
      </c>
      <c r="H483" s="1" t="s">
        <v>1093</v>
      </c>
      <c r="I483" s="4">
        <v>7379.43</v>
      </c>
      <c r="J483" s="1">
        <v>29</v>
      </c>
      <c r="K483" s="4">
        <v>140209.17000000001</v>
      </c>
      <c r="L483" s="1" t="s">
        <v>518</v>
      </c>
      <c r="M483" s="7">
        <v>45637</v>
      </c>
      <c r="N483" s="2" t="str">
        <f>TEXT(Table1[[#This Row],[Date of Sale]],"mmm")</f>
        <v>Dec</v>
      </c>
      <c r="O483" s="1" t="s">
        <v>1402</v>
      </c>
      <c r="P483" s="8">
        <f>IF(Table1[[#This Row],[Status]]="Inforce",1,0)</f>
        <v>1</v>
      </c>
    </row>
    <row r="484" spans="2:16" x14ac:dyDescent="0.3">
      <c r="B484" s="1" t="s">
        <v>559</v>
      </c>
      <c r="C484" s="1" t="s">
        <v>184</v>
      </c>
      <c r="D484" s="1">
        <v>26</v>
      </c>
      <c r="E484" s="1" t="s">
        <v>507</v>
      </c>
      <c r="F484" s="1" t="s">
        <v>509</v>
      </c>
      <c r="G484" s="1" t="s">
        <v>517</v>
      </c>
      <c r="H484" s="1" t="s">
        <v>1097</v>
      </c>
      <c r="I484" s="4">
        <v>21373.74</v>
      </c>
      <c r="J484" s="1">
        <v>5</v>
      </c>
      <c r="K484" s="4">
        <v>427474.8</v>
      </c>
      <c r="L484" s="1" t="s">
        <v>520</v>
      </c>
      <c r="M484" s="7">
        <v>45637</v>
      </c>
      <c r="N484" s="2" t="str">
        <f>TEXT(Table1[[#This Row],[Date of Sale]],"mmm")</f>
        <v>Dec</v>
      </c>
      <c r="O484" s="1" t="s">
        <v>1402</v>
      </c>
      <c r="P484" s="8">
        <f>IF(Table1[[#This Row],[Status]]="Inforce",1,0)</f>
        <v>1</v>
      </c>
    </row>
    <row r="485" spans="2:16" x14ac:dyDescent="0.3">
      <c r="B485" s="1" t="s">
        <v>533</v>
      </c>
      <c r="C485" s="1" t="s">
        <v>414</v>
      </c>
      <c r="D485" s="1">
        <v>45</v>
      </c>
      <c r="E485" s="1" t="s">
        <v>507</v>
      </c>
      <c r="F485" s="1" t="s">
        <v>508</v>
      </c>
      <c r="G485" s="1" t="s">
        <v>513</v>
      </c>
      <c r="H485" s="1" t="s">
        <v>1315</v>
      </c>
      <c r="I485" s="4">
        <v>24830.55</v>
      </c>
      <c r="J485" s="1">
        <v>10</v>
      </c>
      <c r="K485" s="4">
        <v>496611</v>
      </c>
      <c r="L485" s="1" t="s">
        <v>521</v>
      </c>
      <c r="M485" s="7">
        <v>45637</v>
      </c>
      <c r="N485" s="2" t="str">
        <f>TEXT(Table1[[#This Row],[Date of Sale]],"mmm")</f>
        <v>Dec</v>
      </c>
      <c r="O485" s="1" t="s">
        <v>1402</v>
      </c>
      <c r="P485" s="8">
        <f>IF(Table1[[#This Row],[Status]]="Inforce",1,0)</f>
        <v>1</v>
      </c>
    </row>
    <row r="486" spans="2:16" x14ac:dyDescent="0.3">
      <c r="B486" s="1" t="s">
        <v>821</v>
      </c>
      <c r="C486" s="1" t="s">
        <v>273</v>
      </c>
      <c r="D486" s="1">
        <v>38</v>
      </c>
      <c r="E486" s="1" t="s">
        <v>506</v>
      </c>
      <c r="F486" s="1" t="s">
        <v>510</v>
      </c>
      <c r="G486" s="1" t="s">
        <v>514</v>
      </c>
      <c r="H486" s="1" t="s">
        <v>1183</v>
      </c>
      <c r="I486" s="4">
        <v>48587.4</v>
      </c>
      <c r="J486" s="1">
        <v>6</v>
      </c>
      <c r="K486" s="4">
        <v>825985.8</v>
      </c>
      <c r="L486" s="1" t="s">
        <v>518</v>
      </c>
      <c r="M486" s="7">
        <v>45638</v>
      </c>
      <c r="N486" s="2" t="str">
        <f>TEXT(Table1[[#This Row],[Date of Sale]],"mmm")</f>
        <v>Dec</v>
      </c>
      <c r="O486" s="1" t="s">
        <v>1402</v>
      </c>
      <c r="P486" s="8">
        <f>IF(Table1[[#This Row],[Status]]="Inforce",1,0)</f>
        <v>1</v>
      </c>
    </row>
    <row r="487" spans="2:16" x14ac:dyDescent="0.3">
      <c r="B487" s="1" t="s">
        <v>751</v>
      </c>
      <c r="C487" s="1" t="s">
        <v>108</v>
      </c>
      <c r="D487" s="1">
        <v>52</v>
      </c>
      <c r="E487" s="1" t="s">
        <v>507</v>
      </c>
      <c r="F487" s="1" t="s">
        <v>512</v>
      </c>
      <c r="G487" s="1" t="s">
        <v>513</v>
      </c>
      <c r="H487" s="1" t="s">
        <v>1027</v>
      </c>
      <c r="I487" s="4">
        <v>45736.44</v>
      </c>
      <c r="J487" s="1">
        <v>21</v>
      </c>
      <c r="K487" s="4">
        <v>640310.16</v>
      </c>
      <c r="L487" s="1" t="s">
        <v>520</v>
      </c>
      <c r="M487" s="7">
        <v>45640</v>
      </c>
      <c r="N487" s="2" t="str">
        <f>TEXT(Table1[[#This Row],[Date of Sale]],"mmm")</f>
        <v>Dec</v>
      </c>
      <c r="O487" s="1" t="s">
        <v>1402</v>
      </c>
      <c r="P487" s="8">
        <f>IF(Table1[[#This Row],[Status]]="Inforce",1,0)</f>
        <v>1</v>
      </c>
    </row>
    <row r="488" spans="2:16" x14ac:dyDescent="0.3">
      <c r="B488" s="1" t="s">
        <v>812</v>
      </c>
      <c r="C488" s="1" t="s">
        <v>257</v>
      </c>
      <c r="D488" s="1">
        <v>27</v>
      </c>
      <c r="E488" s="1" t="s">
        <v>507</v>
      </c>
      <c r="F488" s="1" t="s">
        <v>512</v>
      </c>
      <c r="G488" s="1" t="s">
        <v>513</v>
      </c>
      <c r="H488" s="1" t="s">
        <v>1166</v>
      </c>
      <c r="I488" s="4">
        <v>10471.68</v>
      </c>
      <c r="J488" s="1">
        <v>18</v>
      </c>
      <c r="K488" s="4">
        <v>146603.51999999999</v>
      </c>
      <c r="L488" s="1" t="s">
        <v>520</v>
      </c>
      <c r="M488" s="7">
        <v>45640</v>
      </c>
      <c r="N488" s="2" t="str">
        <f>TEXT(Table1[[#This Row],[Date of Sale]],"mmm")</f>
        <v>Dec</v>
      </c>
      <c r="O488" s="1" t="s">
        <v>1402</v>
      </c>
      <c r="P488" s="8">
        <f>IF(Table1[[#This Row],[Status]]="Inforce",1,0)</f>
        <v>1</v>
      </c>
    </row>
    <row r="489" spans="2:16" x14ac:dyDescent="0.3">
      <c r="B489" s="1" t="s">
        <v>803</v>
      </c>
      <c r="C489" s="1" t="s">
        <v>236</v>
      </c>
      <c r="D489" s="1">
        <v>33</v>
      </c>
      <c r="E489" s="1" t="s">
        <v>506</v>
      </c>
      <c r="F489" s="1" t="s">
        <v>508</v>
      </c>
      <c r="G489" s="1" t="s">
        <v>517</v>
      </c>
      <c r="H489" s="1" t="s">
        <v>1146</v>
      </c>
      <c r="I489" s="4">
        <v>10873.13</v>
      </c>
      <c r="J489" s="1">
        <v>30</v>
      </c>
      <c r="K489" s="4">
        <v>141350.69</v>
      </c>
      <c r="L489" s="1" t="s">
        <v>519</v>
      </c>
      <c r="M489" s="7">
        <v>45641</v>
      </c>
      <c r="N489" s="2" t="str">
        <f>TEXT(Table1[[#This Row],[Date of Sale]],"mmm")</f>
        <v>Dec</v>
      </c>
      <c r="O489" s="1" t="s">
        <v>1403</v>
      </c>
      <c r="P489" s="8">
        <f>IF(Table1[[#This Row],[Status]]="Inforce",1,0)</f>
        <v>0</v>
      </c>
    </row>
    <row r="490" spans="2:16" x14ac:dyDescent="0.3">
      <c r="B490" s="1" t="s">
        <v>862</v>
      </c>
      <c r="C490" s="1" t="s">
        <v>378</v>
      </c>
      <c r="D490" s="1">
        <v>58</v>
      </c>
      <c r="E490" s="1" t="s">
        <v>506</v>
      </c>
      <c r="F490" s="1" t="s">
        <v>512</v>
      </c>
      <c r="G490" s="1" t="s">
        <v>516</v>
      </c>
      <c r="H490" s="1" t="s">
        <v>1279</v>
      </c>
      <c r="I490" s="4">
        <v>18549.71</v>
      </c>
      <c r="J490" s="1">
        <v>16</v>
      </c>
      <c r="K490" s="4">
        <v>352444.49</v>
      </c>
      <c r="L490" s="1" t="s">
        <v>519</v>
      </c>
      <c r="M490" s="7">
        <v>45642</v>
      </c>
      <c r="N490" s="2" t="str">
        <f>TEXT(Table1[[#This Row],[Date of Sale]],"mmm")</f>
        <v>Dec</v>
      </c>
      <c r="O490" s="1" t="s">
        <v>1402</v>
      </c>
      <c r="P490" s="8">
        <f>IF(Table1[[#This Row],[Status]]="Inforce",1,0)</f>
        <v>1</v>
      </c>
    </row>
    <row r="491" spans="2:16" x14ac:dyDescent="0.3">
      <c r="B491" s="1" t="s">
        <v>530</v>
      </c>
      <c r="C491" s="1" t="s">
        <v>21</v>
      </c>
      <c r="D491" s="1">
        <v>60</v>
      </c>
      <c r="E491" s="1" t="s">
        <v>506</v>
      </c>
      <c r="F491" s="1" t="s">
        <v>511</v>
      </c>
      <c r="G491" s="1" t="s">
        <v>515</v>
      </c>
      <c r="H491" s="1" t="s">
        <v>948</v>
      </c>
      <c r="I491" s="4">
        <v>11496.04</v>
      </c>
      <c r="J491" s="1">
        <v>30</v>
      </c>
      <c r="K491" s="4">
        <v>126456.44</v>
      </c>
      <c r="L491" s="1" t="s">
        <v>519</v>
      </c>
      <c r="M491" s="7">
        <v>45643</v>
      </c>
      <c r="N491" s="2" t="str">
        <f>TEXT(Table1[[#This Row],[Date of Sale]],"mmm")</f>
        <v>Dec</v>
      </c>
      <c r="O491" s="1" t="s">
        <v>1402</v>
      </c>
      <c r="P491" s="8">
        <f>IF(Table1[[#This Row],[Status]]="Inforce",1,0)</f>
        <v>1</v>
      </c>
    </row>
    <row r="492" spans="2:16" x14ac:dyDescent="0.3">
      <c r="B492" s="1" t="s">
        <v>708</v>
      </c>
      <c r="C492" s="1" t="s">
        <v>32</v>
      </c>
      <c r="D492" s="1">
        <v>54</v>
      </c>
      <c r="E492" s="1" t="s">
        <v>507</v>
      </c>
      <c r="F492" s="1" t="s">
        <v>508</v>
      </c>
      <c r="G492" s="1" t="s">
        <v>514</v>
      </c>
      <c r="H492" s="1" t="s">
        <v>958</v>
      </c>
      <c r="I492" s="4">
        <v>45479.55</v>
      </c>
      <c r="J492" s="1">
        <v>13</v>
      </c>
      <c r="K492" s="4">
        <v>864111.45000000007</v>
      </c>
      <c r="L492" s="1" t="s">
        <v>518</v>
      </c>
      <c r="M492" s="7">
        <v>45643</v>
      </c>
      <c r="N492" s="2" t="str">
        <f>TEXT(Table1[[#This Row],[Date of Sale]],"mmm")</f>
        <v>Dec</v>
      </c>
      <c r="O492" s="1" t="s">
        <v>1403</v>
      </c>
      <c r="P492" s="8">
        <f>IF(Table1[[#This Row],[Status]]="Inforce",1,0)</f>
        <v>0</v>
      </c>
    </row>
    <row r="493" spans="2:16" x14ac:dyDescent="0.3">
      <c r="B493" s="1" t="s">
        <v>753</v>
      </c>
      <c r="C493" s="1" t="s">
        <v>112</v>
      </c>
      <c r="D493" s="1">
        <v>38</v>
      </c>
      <c r="E493" s="1" t="s">
        <v>507</v>
      </c>
      <c r="F493" s="1" t="s">
        <v>512</v>
      </c>
      <c r="G493" s="1" t="s">
        <v>515</v>
      </c>
      <c r="H493" s="1" t="s">
        <v>1030</v>
      </c>
      <c r="I493" s="4">
        <v>26532.46</v>
      </c>
      <c r="J493" s="1">
        <v>24</v>
      </c>
      <c r="K493" s="4">
        <v>265324.59999999998</v>
      </c>
      <c r="L493" s="1" t="s">
        <v>518</v>
      </c>
      <c r="M493" s="7">
        <v>45643</v>
      </c>
      <c r="N493" s="2" t="str">
        <f>TEXT(Table1[[#This Row],[Date of Sale]],"mmm")</f>
        <v>Dec</v>
      </c>
      <c r="O493" s="1" t="s">
        <v>1402</v>
      </c>
      <c r="P493" s="8">
        <f>IF(Table1[[#This Row],[Status]]="Inforce",1,0)</f>
        <v>1</v>
      </c>
    </row>
    <row r="494" spans="2:16" x14ac:dyDescent="0.3">
      <c r="B494" s="1" t="s">
        <v>894</v>
      </c>
      <c r="C494" s="1" t="s">
        <v>461</v>
      </c>
      <c r="D494" s="1">
        <v>51</v>
      </c>
      <c r="E494" s="1" t="s">
        <v>507</v>
      </c>
      <c r="F494" s="1" t="s">
        <v>510</v>
      </c>
      <c r="G494" s="1" t="s">
        <v>513</v>
      </c>
      <c r="H494" s="1" t="s">
        <v>1359</v>
      </c>
      <c r="I494" s="4">
        <v>32607.360000000001</v>
      </c>
      <c r="J494" s="1">
        <v>20</v>
      </c>
      <c r="K494" s="4">
        <v>423895.68</v>
      </c>
      <c r="L494" s="1" t="s">
        <v>519</v>
      </c>
      <c r="M494" s="7">
        <v>45643</v>
      </c>
      <c r="N494" s="2" t="str">
        <f>TEXT(Table1[[#This Row],[Date of Sale]],"mmm")</f>
        <v>Dec</v>
      </c>
      <c r="O494" s="1" t="s">
        <v>1402</v>
      </c>
      <c r="P494" s="8">
        <f>IF(Table1[[#This Row],[Status]]="Inforce",1,0)</f>
        <v>1</v>
      </c>
    </row>
    <row r="495" spans="2:16" x14ac:dyDescent="0.3">
      <c r="B495" s="1" t="s">
        <v>551</v>
      </c>
      <c r="C495" s="1" t="s">
        <v>485</v>
      </c>
      <c r="D495" s="1">
        <v>33</v>
      </c>
      <c r="E495" s="1" t="s">
        <v>507</v>
      </c>
      <c r="F495" s="1" t="s">
        <v>509</v>
      </c>
      <c r="G495" s="1" t="s">
        <v>517</v>
      </c>
      <c r="H495" s="1" t="s">
        <v>1382</v>
      </c>
      <c r="I495" s="4">
        <v>47302.69</v>
      </c>
      <c r="J495" s="1">
        <v>17</v>
      </c>
      <c r="K495" s="4">
        <v>709540.35000000009</v>
      </c>
      <c r="L495" s="1" t="s">
        <v>518</v>
      </c>
      <c r="M495" s="7">
        <v>45643</v>
      </c>
      <c r="N495" s="2" t="str">
        <f>TEXT(Table1[[#This Row],[Date of Sale]],"mmm")</f>
        <v>Dec</v>
      </c>
      <c r="O495" s="1" t="s">
        <v>1402</v>
      </c>
      <c r="P495" s="8">
        <f>IF(Table1[[#This Row],[Status]]="Inforce",1,0)</f>
        <v>1</v>
      </c>
    </row>
    <row r="496" spans="2:16" x14ac:dyDescent="0.3">
      <c r="B496" s="1" t="s">
        <v>589</v>
      </c>
      <c r="C496" s="1" t="s">
        <v>188</v>
      </c>
      <c r="D496" s="1">
        <v>59</v>
      </c>
      <c r="E496" s="1" t="s">
        <v>506</v>
      </c>
      <c r="F496" s="1" t="s">
        <v>509</v>
      </c>
      <c r="G496" s="1" t="s">
        <v>514</v>
      </c>
      <c r="H496" s="1" t="s">
        <v>1101</v>
      </c>
      <c r="I496" s="4">
        <v>13149.6</v>
      </c>
      <c r="J496" s="1">
        <v>21</v>
      </c>
      <c r="K496" s="4">
        <v>236692.8</v>
      </c>
      <c r="L496" s="1" t="s">
        <v>519</v>
      </c>
      <c r="M496" s="7">
        <v>45644</v>
      </c>
      <c r="N496" s="2" t="str">
        <f>TEXT(Table1[[#This Row],[Date of Sale]],"mmm")</f>
        <v>Dec</v>
      </c>
      <c r="O496" s="1" t="s">
        <v>1402</v>
      </c>
      <c r="P496" s="8">
        <f>IF(Table1[[#This Row],[Status]]="Inforce",1,0)</f>
        <v>1</v>
      </c>
    </row>
    <row r="497" spans="2:16" x14ac:dyDescent="0.3">
      <c r="B497" s="1" t="s">
        <v>721</v>
      </c>
      <c r="C497" s="1" t="s">
        <v>51</v>
      </c>
      <c r="D497" s="1">
        <v>60</v>
      </c>
      <c r="E497" s="1" t="s">
        <v>506</v>
      </c>
      <c r="F497" s="1" t="s">
        <v>512</v>
      </c>
      <c r="G497" s="1" t="s">
        <v>516</v>
      </c>
      <c r="H497" s="1" t="s">
        <v>975</v>
      </c>
      <c r="I497" s="4">
        <v>40045.18</v>
      </c>
      <c r="J497" s="1">
        <v>13</v>
      </c>
      <c r="K497" s="4">
        <v>440496.98</v>
      </c>
      <c r="L497" s="1" t="s">
        <v>518</v>
      </c>
      <c r="M497" s="7">
        <v>45645</v>
      </c>
      <c r="N497" s="2" t="str">
        <f>TEXT(Table1[[#This Row],[Date of Sale]],"mmm")</f>
        <v>Dec</v>
      </c>
      <c r="O497" s="1" t="s">
        <v>1402</v>
      </c>
      <c r="P497" s="8">
        <f>IF(Table1[[#This Row],[Status]]="Inforce",1,0)</f>
        <v>1</v>
      </c>
    </row>
    <row r="498" spans="2:16" x14ac:dyDescent="0.3">
      <c r="B498" s="1" t="s">
        <v>761</v>
      </c>
      <c r="C498" s="1" t="s">
        <v>332</v>
      </c>
      <c r="D498" s="1">
        <v>55</v>
      </c>
      <c r="E498" s="1" t="s">
        <v>507</v>
      </c>
      <c r="F498" s="1" t="s">
        <v>510</v>
      </c>
      <c r="G498" s="1" t="s">
        <v>516</v>
      </c>
      <c r="H498" s="1" t="s">
        <v>1238</v>
      </c>
      <c r="I498" s="4">
        <v>30530.720000000001</v>
      </c>
      <c r="J498" s="1">
        <v>15</v>
      </c>
      <c r="K498" s="4">
        <v>610614.4</v>
      </c>
      <c r="L498" s="1" t="s">
        <v>518</v>
      </c>
      <c r="M498" s="7">
        <v>45645</v>
      </c>
      <c r="N498" s="2" t="str">
        <f>TEXT(Table1[[#This Row],[Date of Sale]],"mmm")</f>
        <v>Dec</v>
      </c>
      <c r="O498" s="1" t="s">
        <v>1402</v>
      </c>
      <c r="P498" s="8">
        <f>IF(Table1[[#This Row],[Status]]="Inforce",1,0)</f>
        <v>1</v>
      </c>
    </row>
    <row r="499" spans="2:16" x14ac:dyDescent="0.3">
      <c r="B499" s="1" t="s">
        <v>568</v>
      </c>
      <c r="C499" s="1" t="s">
        <v>484</v>
      </c>
      <c r="D499" s="1">
        <v>40</v>
      </c>
      <c r="E499" s="1" t="s">
        <v>506</v>
      </c>
      <c r="F499" s="1" t="s">
        <v>509</v>
      </c>
      <c r="G499" s="1" t="s">
        <v>516</v>
      </c>
      <c r="H499" s="1" t="s">
        <v>1381</v>
      </c>
      <c r="I499" s="4">
        <v>40771.75</v>
      </c>
      <c r="J499" s="1">
        <v>11</v>
      </c>
      <c r="K499" s="4">
        <v>733891.5</v>
      </c>
      <c r="L499" s="1" t="s">
        <v>519</v>
      </c>
      <c r="M499" s="7">
        <v>45645</v>
      </c>
      <c r="N499" s="2" t="str">
        <f>TEXT(Table1[[#This Row],[Date of Sale]],"mmm")</f>
        <v>Dec</v>
      </c>
      <c r="O499" s="1" t="s">
        <v>1402</v>
      </c>
      <c r="P499" s="8">
        <f>IF(Table1[[#This Row],[Status]]="Inforce",1,0)</f>
        <v>1</v>
      </c>
    </row>
    <row r="500" spans="2:16" x14ac:dyDescent="0.3">
      <c r="B500" s="1" t="s">
        <v>848</v>
      </c>
      <c r="C500" s="1" t="s">
        <v>327</v>
      </c>
      <c r="D500" s="1">
        <v>48</v>
      </c>
      <c r="E500" s="1" t="s">
        <v>507</v>
      </c>
      <c r="F500" s="1" t="s">
        <v>510</v>
      </c>
      <c r="G500" s="1" t="s">
        <v>516</v>
      </c>
      <c r="H500" s="1" t="s">
        <v>1233</v>
      </c>
      <c r="I500" s="4">
        <v>37519.21</v>
      </c>
      <c r="J500" s="1">
        <v>27</v>
      </c>
      <c r="K500" s="4">
        <v>562788.15</v>
      </c>
      <c r="L500" s="1" t="s">
        <v>521</v>
      </c>
      <c r="M500" s="7">
        <v>45646</v>
      </c>
      <c r="N500" s="2" t="str">
        <f>TEXT(Table1[[#This Row],[Date of Sale]],"mmm")</f>
        <v>Dec</v>
      </c>
      <c r="O500" s="1" t="s">
        <v>1402</v>
      </c>
      <c r="P500" s="8">
        <f>IF(Table1[[#This Row],[Status]]="Inforce",1,0)</f>
        <v>1</v>
      </c>
    </row>
    <row r="501" spans="2:16" x14ac:dyDescent="0.3">
      <c r="B501" s="1" t="s">
        <v>561</v>
      </c>
      <c r="C501" s="1" t="s">
        <v>336</v>
      </c>
      <c r="D501" s="1">
        <v>59</v>
      </c>
      <c r="E501" s="1" t="s">
        <v>506</v>
      </c>
      <c r="F501" s="1" t="s">
        <v>508</v>
      </c>
      <c r="G501" s="1" t="s">
        <v>513</v>
      </c>
      <c r="H501" s="1" t="s">
        <v>1242</v>
      </c>
      <c r="I501" s="4">
        <v>11914</v>
      </c>
      <c r="J501" s="1">
        <v>22</v>
      </c>
      <c r="K501" s="4">
        <v>154882</v>
      </c>
      <c r="L501" s="1" t="s">
        <v>518</v>
      </c>
      <c r="M501" s="7">
        <v>45647</v>
      </c>
      <c r="N501" s="2" t="str">
        <f>TEXT(Table1[[#This Row],[Date of Sale]],"mmm")</f>
        <v>Dec</v>
      </c>
      <c r="O501" s="1" t="s">
        <v>1402</v>
      </c>
      <c r="P501" s="8">
        <f>IF(Table1[[#This Row],[Status]]="Inforce",1,0)</f>
        <v>1</v>
      </c>
    </row>
    <row r="502" spans="2:16" x14ac:dyDescent="0.3">
      <c r="B502" s="1" t="s">
        <v>880</v>
      </c>
      <c r="C502" s="1" t="s">
        <v>423</v>
      </c>
      <c r="D502" s="1">
        <v>59</v>
      </c>
      <c r="E502" s="1" t="s">
        <v>506</v>
      </c>
      <c r="F502" s="1" t="s">
        <v>512</v>
      </c>
      <c r="G502" s="1" t="s">
        <v>516</v>
      </c>
      <c r="H502" s="1" t="s">
        <v>1324</v>
      </c>
      <c r="I502" s="4">
        <v>35640.26</v>
      </c>
      <c r="J502" s="1">
        <v>24</v>
      </c>
      <c r="K502" s="4">
        <v>534603.9</v>
      </c>
      <c r="L502" s="1" t="s">
        <v>521</v>
      </c>
      <c r="M502" s="7">
        <v>45648</v>
      </c>
      <c r="N502" s="2" t="str">
        <f>TEXT(Table1[[#This Row],[Date of Sale]],"mmm")</f>
        <v>Dec</v>
      </c>
      <c r="O502" s="1" t="s">
        <v>1402</v>
      </c>
      <c r="P502" s="8">
        <f>IF(Table1[[#This Row],[Status]]="Inforce",1,0)</f>
        <v>1</v>
      </c>
    </row>
    <row r="503" spans="2:16" x14ac:dyDescent="0.3">
      <c r="B503" s="1" t="s">
        <v>737</v>
      </c>
      <c r="C503" s="1" t="s">
        <v>85</v>
      </c>
      <c r="D503" s="1">
        <v>27</v>
      </c>
      <c r="E503" s="1" t="s">
        <v>506</v>
      </c>
      <c r="F503" s="1" t="s">
        <v>511</v>
      </c>
      <c r="G503" s="1" t="s">
        <v>515</v>
      </c>
      <c r="H503" s="1" t="s">
        <v>1009</v>
      </c>
      <c r="I503" s="4">
        <v>21971.74</v>
      </c>
      <c r="J503" s="1">
        <v>13</v>
      </c>
      <c r="K503" s="4">
        <v>241689.14</v>
      </c>
      <c r="L503" s="1" t="s">
        <v>520</v>
      </c>
      <c r="M503" s="7">
        <v>45649</v>
      </c>
      <c r="N503" s="2" t="str">
        <f>TEXT(Table1[[#This Row],[Date of Sale]],"mmm")</f>
        <v>Dec</v>
      </c>
      <c r="O503" s="1" t="s">
        <v>1403</v>
      </c>
      <c r="P503" s="8">
        <f>IF(Table1[[#This Row],[Status]]="Inforce",1,0)</f>
        <v>0</v>
      </c>
    </row>
    <row r="504" spans="2:16" x14ac:dyDescent="0.3">
      <c r="B504" s="1" t="s">
        <v>824</v>
      </c>
      <c r="C504" s="1" t="s">
        <v>279</v>
      </c>
      <c r="D504" s="1">
        <v>40</v>
      </c>
      <c r="E504" s="1" t="s">
        <v>507</v>
      </c>
      <c r="F504" s="1" t="s">
        <v>508</v>
      </c>
      <c r="G504" s="1" t="s">
        <v>517</v>
      </c>
      <c r="H504" s="1" t="s">
        <v>1189</v>
      </c>
      <c r="I504" s="4">
        <v>21903.88</v>
      </c>
      <c r="J504" s="1">
        <v>13</v>
      </c>
      <c r="K504" s="4">
        <v>284750.44</v>
      </c>
      <c r="L504" s="1" t="s">
        <v>521</v>
      </c>
      <c r="M504" s="7">
        <v>45649</v>
      </c>
      <c r="N504" s="2" t="str">
        <f>TEXT(Table1[[#This Row],[Date of Sale]],"mmm")</f>
        <v>Dec</v>
      </c>
      <c r="O504" s="1" t="s">
        <v>1402</v>
      </c>
      <c r="P504" s="8">
        <f>IF(Table1[[#This Row],[Status]]="Inforce",1,0)</f>
        <v>1</v>
      </c>
    </row>
    <row r="505" spans="2:16" x14ac:dyDescent="0.3">
      <c r="B505" s="1" t="s">
        <v>535</v>
      </c>
      <c r="C505" s="1" t="s">
        <v>110</v>
      </c>
      <c r="D505" s="1">
        <v>27</v>
      </c>
      <c r="E505" s="1" t="s">
        <v>507</v>
      </c>
      <c r="F505" s="1" t="s">
        <v>512</v>
      </c>
      <c r="G505" s="1" t="s">
        <v>515</v>
      </c>
      <c r="H505" s="1" t="s">
        <v>1029</v>
      </c>
      <c r="I505" s="4">
        <v>23403.64</v>
      </c>
      <c r="J505" s="1">
        <v>13</v>
      </c>
      <c r="K505" s="4">
        <v>234036.4</v>
      </c>
      <c r="L505" s="1" t="s">
        <v>519</v>
      </c>
      <c r="M505" s="7">
        <v>45650</v>
      </c>
      <c r="N505" s="2" t="str">
        <f>TEXT(Table1[[#This Row],[Date of Sale]],"mmm")</f>
        <v>Dec</v>
      </c>
      <c r="O505" s="1" t="s">
        <v>1402</v>
      </c>
      <c r="P505" s="8">
        <f>IF(Table1[[#This Row],[Status]]="Inforce",1,0)</f>
        <v>1</v>
      </c>
    </row>
    <row r="506" spans="2:16" x14ac:dyDescent="0.3">
      <c r="B506" s="1" t="s">
        <v>678</v>
      </c>
      <c r="C506" s="1" t="s">
        <v>95</v>
      </c>
      <c r="D506" s="1">
        <v>42</v>
      </c>
      <c r="E506" s="1" t="s">
        <v>506</v>
      </c>
      <c r="F506" s="1" t="s">
        <v>510</v>
      </c>
      <c r="G506" s="1" t="s">
        <v>516</v>
      </c>
      <c r="H506" s="1" t="s">
        <v>1017</v>
      </c>
      <c r="I506" s="4">
        <v>34857.660000000003</v>
      </c>
      <c r="J506" s="1">
        <v>9</v>
      </c>
      <c r="K506" s="4">
        <v>488007.24</v>
      </c>
      <c r="L506" s="1" t="s">
        <v>518</v>
      </c>
      <c r="M506" s="7">
        <v>45651</v>
      </c>
      <c r="N506" s="2" t="str">
        <f>TEXT(Table1[[#This Row],[Date of Sale]],"mmm")</f>
        <v>Dec</v>
      </c>
      <c r="O506" s="1" t="s">
        <v>1402</v>
      </c>
      <c r="P506" s="8">
        <f>IF(Table1[[#This Row],[Status]]="Inforce",1,0)</f>
        <v>1</v>
      </c>
    </row>
    <row r="507" spans="2:16" x14ac:dyDescent="0.3">
      <c r="B507" s="1" t="s">
        <v>734</v>
      </c>
      <c r="C507" s="1" t="s">
        <v>79</v>
      </c>
      <c r="D507" s="1">
        <v>58</v>
      </c>
      <c r="E507" s="1" t="s">
        <v>506</v>
      </c>
      <c r="F507" s="1" t="s">
        <v>512</v>
      </c>
      <c r="G507" s="1" t="s">
        <v>516</v>
      </c>
      <c r="H507" s="1" t="s">
        <v>1003</v>
      </c>
      <c r="I507" s="4">
        <v>23539.99</v>
      </c>
      <c r="J507" s="1">
        <v>18</v>
      </c>
      <c r="K507" s="4">
        <v>400179.83</v>
      </c>
      <c r="L507" s="1" t="s">
        <v>522</v>
      </c>
      <c r="M507" s="7">
        <v>45652</v>
      </c>
      <c r="N507" s="2" t="str">
        <f>TEXT(Table1[[#This Row],[Date of Sale]],"mmm")</f>
        <v>Dec</v>
      </c>
      <c r="O507" s="1" t="s">
        <v>1402</v>
      </c>
      <c r="P507" s="8">
        <f>IF(Table1[[#This Row],[Status]]="Inforce",1,0)</f>
        <v>1</v>
      </c>
    </row>
    <row r="508" spans="2:16" x14ac:dyDescent="0.3">
      <c r="B508" s="1" t="s">
        <v>752</v>
      </c>
      <c r="C508" s="1" t="s">
        <v>109</v>
      </c>
      <c r="D508" s="1">
        <v>40</v>
      </c>
      <c r="E508" s="1" t="s">
        <v>507</v>
      </c>
      <c r="F508" s="1" t="s">
        <v>511</v>
      </c>
      <c r="G508" s="1" t="s">
        <v>516</v>
      </c>
      <c r="H508" s="1" t="s">
        <v>1028</v>
      </c>
      <c r="I508" s="4">
        <v>13357.7</v>
      </c>
      <c r="J508" s="1">
        <v>25</v>
      </c>
      <c r="K508" s="4">
        <v>200365.5</v>
      </c>
      <c r="L508" s="1" t="s">
        <v>518</v>
      </c>
      <c r="M508" s="7">
        <v>45653</v>
      </c>
      <c r="N508" s="2" t="str">
        <f>TEXT(Table1[[#This Row],[Date of Sale]],"mmm")</f>
        <v>Dec</v>
      </c>
      <c r="O508" s="1" t="s">
        <v>1403</v>
      </c>
      <c r="P508" s="8">
        <f>IF(Table1[[#This Row],[Status]]="Inforce",1,0)</f>
        <v>0</v>
      </c>
    </row>
    <row r="509" spans="2:16" x14ac:dyDescent="0.3">
      <c r="B509" s="1" t="s">
        <v>705</v>
      </c>
      <c r="C509" s="1" t="s">
        <v>29</v>
      </c>
      <c r="D509" s="1">
        <v>52</v>
      </c>
      <c r="E509" s="1" t="s">
        <v>507</v>
      </c>
      <c r="F509" s="1" t="s">
        <v>511</v>
      </c>
      <c r="G509" s="1" t="s">
        <v>517</v>
      </c>
      <c r="H509" s="1" t="s">
        <v>955</v>
      </c>
      <c r="I509" s="4">
        <v>38200.660000000003</v>
      </c>
      <c r="J509" s="1">
        <v>5</v>
      </c>
      <c r="K509" s="4">
        <v>458407.92</v>
      </c>
      <c r="L509" s="1" t="s">
        <v>522</v>
      </c>
      <c r="M509" s="7">
        <v>45654</v>
      </c>
      <c r="N509" s="2" t="str">
        <f>TEXT(Table1[[#This Row],[Date of Sale]],"mmm")</f>
        <v>Dec</v>
      </c>
      <c r="O509" s="1" t="s">
        <v>1403</v>
      </c>
      <c r="P509" s="8">
        <f>IF(Table1[[#This Row],[Status]]="Inforce",1,0)</f>
        <v>0</v>
      </c>
    </row>
    <row r="510" spans="2:16" x14ac:dyDescent="0.3">
      <c r="B510" s="1" t="s">
        <v>531</v>
      </c>
      <c r="C510" s="1" t="s">
        <v>238</v>
      </c>
      <c r="D510" s="1">
        <v>29</v>
      </c>
      <c r="E510" s="1" t="s">
        <v>506</v>
      </c>
      <c r="F510" s="1" t="s">
        <v>512</v>
      </c>
      <c r="G510" s="1" t="s">
        <v>515</v>
      </c>
      <c r="H510" s="1" t="s">
        <v>1147</v>
      </c>
      <c r="I510" s="4">
        <v>40777.120000000003</v>
      </c>
      <c r="J510" s="1">
        <v>27</v>
      </c>
      <c r="K510" s="4">
        <v>530102.56000000006</v>
      </c>
      <c r="L510" s="1" t="s">
        <v>522</v>
      </c>
      <c r="M510" s="7">
        <v>45655</v>
      </c>
      <c r="N510" s="2" t="str">
        <f>TEXT(Table1[[#This Row],[Date of Sale]],"mmm")</f>
        <v>Dec</v>
      </c>
      <c r="O510" s="1" t="s">
        <v>1402</v>
      </c>
      <c r="P510" s="8">
        <f>IF(Table1[[#This Row],[Status]]="Inforce",1,0)</f>
        <v>1</v>
      </c>
    </row>
    <row r="511" spans="2:16" x14ac:dyDescent="0.3">
      <c r="B511" s="1" t="s">
        <v>849</v>
      </c>
      <c r="C511" s="1" t="s">
        <v>330</v>
      </c>
      <c r="D511" s="1">
        <v>57</v>
      </c>
      <c r="E511" s="1" t="s">
        <v>506</v>
      </c>
      <c r="F511" s="1" t="s">
        <v>511</v>
      </c>
      <c r="G511" s="1" t="s">
        <v>514</v>
      </c>
      <c r="H511" s="1" t="s">
        <v>1236</v>
      </c>
      <c r="I511" s="4">
        <v>7131.56</v>
      </c>
      <c r="J511" s="1">
        <v>28</v>
      </c>
      <c r="K511" s="4">
        <v>92710.28</v>
      </c>
      <c r="L511" s="1" t="s">
        <v>519</v>
      </c>
      <c r="M511" s="7">
        <v>45655</v>
      </c>
      <c r="N511" s="2" t="str">
        <f>TEXT(Table1[[#This Row],[Date of Sale]],"mmm")</f>
        <v>Dec</v>
      </c>
      <c r="O511" s="1" t="s">
        <v>1402</v>
      </c>
      <c r="P511" s="8">
        <f>IF(Table1[[#This Row],[Status]]="Inforce",1,0)</f>
        <v>1</v>
      </c>
    </row>
    <row r="512" spans="2:16" x14ac:dyDescent="0.3">
      <c r="B512" s="1" t="s">
        <v>624</v>
      </c>
      <c r="C512" s="1" t="s">
        <v>448</v>
      </c>
      <c r="D512" s="1">
        <v>37</v>
      </c>
      <c r="E512" s="1" t="s">
        <v>506</v>
      </c>
      <c r="F512" s="1" t="s">
        <v>510</v>
      </c>
      <c r="G512" s="1" t="s">
        <v>514</v>
      </c>
      <c r="H512" s="1" t="s">
        <v>1346</v>
      </c>
      <c r="I512" s="4">
        <v>40886.720000000001</v>
      </c>
      <c r="J512" s="1">
        <v>18</v>
      </c>
      <c r="K512" s="4">
        <v>531527.36</v>
      </c>
      <c r="L512" s="1" t="s">
        <v>521</v>
      </c>
      <c r="M512" s="7">
        <v>45655</v>
      </c>
      <c r="N512" s="2" t="str">
        <f>TEXT(Table1[[#This Row],[Date of Sale]],"mmm")</f>
        <v>Dec</v>
      </c>
      <c r="O512" s="1" t="s">
        <v>1403</v>
      </c>
      <c r="P512" s="8">
        <f>IF(Table1[[#This Row],[Status]]="Inforce",1,0)</f>
        <v>0</v>
      </c>
    </row>
    <row r="513" spans="2:16" x14ac:dyDescent="0.3">
      <c r="B513" s="1" t="s">
        <v>593</v>
      </c>
      <c r="C513" s="1" t="s">
        <v>357</v>
      </c>
      <c r="D513" s="1">
        <v>44</v>
      </c>
      <c r="E513" s="1" t="s">
        <v>507</v>
      </c>
      <c r="F513" s="1" t="s">
        <v>509</v>
      </c>
      <c r="G513" s="1" t="s">
        <v>513</v>
      </c>
      <c r="H513" s="1" t="s">
        <v>1261</v>
      </c>
      <c r="I513" s="4">
        <v>45051.15</v>
      </c>
      <c r="J513" s="1">
        <v>11</v>
      </c>
      <c r="K513" s="4">
        <v>450511.5</v>
      </c>
      <c r="L513" s="1" t="s">
        <v>522</v>
      </c>
      <c r="M513" s="7">
        <v>45656</v>
      </c>
      <c r="N513" s="2" t="str">
        <f>TEXT(Table1[[#This Row],[Date of Sale]],"mmm")</f>
        <v>Dec</v>
      </c>
      <c r="O513" s="1" t="s">
        <v>1402</v>
      </c>
      <c r="P513" s="8">
        <f>IF(Table1[[#This Row],[Status]]="Inforce",1,0)</f>
        <v>1</v>
      </c>
    </row>
    <row r="514" spans="2:16" x14ac:dyDescent="0.3">
      <c r="B514" s="1" t="s">
        <v>674</v>
      </c>
      <c r="C514" s="1" t="s">
        <v>459</v>
      </c>
      <c r="D514" s="1">
        <v>46</v>
      </c>
      <c r="E514" s="1" t="s">
        <v>506</v>
      </c>
      <c r="F514" s="1" t="s">
        <v>508</v>
      </c>
      <c r="G514" s="1" t="s">
        <v>515</v>
      </c>
      <c r="H514" s="1" t="s">
        <v>1357</v>
      </c>
      <c r="I514" s="4">
        <v>17884.509999999998</v>
      </c>
      <c r="J514" s="1">
        <v>14</v>
      </c>
      <c r="K514" s="4">
        <v>357690.2</v>
      </c>
      <c r="L514" s="1" t="s">
        <v>521</v>
      </c>
      <c r="M514" s="7">
        <v>45656</v>
      </c>
      <c r="N514" s="2" t="str">
        <f>TEXT(Table1[[#This Row],[Date of Sale]],"mmm")</f>
        <v>Dec</v>
      </c>
      <c r="O514" s="1" t="s">
        <v>1402</v>
      </c>
      <c r="P514" s="8">
        <f>IF(Table1[[#This Row],[Status]]="Inforce",1,0)</f>
        <v>1</v>
      </c>
    </row>
    <row r="515" spans="2:16" x14ac:dyDescent="0.3">
      <c r="N515" s="6"/>
    </row>
  </sheetData>
  <mergeCells count="5">
    <mergeCell ref="A3:A4"/>
    <mergeCell ref="B2:C2"/>
    <mergeCell ref="B7:C7"/>
    <mergeCell ref="E7:F7"/>
    <mergeCell ref="H7:I7"/>
  </mergeCells>
  <conditionalFormatting sqref="O15:O514">
    <cfRule type="containsText" dxfId="5" priority="8" operator="containsText" text="Lapsed">
      <formula>NOT(ISERROR(SEARCH("Lapsed",O15)))</formula>
    </cfRule>
    <cfRule type="containsText" dxfId="4" priority="9" operator="containsText" text="Inforce">
      <formula>NOT(ISERROR(SEARCH("Inforce",O15)))</formula>
    </cfRule>
  </conditionalFormatting>
  <conditionalFormatting sqref="O4">
    <cfRule type="containsText" dxfId="1" priority="1" operator="containsText" text="Lapsed">
      <formula>NOT(ISERROR(SEARCH("Lapsed",O4)))</formula>
    </cfRule>
    <cfRule type="containsText" dxfId="0" priority="2" operator="containsText" text="Inforce">
      <formula>NOT(ISERROR(SEARCH("Inforce",O4)))</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4" id="{FF5E09FD-D255-4953-BC0D-C4697E219367}">
            <x14:iconSet iconSet="3Symbols" showValue="0" custom="1">
              <x14:cfvo type="percent">
                <xm:f>0</xm:f>
              </x14:cfvo>
              <x14:cfvo type="num">
                <xm:f>0</xm:f>
              </x14:cfvo>
              <x14:cfvo type="num">
                <xm:f>1</xm:f>
              </x14:cfvo>
              <x14:cfIcon iconSet="NoIcons" iconId="0"/>
              <x14:cfIcon iconSet="3Symbols" iconId="0"/>
              <x14:cfIcon iconSet="3Symbols" iconId="2"/>
            </x14:iconSet>
          </x14:cfRule>
          <xm:sqref>P15:P514</xm:sqref>
        </x14:conditionalFormatting>
        <x14:conditionalFormatting xmlns:xm="http://schemas.microsoft.com/office/excel/2006/main">
          <x14:cfRule type="iconSet" priority="3" id="{691EEE9D-4779-466A-9002-AD156544C06F}">
            <x14:iconSet iconSet="3Symbols" showValue="0" custom="1">
              <x14:cfvo type="percent">
                <xm:f>0</xm:f>
              </x14:cfvo>
              <x14:cfvo type="num">
                <xm:f>0</xm:f>
              </x14:cfvo>
              <x14:cfvo type="num">
                <xm:f>1</xm:f>
              </x14:cfvo>
              <x14:cfIcon iconSet="NoIcons" iconId="0"/>
              <x14:cfIcon iconSet="3Symbols" iconId="0"/>
              <x14:cfIcon iconSet="3Symbols" iconId="2"/>
            </x14:iconSet>
          </x14:cfRule>
          <xm:sqref>P4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1FCF-0858-44CE-AD70-573BA8738104}">
  <dimension ref="B3:N18"/>
  <sheetViews>
    <sheetView workbookViewId="0">
      <selection activeCell="F5" sqref="F5:N5"/>
    </sheetView>
  </sheetViews>
  <sheetFormatPr defaultRowHeight="14.4" x14ac:dyDescent="0.3"/>
  <cols>
    <col min="2" max="2" width="9.6640625" customWidth="1"/>
    <col min="3" max="3" width="13.44140625" customWidth="1"/>
    <col min="4" max="4" width="9.6640625" customWidth="1"/>
  </cols>
  <sheetData>
    <row r="3" spans="2:14" x14ac:dyDescent="0.3">
      <c r="F3" s="28" t="s">
        <v>1437</v>
      </c>
      <c r="G3" s="29"/>
      <c r="H3" s="29"/>
      <c r="I3" s="29"/>
      <c r="J3" s="29"/>
      <c r="K3" s="29"/>
      <c r="L3" s="29"/>
      <c r="M3" s="29"/>
      <c r="N3" s="30"/>
    </row>
    <row r="4" spans="2:14" x14ac:dyDescent="0.3">
      <c r="F4" s="31"/>
      <c r="G4" s="32"/>
      <c r="H4" s="32"/>
      <c r="I4" s="32"/>
      <c r="J4" s="32"/>
      <c r="K4" s="32"/>
      <c r="L4" s="32"/>
      <c r="M4" s="32"/>
      <c r="N4" s="33"/>
    </row>
    <row r="5" spans="2:14" x14ac:dyDescent="0.3">
      <c r="F5" s="34"/>
      <c r="G5" s="34"/>
      <c r="H5" s="34"/>
      <c r="I5" s="34"/>
      <c r="J5" s="34"/>
      <c r="K5" s="34"/>
      <c r="L5" s="34"/>
      <c r="M5" s="34"/>
      <c r="N5" s="34"/>
    </row>
    <row r="6" spans="2:14" x14ac:dyDescent="0.3">
      <c r="B6" s="9" t="s">
        <v>1406</v>
      </c>
      <c r="C6" s="10" t="s">
        <v>1407</v>
      </c>
      <c r="D6" s="11" t="s">
        <v>1408</v>
      </c>
    </row>
    <row r="7" spans="2:14" x14ac:dyDescent="0.3">
      <c r="B7" s="12" t="s">
        <v>1409</v>
      </c>
      <c r="C7" s="13">
        <v>45658</v>
      </c>
      <c r="D7" s="14">
        <v>4</v>
      </c>
    </row>
    <row r="8" spans="2:14" x14ac:dyDescent="0.3">
      <c r="B8" s="12">
        <v>1.1000000000000001</v>
      </c>
      <c r="C8" s="13">
        <v>45658</v>
      </c>
      <c r="D8" s="14">
        <v>8</v>
      </c>
    </row>
    <row r="9" spans="2:14" x14ac:dyDescent="0.3">
      <c r="B9" s="12">
        <v>1.2</v>
      </c>
      <c r="C9" s="13">
        <v>45661</v>
      </c>
      <c r="D9" s="14">
        <v>4</v>
      </c>
    </row>
    <row r="10" spans="2:14" x14ac:dyDescent="0.3">
      <c r="B10" s="12">
        <v>1.3</v>
      </c>
      <c r="C10" s="13">
        <v>45662</v>
      </c>
      <c r="D10" s="14">
        <v>8</v>
      </c>
    </row>
    <row r="11" spans="2:14" x14ac:dyDescent="0.3">
      <c r="B11" s="12" t="s">
        <v>1410</v>
      </c>
      <c r="C11" s="13">
        <v>45668</v>
      </c>
      <c r="D11" s="14">
        <v>12</v>
      </c>
    </row>
    <row r="12" spans="2:14" x14ac:dyDescent="0.3">
      <c r="B12" s="12">
        <v>2.1</v>
      </c>
      <c r="C12" s="13">
        <v>45668</v>
      </c>
      <c r="D12" s="14">
        <v>5</v>
      </c>
    </row>
    <row r="13" spans="2:14" x14ac:dyDescent="0.3">
      <c r="B13" s="12">
        <v>2.2000000000000002</v>
      </c>
      <c r="C13" s="13">
        <v>45672</v>
      </c>
      <c r="D13" s="14">
        <v>5</v>
      </c>
    </row>
    <row r="14" spans="2:14" x14ac:dyDescent="0.3">
      <c r="B14" s="12">
        <v>2.2999999999999998</v>
      </c>
      <c r="C14" s="13">
        <v>45674</v>
      </c>
      <c r="D14" s="14">
        <v>6</v>
      </c>
    </row>
    <row r="15" spans="2:14" x14ac:dyDescent="0.3">
      <c r="B15" s="12">
        <v>2.4</v>
      </c>
      <c r="C15" s="13">
        <v>45676</v>
      </c>
      <c r="D15" s="14">
        <v>4</v>
      </c>
    </row>
    <row r="16" spans="2:14" x14ac:dyDescent="0.3">
      <c r="B16" s="12" t="s">
        <v>1411</v>
      </c>
      <c r="C16" s="13">
        <v>45680</v>
      </c>
      <c r="D16" s="14">
        <v>8</v>
      </c>
    </row>
    <row r="17" spans="2:4" x14ac:dyDescent="0.3">
      <c r="B17" s="12">
        <v>3.1</v>
      </c>
      <c r="C17" s="13">
        <v>45680</v>
      </c>
      <c r="D17" s="14">
        <v>6</v>
      </c>
    </row>
    <row r="18" spans="2:4" x14ac:dyDescent="0.3">
      <c r="B18" s="15">
        <v>3.2</v>
      </c>
      <c r="C18" s="16">
        <v>45683</v>
      </c>
      <c r="D18" s="17">
        <v>5</v>
      </c>
    </row>
  </sheetData>
  <mergeCells count="2">
    <mergeCell ref="F3:N4"/>
    <mergeCell ref="F5:N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205B-6B12-4FAF-8721-8ADE3AEBDF80}">
  <dimension ref="A3:B18"/>
  <sheetViews>
    <sheetView workbookViewId="0">
      <selection activeCell="C6" sqref="C6"/>
    </sheetView>
  </sheetViews>
  <sheetFormatPr defaultRowHeight="14.4" x14ac:dyDescent="0.3"/>
  <cols>
    <col min="1" max="1" width="15.5546875" bestFit="1" customWidth="1"/>
    <col min="2" max="2" width="22.77734375" bestFit="1" customWidth="1"/>
    <col min="3" max="3" width="12.88671875" bestFit="1" customWidth="1"/>
  </cols>
  <sheetData>
    <row r="3" spans="1:2" x14ac:dyDescent="0.3">
      <c r="A3" s="23" t="s">
        <v>1421</v>
      </c>
      <c r="B3" t="s">
        <v>1420</v>
      </c>
    </row>
    <row r="4" spans="1:2" x14ac:dyDescent="0.3">
      <c r="A4" s="24" t="s">
        <v>522</v>
      </c>
      <c r="B4" s="19">
        <v>2506689.2699999996</v>
      </c>
    </row>
    <row r="5" spans="1:2" x14ac:dyDescent="0.3">
      <c r="A5" s="25" t="s">
        <v>506</v>
      </c>
      <c r="B5" s="19">
        <v>1293406.4899999998</v>
      </c>
    </row>
    <row r="6" spans="1:2" x14ac:dyDescent="0.3">
      <c r="A6" s="25" t="s">
        <v>507</v>
      </c>
      <c r="B6" s="19">
        <v>1213282.7799999998</v>
      </c>
    </row>
    <row r="7" spans="1:2" x14ac:dyDescent="0.3">
      <c r="A7" s="24" t="s">
        <v>521</v>
      </c>
      <c r="B7" s="19">
        <v>2660908.1799999997</v>
      </c>
    </row>
    <row r="8" spans="1:2" x14ac:dyDescent="0.3">
      <c r="A8" s="25" t="s">
        <v>506</v>
      </c>
      <c r="B8" s="19">
        <v>1360020.9099999997</v>
      </c>
    </row>
    <row r="9" spans="1:2" x14ac:dyDescent="0.3">
      <c r="A9" s="25" t="s">
        <v>507</v>
      </c>
      <c r="B9" s="19">
        <v>1300887.27</v>
      </c>
    </row>
    <row r="10" spans="1:2" x14ac:dyDescent="0.3">
      <c r="A10" s="24" t="s">
        <v>520</v>
      </c>
      <c r="B10" s="19">
        <v>2369492.8200000003</v>
      </c>
    </row>
    <row r="11" spans="1:2" x14ac:dyDescent="0.3">
      <c r="A11" s="25" t="s">
        <v>506</v>
      </c>
      <c r="B11" s="19">
        <v>1342824.8200000005</v>
      </c>
    </row>
    <row r="12" spans="1:2" x14ac:dyDescent="0.3">
      <c r="A12" s="25" t="s">
        <v>507</v>
      </c>
      <c r="B12" s="19">
        <v>1026667.9999999999</v>
      </c>
    </row>
    <row r="13" spans="1:2" x14ac:dyDescent="0.3">
      <c r="A13" s="24" t="s">
        <v>518</v>
      </c>
      <c r="B13" s="19">
        <v>3167102.7600000002</v>
      </c>
    </row>
    <row r="14" spans="1:2" x14ac:dyDescent="0.3">
      <c r="A14" s="25" t="s">
        <v>506</v>
      </c>
      <c r="B14" s="19">
        <v>1422889.38</v>
      </c>
    </row>
    <row r="15" spans="1:2" x14ac:dyDescent="0.3">
      <c r="A15" s="25" t="s">
        <v>507</v>
      </c>
      <c r="B15" s="19">
        <v>1744213.3800000004</v>
      </c>
    </row>
    <row r="16" spans="1:2" x14ac:dyDescent="0.3">
      <c r="A16" s="24" t="s">
        <v>519</v>
      </c>
      <c r="B16" s="19">
        <v>2763782.69</v>
      </c>
    </row>
    <row r="17" spans="1:2" x14ac:dyDescent="0.3">
      <c r="A17" s="25" t="s">
        <v>506</v>
      </c>
      <c r="B17" s="19">
        <v>1656302.56</v>
      </c>
    </row>
    <row r="18" spans="1:2" x14ac:dyDescent="0.3">
      <c r="A18" s="25" t="s">
        <v>507</v>
      </c>
      <c r="B18" s="19">
        <v>1107480.1299999999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C387-2A1E-47EA-B960-26E5FD7FCEE2}">
  <dimension ref="A3:B9"/>
  <sheetViews>
    <sheetView workbookViewId="0">
      <selection activeCell="B26" sqref="B26"/>
    </sheetView>
  </sheetViews>
  <sheetFormatPr defaultRowHeight="14.4" x14ac:dyDescent="0.3"/>
  <cols>
    <col min="1" max="1" width="12.5546875" bestFit="1" customWidth="1"/>
    <col min="2" max="2" width="24.109375" bestFit="1" customWidth="1"/>
  </cols>
  <sheetData>
    <row r="3" spans="1:2" x14ac:dyDescent="0.3">
      <c r="A3" s="23" t="s">
        <v>1421</v>
      </c>
      <c r="B3" t="s">
        <v>1435</v>
      </c>
    </row>
    <row r="4" spans="1:2" x14ac:dyDescent="0.3">
      <c r="A4" s="24" t="s">
        <v>514</v>
      </c>
      <c r="B4" s="26">
        <v>95</v>
      </c>
    </row>
    <row r="5" spans="1:2" x14ac:dyDescent="0.3">
      <c r="A5" s="24" t="s">
        <v>513</v>
      </c>
      <c r="B5" s="26">
        <v>113</v>
      </c>
    </row>
    <row r="6" spans="1:2" x14ac:dyDescent="0.3">
      <c r="A6" s="24" t="s">
        <v>516</v>
      </c>
      <c r="B6" s="26">
        <v>110</v>
      </c>
    </row>
    <row r="7" spans="1:2" x14ac:dyDescent="0.3">
      <c r="A7" s="24" t="s">
        <v>517</v>
      </c>
      <c r="B7" s="26">
        <v>83</v>
      </c>
    </row>
    <row r="8" spans="1:2" x14ac:dyDescent="0.3">
      <c r="A8" s="24" t="s">
        <v>515</v>
      </c>
      <c r="B8" s="26">
        <v>99</v>
      </c>
    </row>
    <row r="9" spans="1:2" x14ac:dyDescent="0.3">
      <c r="A9" s="24" t="s">
        <v>1422</v>
      </c>
      <c r="B9" s="26">
        <v>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E43E-154D-41DB-BFC5-12A026EA2D9C}">
  <dimension ref="A3:B15"/>
  <sheetViews>
    <sheetView workbookViewId="0">
      <selection activeCell="B25" sqref="B25"/>
    </sheetView>
  </sheetViews>
  <sheetFormatPr defaultRowHeight="14.4" x14ac:dyDescent="0.3"/>
  <cols>
    <col min="1" max="1" width="12.5546875" bestFit="1" customWidth="1"/>
    <col min="2" max="2" width="22.77734375" bestFit="1" customWidth="1"/>
  </cols>
  <sheetData>
    <row r="3" spans="1:2" x14ac:dyDescent="0.3">
      <c r="A3" s="23" t="s">
        <v>1421</v>
      </c>
      <c r="B3" t="s">
        <v>1420</v>
      </c>
    </row>
    <row r="4" spans="1:2" x14ac:dyDescent="0.3">
      <c r="A4" s="24" t="s">
        <v>1423</v>
      </c>
      <c r="B4" s="19">
        <v>1057829.26</v>
      </c>
    </row>
    <row r="5" spans="1:2" x14ac:dyDescent="0.3">
      <c r="A5" s="24" t="s">
        <v>1424</v>
      </c>
      <c r="B5" s="19">
        <v>820820.93999999983</v>
      </c>
    </row>
    <row r="6" spans="1:2" x14ac:dyDescent="0.3">
      <c r="A6" s="24" t="s">
        <v>1425</v>
      </c>
      <c r="B6" s="19">
        <v>1023371.08</v>
      </c>
    </row>
    <row r="7" spans="1:2" x14ac:dyDescent="0.3">
      <c r="A7" s="24" t="s">
        <v>1426</v>
      </c>
      <c r="B7" s="19">
        <v>1081644.17</v>
      </c>
    </row>
    <row r="8" spans="1:2" x14ac:dyDescent="0.3">
      <c r="A8" s="24" t="s">
        <v>1427</v>
      </c>
      <c r="B8" s="19">
        <v>1198621.6000000003</v>
      </c>
    </row>
    <row r="9" spans="1:2" x14ac:dyDescent="0.3">
      <c r="A9" s="24" t="s">
        <v>1428</v>
      </c>
      <c r="B9" s="19">
        <v>883892.17</v>
      </c>
    </row>
    <row r="10" spans="1:2" x14ac:dyDescent="0.3">
      <c r="A10" s="24" t="s">
        <v>1429</v>
      </c>
      <c r="B10" s="19">
        <v>1026762.1999999997</v>
      </c>
    </row>
    <row r="11" spans="1:2" x14ac:dyDescent="0.3">
      <c r="A11" s="24" t="s">
        <v>1430</v>
      </c>
      <c r="B11" s="19">
        <v>1089853.8400000001</v>
      </c>
    </row>
    <row r="12" spans="1:2" x14ac:dyDescent="0.3">
      <c r="A12" s="24" t="s">
        <v>1431</v>
      </c>
      <c r="B12" s="19">
        <v>975465.14999999967</v>
      </c>
    </row>
    <row r="13" spans="1:2" x14ac:dyDescent="0.3">
      <c r="A13" s="24" t="s">
        <v>1432</v>
      </c>
      <c r="B13" s="19">
        <v>1317960.6100000001</v>
      </c>
    </row>
    <row r="14" spans="1:2" x14ac:dyDescent="0.3">
      <c r="A14" s="24" t="s">
        <v>1433</v>
      </c>
      <c r="B14" s="19">
        <v>1482922.73</v>
      </c>
    </row>
    <row r="15" spans="1:2" x14ac:dyDescent="0.3">
      <c r="A15" s="24" t="s">
        <v>1434</v>
      </c>
      <c r="B15" s="19">
        <v>1508831.97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E4D8-10E5-45CD-820D-423D86C4A728}">
  <dimension ref="A3:B8"/>
  <sheetViews>
    <sheetView workbookViewId="0">
      <selection activeCell="L14" sqref="L14"/>
    </sheetView>
  </sheetViews>
  <sheetFormatPr defaultRowHeight="14.4" x14ac:dyDescent="0.3"/>
  <cols>
    <col min="1" max="1" width="12.5546875" bestFit="1" customWidth="1"/>
    <col min="2" max="2" width="22.77734375" bestFit="1" customWidth="1"/>
  </cols>
  <sheetData>
    <row r="3" spans="1:2" x14ac:dyDescent="0.3">
      <c r="A3" s="23" t="s">
        <v>1421</v>
      </c>
      <c r="B3" t="s">
        <v>1420</v>
      </c>
    </row>
    <row r="4" spans="1:2" x14ac:dyDescent="0.3">
      <c r="A4" s="24" t="s">
        <v>509</v>
      </c>
      <c r="B4" s="19">
        <v>2540988.8800000004</v>
      </c>
    </row>
    <row r="5" spans="1:2" x14ac:dyDescent="0.3">
      <c r="A5" s="24" t="s">
        <v>512</v>
      </c>
      <c r="B5" s="19">
        <v>2552986.060000001</v>
      </c>
    </row>
    <row r="6" spans="1:2" x14ac:dyDescent="0.3">
      <c r="A6" s="24" t="s">
        <v>510</v>
      </c>
      <c r="B6" s="19">
        <v>3167957.5400000024</v>
      </c>
    </row>
    <row r="7" spans="1:2" x14ac:dyDescent="0.3">
      <c r="A7" s="24" t="s">
        <v>508</v>
      </c>
      <c r="B7" s="19">
        <v>2630890.0299999993</v>
      </c>
    </row>
    <row r="8" spans="1:2" x14ac:dyDescent="0.3">
      <c r="A8" s="24" t="s">
        <v>511</v>
      </c>
      <c r="B8" s="19">
        <v>2575153.2100000014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182E-2A50-4ED8-81A5-1B3CA761DD21}">
  <dimension ref="A3:B5"/>
  <sheetViews>
    <sheetView workbookViewId="0">
      <selection activeCell="B22" sqref="B22"/>
    </sheetView>
  </sheetViews>
  <sheetFormatPr defaultRowHeight="14.4" x14ac:dyDescent="0.3"/>
  <cols>
    <col min="1" max="1" width="12.5546875" bestFit="1" customWidth="1"/>
    <col min="2" max="2" width="22.77734375" bestFit="1" customWidth="1"/>
  </cols>
  <sheetData>
    <row r="3" spans="1:2" x14ac:dyDescent="0.3">
      <c r="A3" s="23" t="s">
        <v>1421</v>
      </c>
      <c r="B3" t="s">
        <v>1420</v>
      </c>
    </row>
    <row r="4" spans="1:2" x14ac:dyDescent="0.3">
      <c r="A4" s="24" t="s">
        <v>1402</v>
      </c>
      <c r="B4" s="19">
        <v>10704958.249999996</v>
      </c>
    </row>
    <row r="5" spans="1:2" x14ac:dyDescent="0.3">
      <c r="A5" s="24" t="s">
        <v>1403</v>
      </c>
      <c r="B5" s="19">
        <v>2763017.47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Insurance Sales dataset</vt:lpstr>
      <vt:lpstr>Gantt</vt:lpstr>
      <vt:lpstr>Table1</vt:lpstr>
      <vt:lpstr>Table2</vt:lpstr>
      <vt:lpstr>Table3</vt:lpstr>
      <vt:lpstr>Table4</vt:lpstr>
      <vt:lpstr>Table5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Amar Dahake</cp:lastModifiedBy>
  <dcterms:created xsi:type="dcterms:W3CDTF">2025-05-24T12:13:49Z</dcterms:created>
  <dcterms:modified xsi:type="dcterms:W3CDTF">2025-05-25T16:35:14Z</dcterms:modified>
</cp:coreProperties>
</file>