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workbookProtection workbookPassword="DDE2" lockStructure="1"/>
  <bookViews>
    <workbookView xWindow="-15" yWindow="-15" windowWidth="12720" windowHeight="12405" activeTab="2"/>
  </bookViews>
  <sheets>
    <sheet name="NAA-NPA rev 1" sheetId="1" r:id="rId1"/>
    <sheet name="Identification" sheetId="2" r:id="rId2"/>
    <sheet name="Production" sheetId="3" r:id="rId3"/>
    <sheet name="Prix" sheetId="4" r:id="rId4"/>
  </sheets>
  <externalReferences>
    <externalReference r:id="rId5"/>
    <externalReference r:id="rId6"/>
    <externalReference r:id="rId7"/>
    <externalReference r:id="rId8"/>
  </externalReferences>
  <calcPr calcId="144525"/>
</workbook>
</file>

<file path=xl/calcChain.xml><?xml version="1.0" encoding="utf-8"?>
<calcChain xmlns="http://schemas.openxmlformats.org/spreadsheetml/2006/main">
  <c r="F9" i="4" l="1"/>
  <c r="F10" i="4"/>
  <c r="F11" i="4"/>
  <c r="F12" i="4"/>
  <c r="F13" i="4"/>
  <c r="F14" i="4"/>
  <c r="F15" i="4"/>
  <c r="F16" i="4"/>
  <c r="F17" i="4"/>
  <c r="F18" i="4"/>
  <c r="F19" i="4"/>
  <c r="F20" i="4"/>
  <c r="F21" i="4"/>
  <c r="F22" i="4"/>
  <c r="F23" i="4"/>
  <c r="F24" i="4"/>
  <c r="F25" i="4"/>
  <c r="F26" i="4"/>
  <c r="F27" i="4"/>
  <c r="F28" i="4"/>
  <c r="F29" i="4"/>
  <c r="E29" i="4"/>
  <c r="E10" i="4"/>
  <c r="E11" i="4"/>
  <c r="E12" i="4"/>
  <c r="E13" i="4"/>
  <c r="E14" i="4"/>
  <c r="E15" i="4"/>
  <c r="E16" i="4"/>
  <c r="E17" i="4"/>
  <c r="E18" i="4"/>
  <c r="E19" i="4"/>
  <c r="E20" i="4"/>
  <c r="E21" i="4"/>
  <c r="E22" i="4"/>
  <c r="E23" i="4"/>
  <c r="E24" i="4"/>
  <c r="E25" i="4"/>
  <c r="E26" i="4"/>
  <c r="E27" i="4"/>
  <c r="E28" i="4"/>
  <c r="E9" i="4" l="1"/>
  <c r="H10" i="3" l="1"/>
  <c r="G10" i="3"/>
  <c r="F10" i="3"/>
  <c r="E10" i="3"/>
  <c r="D10" i="3"/>
  <c r="H9" i="3"/>
  <c r="G9" i="3"/>
  <c r="F9" i="3"/>
  <c r="E9" i="3"/>
  <c r="D9" i="3"/>
  <c r="H8" i="3"/>
  <c r="G8" i="3"/>
  <c r="F8" i="3"/>
  <c r="E8" i="3"/>
  <c r="D8" i="3"/>
  <c r="C10" i="3"/>
  <c r="C9" i="3"/>
  <c r="C8" i="3"/>
  <c r="G19" i="2"/>
  <c r="D19" i="2"/>
  <c r="D29" i="4" l="1"/>
  <c r="I8" i="2" l="1"/>
  <c r="G8" i="2"/>
  <c r="E4" i="4" l="1"/>
  <c r="C4" i="3"/>
  <c r="G9" i="4" l="1"/>
  <c r="K9" i="4" s="1"/>
  <c r="H29" i="4"/>
  <c r="N28" i="4" s="1"/>
  <c r="H28" i="4"/>
  <c r="L28" i="4" s="1"/>
  <c r="H27" i="4"/>
  <c r="L27" i="4" s="1"/>
  <c r="H26" i="4"/>
  <c r="L26" i="4" s="1"/>
  <c r="H25" i="4"/>
  <c r="L25" i="4" s="1"/>
  <c r="H24" i="4"/>
  <c r="L24" i="4" s="1"/>
  <c r="H23" i="4"/>
  <c r="L23" i="4" s="1"/>
  <c r="H22" i="4"/>
  <c r="L22" i="4" s="1"/>
  <c r="H21" i="4"/>
  <c r="L21" i="4" s="1"/>
  <c r="H20" i="4"/>
  <c r="L20" i="4" s="1"/>
  <c r="H19" i="4"/>
  <c r="L19" i="4" s="1"/>
  <c r="H18" i="4"/>
  <c r="L18" i="4" s="1"/>
  <c r="H17" i="4"/>
  <c r="L17" i="4" s="1"/>
  <c r="H16" i="4"/>
  <c r="L16" i="4" s="1"/>
  <c r="H15" i="4"/>
  <c r="L15" i="4" s="1"/>
  <c r="H14" i="4"/>
  <c r="L14" i="4" s="1"/>
  <c r="H13" i="4"/>
  <c r="L13" i="4" s="1"/>
  <c r="H12" i="4"/>
  <c r="L12" i="4" s="1"/>
  <c r="H11" i="4"/>
  <c r="L11" i="4" s="1"/>
  <c r="H10" i="4"/>
  <c r="L10" i="4" s="1"/>
  <c r="H9" i="4"/>
  <c r="L9" i="4" s="1"/>
  <c r="G29" i="4"/>
  <c r="M28" i="4" s="1"/>
  <c r="G28" i="4"/>
  <c r="K28" i="4" s="1"/>
  <c r="G27" i="4"/>
  <c r="K27" i="4" s="1"/>
  <c r="G26" i="4"/>
  <c r="K26" i="4" s="1"/>
  <c r="G25" i="4"/>
  <c r="K25" i="4" s="1"/>
  <c r="G24" i="4"/>
  <c r="K24" i="4" s="1"/>
  <c r="G23" i="4"/>
  <c r="K23" i="4" s="1"/>
  <c r="G22" i="4"/>
  <c r="K22" i="4" s="1"/>
  <c r="G21" i="4"/>
  <c r="K21" i="4" s="1"/>
  <c r="G20" i="4"/>
  <c r="K20" i="4" s="1"/>
  <c r="G19" i="4"/>
  <c r="K19" i="4" s="1"/>
  <c r="G18" i="4"/>
  <c r="K18" i="4" s="1"/>
  <c r="G17" i="4"/>
  <c r="K17" i="4" s="1"/>
  <c r="G16" i="4"/>
  <c r="K16" i="4" s="1"/>
  <c r="G15" i="4"/>
  <c r="K15" i="4" s="1"/>
  <c r="G14" i="4"/>
  <c r="K14" i="4" s="1"/>
  <c r="G13" i="4"/>
  <c r="K13" i="4" s="1"/>
  <c r="G12" i="4"/>
  <c r="K12" i="4" s="1"/>
  <c r="G11" i="4"/>
  <c r="K11" i="4" s="1"/>
  <c r="G10" i="4"/>
  <c r="K10" i="4" s="1"/>
</calcChain>
</file>

<file path=xl/sharedStrings.xml><?xml version="1.0" encoding="utf-8"?>
<sst xmlns="http://schemas.openxmlformats.org/spreadsheetml/2006/main" count="664" uniqueCount="300">
  <si>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</si>
  <si>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</si>
  <si>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</si>
  <si>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</si>
  <si>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</si>
  <si>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</si>
  <si>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</si>
  <si>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</si>
  <si>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</si>
  <si>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</si>
  <si>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</si>
  <si>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</si>
  <si>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</si>
  <si>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</si>
  <si>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</si>
  <si>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</si>
  <si>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</si>
  <si>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</si>
  <si>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</si>
  <si>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</si>
  <si>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</si>
  <si>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</si>
  <si>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</si>
  <si>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</si>
  <si>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</si>
  <si>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</si>
  <si>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</si>
  <si>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</si>
  <si>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</si>
  <si>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</si>
  <si>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</si>
  <si>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</si>
  <si>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</si>
  <si>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</si>
  <si>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</si>
  <si>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</si>
  <si>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</si>
  <si>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</si>
  <si>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</si>
  <si>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</si>
  <si>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</si>
  <si>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</si>
  <si>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</si>
  <si>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</si>
  <si>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</si>
  <si>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</si>
  <si>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</si>
  <si>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</si>
  <si>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</si>
  <si>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</si>
  <si>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</si>
  <si>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</si>
  <si>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</si>
  <si>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</si>
  <si>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</si>
  <si>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</si>
  <si>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</si>
  <si>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</si>
  <si>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</si>
  <si>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</si>
  <si>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</si>
  <si>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</si>
  <si>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</si>
  <si>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</si>
  <si>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</si>
  <si>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</si>
  <si>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</si>
  <si>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</si>
  <si>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</si>
  <si>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</si>
  <si>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</si>
  <si>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</si>
  <si>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</si>
  <si>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</si>
  <si>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</si>
  <si>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</si>
  <si>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</si>
  <si>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</si>
  <si>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</si>
  <si>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</si>
  <si>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</si>
  <si>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</si>
  <si>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</si>
  <si>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</si>
  <si>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</si>
  <si>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</si>
  <si>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</si>
  <si>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</si>
  <si>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</si>
  <si>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</si>
  <si>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</si>
  <si>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</si>
  <si>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</si>
  <si>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</si>
  <si>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</si>
  <si>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</si>
  <si>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</si>
  <si>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</si>
  <si>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</si>
  <si>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</si>
  <si>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</si>
  <si>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</si>
  <si>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</si>
  <si>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</si>
  <si>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</si>
  <si>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</si>
  <si>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</si>
  <si>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</si>
  <si>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</si>
  <si>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</si>
  <si>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</si>
  <si>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</si>
  <si>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</si>
  <si>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</si>
  <si>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</si>
  <si>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</si>
  <si>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</si>
  <si>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</si>
  <si>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</si>
  <si>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</si>
  <si>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</si>
  <si>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</si>
  <si>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</si>
  <si>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</si>
  <si>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</si>
  <si>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</si>
  <si>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</si>
  <si>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</si>
  <si>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</si>
  <si>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</si>
  <si>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</si>
  <si>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</si>
  <si>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</si>
  <si>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</si>
  <si>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</si>
  <si>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</si>
  <si>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</si>
  <si>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</si>
  <si>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</si>
  <si>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</si>
  <si>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</si>
  <si>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</si>
  <si>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</si>
  <si>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</si>
  <si>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</si>
  <si>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</si>
  <si>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</si>
  <si>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</si>
  <si>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</si>
  <si>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</si>
  <si>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</si>
  <si>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</si>
  <si>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</si>
  <si>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</si>
  <si>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</si>
  <si>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</si>
  <si>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</si>
  <si>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</si>
  <si>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</si>
  <si>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</si>
  <si>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</si>
  <si>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</si>
  <si>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</si>
  <si>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</si>
  <si>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</si>
  <si>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</si>
  <si>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</si>
  <si>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</si>
  <si>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</si>
  <si>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</si>
  <si>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</si>
  <si>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</si>
  <si>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</si>
  <si>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</si>
  <si>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</si>
  <si>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</si>
  <si>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</si>
  <si>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</si>
  <si>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</si>
  <si>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</si>
  <si>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</si>
  <si>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</si>
  <si>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</si>
  <si>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</si>
  <si>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</si>
  <si>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</si>
  <si>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</si>
  <si>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</si>
  <si>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</si>
  <si>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</si>
  <si>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</si>
  <si>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</si>
  <si>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</si>
  <si>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</si>
  <si>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</si>
  <si>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</si>
  <si>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</si>
  <si>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</si>
  <si>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</si>
  <si>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</si>
  <si>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</si>
  <si>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</si>
  <si>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</si>
  <si>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</si>
  <si>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</si>
  <si>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</si>
  <si>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</si>
  <si>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</si>
  <si>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</si>
  <si>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</si>
  <si>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</si>
  <si>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</si>
  <si>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</si>
  <si>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</si>
  <si>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</si>
  <si>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</si>
  <si>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</si>
  <si>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</si>
  <si>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</si>
  <si>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</si>
  <si>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</si>
  <si>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</si>
  <si>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</si>
  <si>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</si>
  <si>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</si>
  <si>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</si>
  <si>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</si>
  <si>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</si>
  <si>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</si>
  <si>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</si>
  <si>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</si>
  <si>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</si>
  <si>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</si>
  <si>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</si>
  <si>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</si>
  <si>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</si>
  <si>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</si>
  <si>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</si>
  <si>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</si>
  <si>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</si>
  <si>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</si>
  <si>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</si>
  <si>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</si>
  <si>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</si>
  <si>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</si>
  <si>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</si>
  <si>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</si>
  <si>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</si>
  <si>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</si>
  <si>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</si>
  <si>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</si>
  <si>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</si>
  <si>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</si>
  <si>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</si>
  <si>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</si>
  <si>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</si>
  <si>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</si>
  <si>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</si>
  <si>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</si>
  <si>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EMBAG</t>
  </si>
  <si>
    <t>Société des Emballages et des Arts Graphiques</t>
  </si>
  <si>
    <t>GIPEC</t>
  </si>
  <si>
    <t>Route d'Alger BP 490 Bordj Bou Arreridj</t>
  </si>
  <si>
    <t>Bordj Bou Arreridj</t>
  </si>
  <si>
    <t>35 68 59 46</t>
  </si>
  <si>
    <t>35 68 53 47</t>
  </si>
  <si>
    <t>www,gipec,dz</t>
  </si>
  <si>
    <t>Production et commercialisation de Sacs en papier, Boites pliantes en carton compact,</t>
  </si>
  <si>
    <t>embag@gipec.dz</t>
  </si>
  <si>
    <t>Sac d'emballage ciment 2 plis</t>
  </si>
  <si>
    <t>Sac d'emballage personnalisé 1 pli-1kg</t>
  </si>
  <si>
    <t>Sac d'emballage personnalisé 2 pli-5kg</t>
  </si>
  <si>
    <t>Sac d'emballage personnalisé 1 pli-10kg</t>
  </si>
  <si>
    <t>Sac d'emballage standard 1 pli-250g</t>
  </si>
  <si>
    <t>Sac d'emballage standard 1 pli-500g</t>
  </si>
  <si>
    <t>Sac d'emballage standard 1 pli-1kg</t>
  </si>
  <si>
    <t>Sac d'emballage standard 1 pli-5kg</t>
  </si>
  <si>
    <t>Boites pour bougies</t>
  </si>
  <si>
    <t>Boites pour chaussures</t>
  </si>
  <si>
    <t>Boites pour detergents</t>
  </si>
  <si>
    <t>Boites pour cosmétiques</t>
  </si>
  <si>
    <t>Boites pour divers médicaments</t>
  </si>
  <si>
    <t>Boites pour compresses</t>
  </si>
  <si>
    <t>Chemises à rabat</t>
  </si>
  <si>
    <t>Boites d'archives</t>
  </si>
  <si>
    <t>sac</t>
  </si>
  <si>
    <t>ETUI</t>
  </si>
  <si>
    <t>103 U</t>
  </si>
  <si>
    <t>T</t>
  </si>
  <si>
    <t>Sac GC (Grande Contenance) SITE SAIDA</t>
  </si>
  <si>
    <t xml:space="preserve">SACS Petites et Moyennes Contenance </t>
  </si>
  <si>
    <t xml:space="preserve">BOITES PLIANTES </t>
  </si>
  <si>
    <t xml:space="preserve">SACS G C ( Grande Contenance) </t>
  </si>
  <si>
    <t>Sac d'emballage standard 1plis -3kg</t>
  </si>
  <si>
    <t>Sac d'emballage personnalisé 1 plis -5kg</t>
  </si>
  <si>
    <t>Boites composé</t>
  </si>
  <si>
    <t>Sac d'emballage personnalisé 2 pli-10kg</t>
  </si>
  <si>
    <t>2éme trim 2023</t>
  </si>
  <si>
    <t>3éme trim 2023</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</si>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</sst>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Times New Roman"/>
      <family val="1"/>
    </font>
    <font>
      <b/>
      <sz val="11"/>
      <name val="Times New Roman"/>
      <family val="1"/>
    </font>
    <font>
      <u/>
      <sz val="10"/>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5">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5"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0" fontId="40"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4" xfId="0" applyNumberFormat="1" applyFont="1" applyFill="1" applyBorder="1" applyAlignment="1" applyProtection="1">
      <alignment horizontal="left" vertical="center" wrapText="1"/>
      <protection locked="0"/>
    </xf>
    <xf numFmtId="0" fontId="2" fillId="3" borderId="44" xfId="0" applyFont="1" applyFill="1" applyBorder="1" applyAlignment="1" applyProtection="1">
      <alignment horizontal="center" vertical="center" wrapText="1"/>
      <protection locked="0"/>
    </xf>
    <xf numFmtId="0" fontId="2" fillId="3" borderId="20" xfId="0" applyFont="1" applyFill="1" applyBorder="1" applyAlignment="1" applyProtection="1">
      <alignment horizontal="center" vertical="center" wrapText="1"/>
      <protection locked="0"/>
    </xf>
    <xf numFmtId="49" fontId="2" fillId="0" borderId="16" xfId="0" applyNumberFormat="1" applyFont="1" applyFill="1" applyBorder="1" applyAlignment="1" applyProtection="1">
      <alignment horizontal="left" vertical="center" wrapText="1"/>
      <protection locked="0"/>
    </xf>
    <xf numFmtId="2" fontId="8" fillId="2" borderId="0" xfId="0" applyNumberFormat="1" applyFont="1" applyFill="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39" fillId="2" borderId="13" xfId="0" applyFont="1" applyFill="1" applyBorder="1" applyAlignment="1" applyProtection="1">
      <alignment horizontal="center" vertical="center" wrapText="1"/>
      <protection locked="0"/>
    </xf>
    <xf numFmtId="0" fontId="39" fillId="2" borderId="14" xfId="0" applyFont="1" applyFill="1" applyBorder="1" applyAlignment="1" applyProtection="1">
      <alignment horizontal="center" vertical="center" wrapText="1"/>
      <protection locked="0"/>
    </xf>
    <xf numFmtId="0" fontId="40" fillId="2" borderId="33" xfId="0" applyFont="1" applyFill="1" applyBorder="1" applyAlignment="1" applyProtection="1">
      <alignment horizontal="center" vertical="center"/>
      <protection locked="0"/>
    </xf>
    <xf numFmtId="0" fontId="41" fillId="2" borderId="33" xfId="1" applyFont="1" applyFill="1" applyBorder="1" applyAlignment="1" applyProtection="1">
      <alignment horizontal="center" vertical="center"/>
      <protection locked="0"/>
    </xf>
    <xf numFmtId="0" fontId="39" fillId="2"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2" borderId="33" xfId="1" applyFont="1" applyFill="1" applyBorder="1" applyAlignment="1" applyProtection="1">
      <alignment horizontal="center" vertical="center"/>
      <protection locked="0"/>
    </xf>
    <xf numFmtId="0" fontId="22" fillId="2"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9" fillId="2" borderId="13" xfId="0" applyFont="1" applyFill="1" applyBorder="1" applyAlignment="1" applyProtection="1">
      <alignment horizontal="left" vertical="center" wrapText="1"/>
      <protection locked="0"/>
    </xf>
    <xf numFmtId="0" fontId="39" fillId="2" borderId="37" xfId="0" applyFont="1" applyFill="1" applyBorder="1" applyAlignment="1" applyProtection="1">
      <alignment horizontal="left" vertical="center" wrapText="1"/>
      <protection locked="0"/>
    </xf>
    <xf numFmtId="0" fontId="39" fillId="2"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VEfevrier/Ordinateur%20CG/TIG/TIG%202023/TIG%20DECEMBR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A%20TABLEAU%20DES%20PRIX%20T4%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CA%20TABLEAU%20DES%20PRIX%20T3%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CAEH%20(ACS)%204T%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Prod et Vent "/>
      <sheetName val="PROD VENT CUM"/>
      <sheetName val="CREANCES "/>
      <sheetName val="CREANCES T4 FIN DEC"/>
      <sheetName val="DETTES"/>
      <sheetName val="ECOFIE"/>
      <sheetName val="MIPMEPI-U"/>
      <sheetName val="STOCK"/>
      <sheetName val="t4 et cum"/>
      <sheetName val="Rapport Annuel"/>
      <sheetName val="TB "/>
      <sheetName val="Filiales"/>
      <sheetName val="effectif"/>
      <sheetName val="TCR"/>
      <sheetName val="TCR PAR MOI"/>
      <sheetName val="TCR CUM "/>
      <sheetName val="ACHAT LOCAUX "/>
      <sheetName val="importation "/>
      <sheetName val="imprtation exportation "/>
      <sheetName val="evolution par mois "/>
      <sheetName val="TEV TRO par mois "/>
      <sheetName val="realisation par mois"/>
      <sheetName val="Feuil2"/>
      <sheetName val="Feuil3"/>
      <sheetName val="Production"/>
      <sheetName val="Ventes"/>
      <sheetName val="Export Import"/>
      <sheetName val="INVEST"/>
      <sheetName val="Feui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
          <cell r="AD19">
            <v>12864.14</v>
          </cell>
          <cell r="AE19">
            <v>16623.36</v>
          </cell>
          <cell r="AF19">
            <v>836008.43900000001</v>
          </cell>
          <cell r="AG19">
            <v>694.05</v>
          </cell>
          <cell r="AH19">
            <v>95000</v>
          </cell>
          <cell r="AI19">
            <v>8161.9800000000005</v>
          </cell>
        </row>
        <row r="21">
          <cell r="AD21">
            <v>3747.1779999999999</v>
          </cell>
          <cell r="AE21">
            <v>3379.88</v>
          </cell>
          <cell r="AF21">
            <v>6179.5057799999995</v>
          </cell>
          <cell r="AG21">
            <v>2786.8</v>
          </cell>
          <cell r="AH21">
            <v>16000</v>
          </cell>
          <cell r="AI21">
            <v>1547.72</v>
          </cell>
        </row>
        <row r="22">
          <cell r="AD22">
            <v>258.90999999999997</v>
          </cell>
          <cell r="AE22">
            <v>215</v>
          </cell>
          <cell r="AF22">
            <v>159859.5901</v>
          </cell>
          <cell r="AG22">
            <v>120</v>
          </cell>
          <cell r="AH22">
            <v>4200</v>
          </cell>
          <cell r="AI22">
            <v>194.82</v>
          </cell>
        </row>
      </sheetData>
      <sheetData sheetId="15"/>
      <sheetData sheetId="16"/>
      <sheetData sheetId="17"/>
      <sheetData sheetId="18">
        <row r="15">
          <cell r="K15">
            <v>304</v>
          </cell>
          <cell r="L15">
            <v>335</v>
          </cell>
        </row>
        <row r="20">
          <cell r="K20">
            <v>52</v>
          </cell>
          <cell r="L20">
            <v>53</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42.6</v>
          </cell>
          <cell r="F9">
            <v>50.694000000000003</v>
          </cell>
          <cell r="G9">
            <v>44.16</v>
          </cell>
          <cell r="H9">
            <v>52.550399999999996</v>
          </cell>
        </row>
        <row r="10">
          <cell r="E10">
            <v>3</v>
          </cell>
          <cell r="F10">
            <v>3.57</v>
          </cell>
          <cell r="G10">
            <v>3</v>
          </cell>
          <cell r="H10">
            <v>3.57</v>
          </cell>
        </row>
        <row r="11">
          <cell r="E11">
            <v>6.5</v>
          </cell>
          <cell r="F11">
            <v>7.7349999999999994</v>
          </cell>
          <cell r="G11">
            <v>6.5</v>
          </cell>
          <cell r="H11">
            <v>7.7349999999999994</v>
          </cell>
        </row>
        <row r="12">
          <cell r="E12"/>
          <cell r="F12"/>
          <cell r="G12">
            <v>0</v>
          </cell>
          <cell r="H12">
            <v>0</v>
          </cell>
        </row>
        <row r="13">
          <cell r="E13">
            <v>12</v>
          </cell>
          <cell r="F13">
            <v>14.28</v>
          </cell>
          <cell r="G13">
            <v>12</v>
          </cell>
          <cell r="H13">
            <v>14.28</v>
          </cell>
        </row>
        <row r="14">
          <cell r="E14"/>
          <cell r="F14"/>
          <cell r="G14">
            <v>0</v>
          </cell>
          <cell r="H14">
            <v>0</v>
          </cell>
        </row>
        <row r="15">
          <cell r="E15">
            <v>19.3</v>
          </cell>
          <cell r="F15">
            <v>22.966999999999999</v>
          </cell>
          <cell r="G15">
            <v>19.3</v>
          </cell>
          <cell r="H15">
            <v>22.966999999999999</v>
          </cell>
        </row>
        <row r="16">
          <cell r="E16">
            <v>0.59</v>
          </cell>
          <cell r="F16">
            <v>0.70209999999999995</v>
          </cell>
          <cell r="G16">
            <v>0.59</v>
          </cell>
          <cell r="H16">
            <v>0.70209999999999995</v>
          </cell>
        </row>
        <row r="17">
          <cell r="E17">
            <v>1</v>
          </cell>
          <cell r="F17">
            <v>1.19</v>
          </cell>
          <cell r="G17">
            <v>1</v>
          </cell>
          <cell r="H17">
            <v>1.19</v>
          </cell>
        </row>
        <row r="18">
          <cell r="E18"/>
          <cell r="F18"/>
          <cell r="G18">
            <v>0</v>
          </cell>
          <cell r="H18">
            <v>0</v>
          </cell>
        </row>
        <row r="19">
          <cell r="E19">
            <v>8.5</v>
          </cell>
          <cell r="F19">
            <v>10.115</v>
          </cell>
          <cell r="G19">
            <v>8.5</v>
          </cell>
          <cell r="H19">
            <v>10.115</v>
          </cell>
        </row>
        <row r="20">
          <cell r="E20">
            <v>3.6</v>
          </cell>
          <cell r="F20">
            <v>4.2839999999999998</v>
          </cell>
          <cell r="G20">
            <v>3.6</v>
          </cell>
          <cell r="H20">
            <v>4.2839999999999998</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5.14</v>
          </cell>
          <cell r="F24">
            <v>6.1165999999999991</v>
          </cell>
          <cell r="G24">
            <v>5.79</v>
          </cell>
          <cell r="H24">
            <v>6.8900999999999994</v>
          </cell>
        </row>
        <row r="25">
          <cell r="E25">
            <v>23.73</v>
          </cell>
          <cell r="F25">
            <v>28.238699999999998</v>
          </cell>
          <cell r="G25">
            <v>26.55</v>
          </cell>
          <cell r="H25">
            <v>31.5945</v>
          </cell>
        </row>
        <row r="26">
          <cell r="E26">
            <v>17</v>
          </cell>
          <cell r="F26">
            <v>20.23</v>
          </cell>
          <cell r="G26">
            <v>17</v>
          </cell>
          <cell r="H26">
            <v>20.23</v>
          </cell>
        </row>
        <row r="27">
          <cell r="E27">
            <v>50</v>
          </cell>
          <cell r="F27">
            <v>59.5</v>
          </cell>
          <cell r="G27">
            <v>50</v>
          </cell>
          <cell r="H27">
            <v>59.5</v>
          </cell>
        </row>
        <row r="28">
          <cell r="E28">
            <v>45.5</v>
          </cell>
          <cell r="F28">
            <v>54.144999999999996</v>
          </cell>
          <cell r="G28">
            <v>45.5</v>
          </cell>
          <cell r="H28">
            <v>54.144999999999996</v>
          </cell>
        </row>
        <row r="30">
          <cell r="E30"/>
          <cell r="F30"/>
          <cell r="G30">
            <v>44</v>
          </cell>
          <cell r="H30">
            <v>52.36</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44.16</v>
          </cell>
          <cell r="F9">
            <v>52.550399999999996</v>
          </cell>
        </row>
        <row r="10">
          <cell r="E10">
            <v>3</v>
          </cell>
          <cell r="F10">
            <v>3.57</v>
          </cell>
        </row>
        <row r="11">
          <cell r="E11">
            <v>6.5</v>
          </cell>
          <cell r="F11">
            <v>7.7349999999999994</v>
          </cell>
        </row>
        <row r="12">
          <cell r="E12"/>
          <cell r="F12"/>
        </row>
        <row r="13">
          <cell r="E13">
            <v>12</v>
          </cell>
          <cell r="F13">
            <v>14.28</v>
          </cell>
        </row>
        <row r="14">
          <cell r="E14"/>
          <cell r="F14"/>
        </row>
        <row r="15">
          <cell r="E15">
            <v>19.3</v>
          </cell>
          <cell r="F15">
            <v>22.966999999999999</v>
          </cell>
        </row>
        <row r="16">
          <cell r="E16">
            <v>0.59</v>
          </cell>
          <cell r="F16">
            <v>0.70209999999999995</v>
          </cell>
        </row>
        <row r="17">
          <cell r="E17">
            <v>1</v>
          </cell>
          <cell r="F17">
            <v>1.19</v>
          </cell>
        </row>
        <row r="18">
          <cell r="E18"/>
          <cell r="F18"/>
        </row>
        <row r="19">
          <cell r="E19">
            <v>8.5</v>
          </cell>
          <cell r="F19">
            <v>10.115</v>
          </cell>
        </row>
        <row r="20">
          <cell r="E20">
            <v>3.6</v>
          </cell>
          <cell r="F20">
            <v>4.2839999999999998</v>
          </cell>
        </row>
        <row r="21">
          <cell r="E21">
            <v>0</v>
          </cell>
          <cell r="F21">
            <v>0</v>
          </cell>
        </row>
        <row r="22">
          <cell r="E22">
            <v>0</v>
          </cell>
          <cell r="F22">
            <v>0</v>
          </cell>
        </row>
        <row r="23">
          <cell r="E23">
            <v>0</v>
          </cell>
          <cell r="F23">
            <v>0</v>
          </cell>
        </row>
        <row r="24">
          <cell r="E24">
            <v>5.79</v>
          </cell>
          <cell r="F24">
            <v>6.8900999999999994</v>
          </cell>
        </row>
        <row r="25">
          <cell r="E25">
            <v>26.55</v>
          </cell>
          <cell r="F25">
            <v>31.5945</v>
          </cell>
        </row>
        <row r="26">
          <cell r="E26">
            <v>17</v>
          </cell>
          <cell r="F26">
            <v>20.23</v>
          </cell>
        </row>
        <row r="27">
          <cell r="E27">
            <v>50</v>
          </cell>
          <cell r="F27">
            <v>59.5</v>
          </cell>
        </row>
        <row r="28">
          <cell r="E28">
            <v>45.5</v>
          </cell>
          <cell r="F28">
            <v>54.144999999999996</v>
          </cell>
        </row>
        <row r="30">
          <cell r="E30">
            <v>44</v>
          </cell>
          <cell r="F30">
            <v>52.36</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A-NPA rev 1"/>
      <sheetName val="Identification"/>
      <sheetName val="Production"/>
      <sheetName val="Prix"/>
    </sheetNames>
    <sheetDataSet>
      <sheetData sheetId="0"/>
      <sheetData sheetId="1"/>
      <sheetData sheetId="2"/>
      <sheetData sheetId="3">
        <row r="10">
          <cell r="C10">
            <v>72</v>
          </cell>
          <cell r="D10" t="str">
            <v>sac</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13" sqref="E113"/>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6" t="s">
        <v>258</v>
      </c>
      <c r="C2" s="146"/>
      <c r="D2" s="146"/>
      <c r="E2" s="146"/>
      <c r="F2" s="146"/>
      <c r="G2" s="146"/>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7" t="s">
        <v>88</v>
      </c>
      <c r="B7" s="148"/>
      <c r="C7" s="148"/>
      <c r="D7" s="148"/>
      <c r="E7" s="148"/>
      <c r="F7" s="148"/>
      <c r="G7" s="149"/>
    </row>
    <row r="8" spans="1:7" s="80" customFormat="1" ht="18" customHeight="1" thickBot="1" x14ac:dyDescent="0.3">
      <c r="A8" s="81"/>
      <c r="B8" s="143" t="s">
        <v>118</v>
      </c>
      <c r="C8" s="144"/>
      <c r="D8" s="144"/>
      <c r="E8" s="144"/>
      <c r="F8" s="144"/>
      <c r="G8" s="145"/>
    </row>
    <row r="9" spans="1:7" s="80" customFormat="1" ht="18" customHeight="1" thickBot="1" x14ac:dyDescent="0.3">
      <c r="A9" s="81"/>
      <c r="B9" s="82"/>
      <c r="C9" s="152" t="s">
        <v>97</v>
      </c>
      <c r="D9" s="153"/>
      <c r="E9" s="153"/>
      <c r="F9" s="153"/>
      <c r="G9" s="154"/>
    </row>
    <row r="10" spans="1:7" s="77" customFormat="1" ht="18" customHeight="1" thickBot="1" x14ac:dyDescent="0.3">
      <c r="A10" s="81"/>
      <c r="B10" s="138"/>
      <c r="C10" s="139"/>
      <c r="D10" s="152" t="s">
        <v>96</v>
      </c>
      <c r="E10" s="153"/>
      <c r="F10" s="153"/>
      <c r="G10" s="154"/>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0" t="s">
        <v>117</v>
      </c>
      <c r="D15" s="141"/>
      <c r="E15" s="141"/>
      <c r="F15" s="141"/>
      <c r="G15" s="142"/>
    </row>
    <row r="16" spans="1:7" s="80" customFormat="1" ht="18" customHeight="1" thickBot="1" x14ac:dyDescent="0.3">
      <c r="A16" s="81"/>
      <c r="B16" s="150"/>
      <c r="C16" s="151"/>
      <c r="D16" s="155" t="s">
        <v>103</v>
      </c>
      <c r="E16" s="156"/>
      <c r="F16" s="156"/>
      <c r="G16" s="157"/>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8"/>
      <c r="C19" s="139"/>
      <c r="D19" s="152" t="s">
        <v>106</v>
      </c>
      <c r="E19" s="141"/>
      <c r="F19" s="141"/>
      <c r="G19" s="142"/>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50"/>
      <c r="C21" s="151"/>
      <c r="D21" s="140" t="s">
        <v>109</v>
      </c>
      <c r="E21" s="141"/>
      <c r="F21" s="141"/>
      <c r="G21" s="142"/>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8"/>
      <c r="C23" s="139"/>
      <c r="D23" s="152" t="s">
        <v>116</v>
      </c>
      <c r="E23" s="153"/>
      <c r="F23" s="153"/>
      <c r="G23" s="154"/>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3" t="s">
        <v>151</v>
      </c>
      <c r="C29" s="144"/>
      <c r="D29" s="144"/>
      <c r="E29" s="144"/>
      <c r="F29" s="144"/>
      <c r="G29" s="145"/>
    </row>
    <row r="30" spans="1:7" s="77" customFormat="1" ht="18" customHeight="1" thickBot="1" x14ac:dyDescent="0.3">
      <c r="A30" s="81"/>
      <c r="B30" s="82"/>
      <c r="C30" s="140" t="s">
        <v>126</v>
      </c>
      <c r="D30" s="141"/>
      <c r="E30" s="141"/>
      <c r="F30" s="141"/>
      <c r="G30" s="142"/>
    </row>
    <row r="31" spans="1:7" s="77" customFormat="1" ht="18" customHeight="1" thickBot="1" x14ac:dyDescent="0.3">
      <c r="A31" s="81"/>
      <c r="B31" s="138"/>
      <c r="C31" s="139"/>
      <c r="D31" s="140" t="s">
        <v>125</v>
      </c>
      <c r="E31" s="141"/>
      <c r="F31" s="141"/>
      <c r="G31" s="142"/>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0" t="s">
        <v>138</v>
      </c>
      <c r="D35" s="141"/>
      <c r="E35" s="141"/>
      <c r="F35" s="141"/>
      <c r="G35" s="142"/>
    </row>
    <row r="36" spans="1:7" s="80" customFormat="1" ht="18" customHeight="1" thickBot="1" x14ac:dyDescent="0.3">
      <c r="A36" s="81"/>
      <c r="B36" s="138"/>
      <c r="C36" s="139"/>
      <c r="D36" s="152" t="s">
        <v>137</v>
      </c>
      <c r="E36" s="153"/>
      <c r="F36" s="153"/>
      <c r="G36" s="154"/>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0" t="s">
        <v>146</v>
      </c>
      <c r="D45" s="141"/>
      <c r="E45" s="141"/>
      <c r="F45" s="141"/>
      <c r="G45" s="142"/>
    </row>
    <row r="46" spans="1:7" s="77" customFormat="1" ht="18" customHeight="1" thickBot="1" x14ac:dyDescent="0.3">
      <c r="A46" s="97"/>
      <c r="B46" s="159"/>
      <c r="C46" s="160"/>
      <c r="D46" s="140" t="s">
        <v>145</v>
      </c>
      <c r="E46" s="141"/>
      <c r="F46" s="141"/>
      <c r="G46" s="142"/>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0" t="s">
        <v>150</v>
      </c>
      <c r="D50" s="141"/>
      <c r="E50" s="141"/>
      <c r="F50" s="141"/>
      <c r="G50" s="142"/>
    </row>
    <row r="51" spans="1:7" s="80" customFormat="1" ht="18" customHeight="1" thickBot="1" x14ac:dyDescent="0.3">
      <c r="A51" s="81"/>
      <c r="B51" s="138"/>
      <c r="C51" s="139"/>
      <c r="D51" s="140" t="s">
        <v>149</v>
      </c>
      <c r="E51" s="141"/>
      <c r="F51" s="141"/>
      <c r="G51" s="142"/>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3" t="s">
        <v>162</v>
      </c>
      <c r="C53" s="144"/>
      <c r="D53" s="144"/>
      <c r="E53" s="144"/>
      <c r="F53" s="144"/>
      <c r="G53" s="145"/>
    </row>
    <row r="54" spans="1:7" s="80" customFormat="1" ht="18" customHeight="1" thickBot="1" x14ac:dyDescent="0.3">
      <c r="A54" s="81"/>
      <c r="B54" s="86"/>
      <c r="C54" s="158" t="s">
        <v>161</v>
      </c>
      <c r="D54" s="153"/>
      <c r="E54" s="153"/>
      <c r="F54" s="153"/>
      <c r="G54" s="154"/>
    </row>
    <row r="55" spans="1:7" s="109" customFormat="1" ht="18" customHeight="1" thickBot="1" x14ac:dyDescent="0.3">
      <c r="A55" s="81"/>
      <c r="B55" s="138"/>
      <c r="C55" s="139"/>
      <c r="D55" s="140" t="s">
        <v>160</v>
      </c>
      <c r="E55" s="141"/>
      <c r="F55" s="141"/>
      <c r="G55" s="142"/>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3" t="s">
        <v>217</v>
      </c>
      <c r="C62" s="144"/>
      <c r="D62" s="144"/>
      <c r="E62" s="144"/>
      <c r="F62" s="144"/>
      <c r="G62" s="145"/>
    </row>
    <row r="63" spans="1:7" s="109" customFormat="1" ht="18" customHeight="1" thickBot="1" x14ac:dyDescent="0.3">
      <c r="A63" s="81"/>
      <c r="B63" s="110"/>
      <c r="C63" s="143" t="s">
        <v>175</v>
      </c>
      <c r="D63" s="144"/>
      <c r="E63" s="144"/>
      <c r="F63" s="144"/>
      <c r="G63" s="145"/>
    </row>
    <row r="64" spans="1:7" s="77" customFormat="1" ht="18" customHeight="1" thickBot="1" x14ac:dyDescent="0.3">
      <c r="A64" s="81"/>
      <c r="B64" s="164"/>
      <c r="C64" s="165"/>
      <c r="D64" s="155" t="s">
        <v>174</v>
      </c>
      <c r="E64" s="156"/>
      <c r="F64" s="156"/>
      <c r="G64" s="157"/>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2" t="s">
        <v>216</v>
      </c>
      <c r="D71" s="153"/>
      <c r="E71" s="153"/>
      <c r="F71" s="153"/>
      <c r="G71" s="154"/>
    </row>
    <row r="72" spans="1:7" s="77" customFormat="1" ht="18" customHeight="1" thickBot="1" x14ac:dyDescent="0.3">
      <c r="A72" s="81"/>
      <c r="B72" s="166"/>
      <c r="C72" s="167"/>
      <c r="D72" s="140" t="s">
        <v>194</v>
      </c>
      <c r="E72" s="141"/>
      <c r="F72" s="141"/>
      <c r="G72" s="142"/>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0" t="s">
        <v>203</v>
      </c>
      <c r="E89" s="141"/>
      <c r="F89" s="141"/>
      <c r="G89" s="142"/>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0" t="s">
        <v>206</v>
      </c>
      <c r="E97" s="141"/>
      <c r="F97" s="141"/>
      <c r="G97" s="142"/>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8"/>
      <c r="C99" s="139"/>
      <c r="D99" s="161" t="s">
        <v>215</v>
      </c>
      <c r="E99" s="162"/>
      <c r="F99" s="162"/>
      <c r="G99" s="163"/>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3" t="s">
        <v>244</v>
      </c>
      <c r="C108" s="144"/>
      <c r="D108" s="144"/>
      <c r="E108" s="144"/>
      <c r="F108" s="144"/>
      <c r="G108" s="145"/>
    </row>
    <row r="109" spans="1:7" s="77" customFormat="1" ht="18" customHeight="1" thickBot="1" x14ac:dyDescent="0.3">
      <c r="A109" s="81"/>
      <c r="B109" s="91"/>
      <c r="C109" s="152" t="s">
        <v>238</v>
      </c>
      <c r="D109" s="153"/>
      <c r="E109" s="141"/>
      <c r="F109" s="141"/>
      <c r="G109" s="142"/>
    </row>
    <row r="110" spans="1:7" s="77" customFormat="1" ht="18" customHeight="1" thickBot="1" x14ac:dyDescent="0.3">
      <c r="A110" s="81"/>
      <c r="B110" s="138"/>
      <c r="C110" s="139"/>
      <c r="D110" s="140" t="s">
        <v>227</v>
      </c>
      <c r="E110" s="141"/>
      <c r="F110" s="141"/>
      <c r="G110" s="142"/>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8"/>
      <c r="C117" s="139"/>
      <c r="D117" s="140" t="s">
        <v>235</v>
      </c>
      <c r="E117" s="141"/>
      <c r="F117" s="141"/>
      <c r="G117" s="142"/>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8"/>
      <c r="C123" s="139"/>
      <c r="D123" s="140" t="s">
        <v>237</v>
      </c>
      <c r="E123" s="141"/>
      <c r="F123" s="141"/>
      <c r="G123" s="142"/>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8" t="s">
        <v>243</v>
      </c>
      <c r="D125" s="153"/>
      <c r="E125" s="153"/>
      <c r="F125" s="153"/>
      <c r="G125" s="154"/>
    </row>
    <row r="126" spans="1:7" s="77" customFormat="1" ht="18" customHeight="1" thickBot="1" x14ac:dyDescent="0.3">
      <c r="A126" s="81"/>
      <c r="B126" s="138"/>
      <c r="C126" s="139"/>
      <c r="D126" s="152" t="s">
        <v>242</v>
      </c>
      <c r="E126" s="141"/>
      <c r="F126" s="141"/>
      <c r="G126" s="142"/>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3" t="s">
        <v>247</v>
      </c>
      <c r="C132" s="144"/>
      <c r="D132" s="144"/>
      <c r="E132" s="144"/>
      <c r="F132" s="144"/>
      <c r="G132" s="145"/>
    </row>
    <row r="133" spans="1:7" s="109" customFormat="1" ht="18" customHeight="1" thickBot="1" x14ac:dyDescent="0.3">
      <c r="A133" s="81"/>
      <c r="B133" s="86"/>
      <c r="C133" s="140" t="s">
        <v>248</v>
      </c>
      <c r="D133" s="141"/>
      <c r="E133" s="141"/>
      <c r="F133" s="141"/>
      <c r="G133" s="142"/>
    </row>
    <row r="134" spans="1:7" s="80" customFormat="1" ht="18" customHeight="1" thickBot="1" x14ac:dyDescent="0.3">
      <c r="A134" s="81"/>
      <c r="B134" s="138"/>
      <c r="C134" s="139"/>
      <c r="D134" s="140" t="s">
        <v>249</v>
      </c>
      <c r="E134" s="141"/>
      <c r="F134" s="141"/>
      <c r="G134" s="142"/>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workbookViewId="0">
      <selection activeCell="G19" sqref="G19"/>
    </sheetView>
  </sheetViews>
  <sheetFormatPr baseColWidth="10" defaultRowHeight="15" x14ac:dyDescent="0.25"/>
  <cols>
    <col min="1" max="18" width="11.42578125" style="37"/>
  </cols>
  <sheetData>
    <row r="1" spans="1:15" s="36" customFormat="1" ht="21" customHeight="1" x14ac:dyDescent="0.25">
      <c r="A1" s="38"/>
      <c r="B1" s="168" t="s">
        <v>45</v>
      </c>
      <c r="C1" s="168"/>
      <c r="D1" s="168"/>
      <c r="E1" s="168"/>
      <c r="F1" s="168"/>
      <c r="G1" s="168"/>
      <c r="H1" s="168"/>
      <c r="I1" s="168"/>
      <c r="J1" s="168"/>
      <c r="K1" s="168"/>
      <c r="L1" s="170"/>
      <c r="M1" s="39"/>
      <c r="N1" s="39"/>
      <c r="O1" s="39"/>
    </row>
    <row r="2" spans="1:15" s="36" customFormat="1" ht="21" customHeight="1" x14ac:dyDescent="0.25">
      <c r="A2" s="40"/>
      <c r="B2" s="169"/>
      <c r="C2" s="169"/>
      <c r="D2" s="169"/>
      <c r="E2" s="169"/>
      <c r="F2" s="169"/>
      <c r="G2" s="169"/>
      <c r="H2" s="169"/>
      <c r="I2" s="169"/>
      <c r="J2" s="169"/>
      <c r="K2" s="169"/>
      <c r="L2" s="171"/>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2" t="s">
        <v>9</v>
      </c>
      <c r="G4" s="172"/>
      <c r="H4" s="47" t="s">
        <v>299</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3" t="s">
        <v>259</v>
      </c>
      <c r="C6" s="173"/>
      <c r="D6" s="173"/>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4" t="s">
        <v>48</v>
      </c>
      <c r="B8" s="175"/>
      <c r="C8" s="175"/>
      <c r="D8" s="176">
        <v>98534010008246</v>
      </c>
      <c r="E8" s="176"/>
      <c r="F8" s="57" t="s">
        <v>255</v>
      </c>
      <c r="G8" s="56" t="str">
        <f>+'NAA-NPA rev 1'!B20</f>
        <v>17</v>
      </c>
      <c r="H8" s="57" t="s">
        <v>49</v>
      </c>
      <c r="I8" s="56" t="str">
        <f>+'NAA-NPA rev 1'!C20</f>
        <v>172</v>
      </c>
      <c r="J8" s="177" t="s">
        <v>50</v>
      </c>
      <c r="K8" s="177"/>
      <c r="L8" s="58"/>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8" t="s">
        <v>51</v>
      </c>
      <c r="B10" s="179"/>
      <c r="C10" s="179"/>
      <c r="D10" s="180" t="s">
        <v>260</v>
      </c>
      <c r="E10" s="181"/>
      <c r="F10" s="181"/>
      <c r="G10" s="181"/>
      <c r="H10" s="182"/>
      <c r="I10" s="52"/>
      <c r="J10" s="52"/>
      <c r="K10" s="52"/>
      <c r="L10" s="53"/>
      <c r="N10" s="51"/>
    </row>
    <row r="11" spans="1:15" s="36" customFormat="1" ht="18" customHeight="1" x14ac:dyDescent="0.25">
      <c r="A11" s="178" t="s">
        <v>52</v>
      </c>
      <c r="B11" s="179"/>
      <c r="C11" s="179"/>
      <c r="D11" s="183" t="s">
        <v>259</v>
      </c>
      <c r="E11" s="183"/>
      <c r="F11" s="183"/>
      <c r="G11" s="183"/>
      <c r="H11" s="183"/>
      <c r="I11" s="52"/>
      <c r="J11" s="52"/>
      <c r="K11" s="52"/>
      <c r="L11" s="53"/>
      <c r="N11" s="51"/>
    </row>
    <row r="12" spans="1:15" s="36" customFormat="1" ht="18" customHeight="1" x14ac:dyDescent="0.25">
      <c r="A12" s="178" t="s">
        <v>53</v>
      </c>
      <c r="B12" s="179"/>
      <c r="C12" s="179"/>
      <c r="D12" s="183" t="s">
        <v>261</v>
      </c>
      <c r="E12" s="183"/>
      <c r="F12" s="183"/>
      <c r="G12" s="183"/>
      <c r="H12" s="183"/>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4" t="s">
        <v>54</v>
      </c>
      <c r="B14" s="185"/>
      <c r="C14" s="186"/>
      <c r="D14" s="180" t="s">
        <v>262</v>
      </c>
      <c r="E14" s="181"/>
      <c r="F14" s="181"/>
      <c r="G14" s="182"/>
      <c r="H14" s="60" t="s">
        <v>55</v>
      </c>
      <c r="I14" s="187" t="s">
        <v>263</v>
      </c>
      <c r="J14" s="188"/>
      <c r="K14" s="61" t="s">
        <v>56</v>
      </c>
      <c r="L14" s="131">
        <v>34000</v>
      </c>
      <c r="N14" s="51"/>
    </row>
    <row r="15" spans="1:15" s="36" customFormat="1" ht="21" customHeight="1" x14ac:dyDescent="0.25">
      <c r="A15" s="62" t="s">
        <v>57</v>
      </c>
      <c r="B15" s="189" t="s">
        <v>264</v>
      </c>
      <c r="C15" s="189"/>
      <c r="D15" s="60" t="s">
        <v>58</v>
      </c>
      <c r="E15" s="189" t="s">
        <v>265</v>
      </c>
      <c r="F15" s="189"/>
      <c r="G15" s="60" t="s">
        <v>59</v>
      </c>
      <c r="H15" s="190" t="s">
        <v>268</v>
      </c>
      <c r="I15" s="191"/>
      <c r="J15" s="60" t="s">
        <v>60</v>
      </c>
      <c r="K15" s="200" t="s">
        <v>266</v>
      </c>
      <c r="L15" s="201"/>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4" t="s">
        <v>61</v>
      </c>
      <c r="B17" s="202"/>
      <c r="C17" s="203" t="s">
        <v>267</v>
      </c>
      <c r="D17" s="204"/>
      <c r="E17" s="204"/>
      <c r="F17" s="205"/>
      <c r="G17" s="206" t="s">
        <v>62</v>
      </c>
      <c r="H17" s="206"/>
      <c r="I17" s="180"/>
      <c r="J17" s="181"/>
      <c r="K17" s="181"/>
      <c r="L17" s="207"/>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4" t="s">
        <v>63</v>
      </c>
      <c r="B19" s="208"/>
      <c r="C19" s="202"/>
      <c r="D19" s="63">
        <f>+[1]effectif!$L$15+[1]effectif!$L$20</f>
        <v>388</v>
      </c>
      <c r="E19" s="206" t="s">
        <v>64</v>
      </c>
      <c r="F19" s="206"/>
      <c r="G19" s="63">
        <f>+[1]effectif!$K$15+[1]effectif!$K$20</f>
        <v>356</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2" t="s">
        <v>65</v>
      </c>
      <c r="B21" s="193"/>
      <c r="C21" s="193"/>
      <c r="D21" s="193"/>
      <c r="E21" s="193"/>
      <c r="F21" s="193"/>
      <c r="G21" s="193"/>
      <c r="H21" s="193"/>
      <c r="I21" s="193"/>
      <c r="J21" s="193"/>
      <c r="K21" s="194"/>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5" t="s">
        <v>66</v>
      </c>
      <c r="B23" s="196"/>
      <c r="C23" s="196"/>
      <c r="D23" s="196"/>
      <c r="E23" s="196"/>
      <c r="F23" s="196"/>
      <c r="G23" s="196"/>
      <c r="H23" s="196"/>
      <c r="I23" s="196"/>
      <c r="J23" s="196"/>
      <c r="K23" s="196"/>
      <c r="L23" s="197"/>
    </row>
    <row r="24" spans="1:14" s="36" customFormat="1" ht="12.75" customHeight="1" x14ac:dyDescent="0.25">
      <c r="A24" s="198" t="s">
        <v>256</v>
      </c>
      <c r="B24" s="198"/>
      <c r="C24" s="198"/>
      <c r="D24" s="198"/>
      <c r="E24" s="198"/>
      <c r="F24" s="198"/>
      <c r="G24" s="198"/>
      <c r="H24" s="198"/>
      <c r="I24" s="198"/>
      <c r="J24" s="198"/>
      <c r="K24" s="198"/>
      <c r="L24" s="198"/>
    </row>
    <row r="25" spans="1:14" s="36" customFormat="1" ht="12.75" customHeight="1" x14ac:dyDescent="0.25">
      <c r="A25" s="199"/>
      <c r="B25" s="199"/>
      <c r="C25" s="199"/>
      <c r="D25" s="199"/>
      <c r="E25" s="199"/>
      <c r="F25" s="199"/>
      <c r="G25" s="199"/>
      <c r="H25" s="199"/>
      <c r="I25" s="199"/>
      <c r="J25" s="199"/>
      <c r="K25" s="199"/>
      <c r="L25" s="199"/>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7" priority="3">
      <formula>LEN(TRIM(B6))=0</formula>
    </cfRule>
  </conditionalFormatting>
  <conditionalFormatting sqref="D8:E8 G8 I8 L8 D10:H12 D14:G14 I14:J14 L14 K15:L15 H15:I15 E15:F15 C17:F17 I17:L17 D19 G19">
    <cfRule type="containsBlanks" dxfId="16" priority="2">
      <formula>LEN(TRIM(C8))=0</formula>
    </cfRule>
  </conditionalFormatting>
  <conditionalFormatting sqref="B15:C15">
    <cfRule type="containsBlanks" dxfId="1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9"/>
  <sheetViews>
    <sheetView tabSelected="1" topLeftCell="C1" zoomScaleSheetLayoutView="100" workbookViewId="0">
      <selection activeCell="H10" sqref="H10"/>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10" t="s">
        <v>22</v>
      </c>
      <c r="B1" s="211"/>
      <c r="C1" s="211"/>
      <c r="D1" s="211"/>
      <c r="E1" s="211"/>
      <c r="F1" s="211"/>
      <c r="G1" s="211"/>
      <c r="H1" s="212"/>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3" t="str">
        <f>Identification!B6</f>
        <v>EMBAG</v>
      </c>
      <c r="D4" s="214"/>
      <c r="E4" s="214"/>
      <c r="F4" s="19"/>
      <c r="G4" s="19"/>
      <c r="H4" s="19"/>
    </row>
    <row r="5" spans="1:9" ht="9" customHeight="1" thickBot="1" x14ac:dyDescent="0.3"/>
    <row r="6" spans="1:9" ht="36" customHeight="1" thickBot="1" x14ac:dyDescent="0.3">
      <c r="A6" s="215" t="s">
        <v>23</v>
      </c>
      <c r="B6" s="217" t="s">
        <v>24</v>
      </c>
      <c r="C6" s="20" t="s">
        <v>25</v>
      </c>
      <c r="D6" s="219" t="s">
        <v>26</v>
      </c>
      <c r="E6" s="220"/>
      <c r="F6" s="20" t="s">
        <v>27</v>
      </c>
      <c r="G6" s="20" t="s">
        <v>28</v>
      </c>
      <c r="H6" s="21" t="s">
        <v>29</v>
      </c>
    </row>
    <row r="7" spans="1:9" ht="27" customHeight="1" thickBot="1" x14ac:dyDescent="0.3">
      <c r="A7" s="216"/>
      <c r="B7" s="218"/>
      <c r="C7" s="22" t="s">
        <v>30</v>
      </c>
      <c r="D7" s="22" t="s">
        <v>31</v>
      </c>
      <c r="E7" s="22" t="s">
        <v>32</v>
      </c>
      <c r="F7" s="22" t="s">
        <v>33</v>
      </c>
      <c r="G7" s="22" t="s">
        <v>34</v>
      </c>
      <c r="H7" s="22" t="s">
        <v>35</v>
      </c>
    </row>
    <row r="8" spans="1:9" s="26" customFormat="1" ht="24" customHeight="1" x14ac:dyDescent="0.25">
      <c r="A8" s="23" t="s">
        <v>292</v>
      </c>
      <c r="B8" s="24" t="s">
        <v>287</v>
      </c>
      <c r="C8" s="25">
        <f>+'[1]t4 et cum'!AD19</f>
        <v>12864.14</v>
      </c>
      <c r="D8" s="25">
        <f>+'[1]t4 et cum'!AE19</f>
        <v>16623.36</v>
      </c>
      <c r="E8" s="25">
        <f>+'[1]t4 et cum'!AF19</f>
        <v>836008.43900000001</v>
      </c>
      <c r="F8" s="25">
        <f>+'[1]t4 et cum'!AG19</f>
        <v>694.05</v>
      </c>
      <c r="G8" s="25">
        <f>+'[1]t4 et cum'!AH19</f>
        <v>95000</v>
      </c>
      <c r="H8" s="25">
        <f>+'[1]t4 et cum'!AI19</f>
        <v>8161.9800000000005</v>
      </c>
      <c r="I8" s="30"/>
    </row>
    <row r="9" spans="1:9" s="26" customFormat="1" ht="24" customHeight="1" x14ac:dyDescent="0.25">
      <c r="A9" s="129" t="s">
        <v>290</v>
      </c>
      <c r="B9" s="130" t="s">
        <v>287</v>
      </c>
      <c r="C9" s="25">
        <f>+'[1]t4 et cum'!AD21</f>
        <v>3747.1779999999999</v>
      </c>
      <c r="D9" s="25">
        <f>+'[1]t4 et cum'!AE21</f>
        <v>3379.88</v>
      </c>
      <c r="E9" s="25">
        <f>+'[1]t4 et cum'!AF21</f>
        <v>6179.5057799999995</v>
      </c>
      <c r="F9" s="25">
        <f>+'[1]t4 et cum'!AG21</f>
        <v>2786.8</v>
      </c>
      <c r="G9" s="25">
        <f>+'[1]t4 et cum'!AH21</f>
        <v>16000</v>
      </c>
      <c r="H9" s="25">
        <f>+'[1]t4 et cum'!AI21</f>
        <v>1547.72</v>
      </c>
      <c r="I9" s="30"/>
    </row>
    <row r="10" spans="1:9" s="26" customFormat="1" ht="24" customHeight="1" thickBot="1" x14ac:dyDescent="0.3">
      <c r="A10" s="127" t="s">
        <v>291</v>
      </c>
      <c r="B10" s="128" t="s">
        <v>288</v>
      </c>
      <c r="C10" s="25">
        <f>+'[1]t4 et cum'!AD22</f>
        <v>258.90999999999997</v>
      </c>
      <c r="D10" s="25">
        <f>+'[1]t4 et cum'!AE22</f>
        <v>215</v>
      </c>
      <c r="E10" s="25">
        <f>+'[1]t4 et cum'!AF22</f>
        <v>159859.5901</v>
      </c>
      <c r="F10" s="25">
        <f>+'[1]t4 et cum'!AG22</f>
        <v>120</v>
      </c>
      <c r="G10" s="25">
        <f>+'[1]t4 et cum'!AH22</f>
        <v>4200</v>
      </c>
      <c r="H10" s="25">
        <f>+'[1]t4 et cum'!AI22</f>
        <v>194.82</v>
      </c>
      <c r="I10" s="30"/>
    </row>
    <row r="11" spans="1:9" ht="18" customHeight="1" x14ac:dyDescent="0.25">
      <c r="A11" s="27" t="s">
        <v>36</v>
      </c>
      <c r="B11" s="28"/>
      <c r="C11" s="28"/>
      <c r="D11" s="29"/>
      <c r="E11" s="29"/>
      <c r="F11" s="29"/>
      <c r="G11" s="29"/>
      <c r="H11" s="29"/>
    </row>
    <row r="12" spans="1:9" s="15" customFormat="1" ht="18" customHeight="1" x14ac:dyDescent="0.25">
      <c r="A12" s="209" t="s">
        <v>37</v>
      </c>
      <c r="B12" s="209"/>
      <c r="C12" s="209"/>
      <c r="D12" s="209"/>
      <c r="E12" s="209"/>
      <c r="F12" s="209"/>
      <c r="G12" s="209"/>
      <c r="H12" s="209"/>
    </row>
    <row r="13" spans="1:9" s="15" customFormat="1" ht="18" customHeight="1" x14ac:dyDescent="0.25">
      <c r="A13" s="209" t="s">
        <v>38</v>
      </c>
      <c r="B13" s="209"/>
      <c r="C13" s="209"/>
      <c r="D13" s="209"/>
      <c r="E13" s="209"/>
      <c r="F13" s="209"/>
      <c r="G13" s="209"/>
      <c r="H13" s="209"/>
    </row>
    <row r="14" spans="1:9" s="15" customFormat="1" ht="18" customHeight="1" x14ac:dyDescent="0.25">
      <c r="A14" s="209" t="s">
        <v>39</v>
      </c>
      <c r="B14" s="209"/>
      <c r="C14" s="209"/>
      <c r="D14" s="209"/>
      <c r="E14" s="209"/>
      <c r="F14" s="209"/>
      <c r="G14" s="209"/>
      <c r="H14" s="209"/>
    </row>
    <row r="15" spans="1:9" s="15" customFormat="1" ht="18" customHeight="1" x14ac:dyDescent="0.25">
      <c r="A15" s="209" t="s">
        <v>40</v>
      </c>
      <c r="B15" s="209"/>
      <c r="C15" s="209"/>
      <c r="D15" s="209"/>
      <c r="E15" s="209"/>
      <c r="F15" s="209"/>
      <c r="G15" s="209"/>
      <c r="H15" s="209"/>
    </row>
    <row r="16" spans="1:9" s="15" customFormat="1" ht="18" customHeight="1" x14ac:dyDescent="0.25">
      <c r="A16" s="209" t="s">
        <v>41</v>
      </c>
      <c r="B16" s="209"/>
      <c r="C16" s="209"/>
      <c r="D16" s="209"/>
      <c r="E16" s="209"/>
      <c r="F16" s="209"/>
      <c r="G16" s="209"/>
      <c r="H16" s="209"/>
    </row>
    <row r="17" spans="1:8" s="15" customFormat="1" ht="18" customHeight="1" x14ac:dyDescent="0.25">
      <c r="A17" s="209" t="s">
        <v>42</v>
      </c>
      <c r="B17" s="209"/>
      <c r="C17" s="209"/>
      <c r="D17" s="209"/>
      <c r="E17" s="209"/>
      <c r="F17" s="209"/>
      <c r="G17" s="209"/>
      <c r="H17" s="209"/>
    </row>
    <row r="18" spans="1:8" s="15" customFormat="1" ht="18" customHeight="1" x14ac:dyDescent="0.25">
      <c r="A18" s="209" t="s">
        <v>43</v>
      </c>
      <c r="B18" s="209"/>
      <c r="C18" s="209"/>
      <c r="D18" s="209"/>
      <c r="E18" s="209"/>
      <c r="F18" s="209"/>
      <c r="G18" s="209"/>
      <c r="H18" s="209"/>
    </row>
    <row r="19" spans="1:8" s="15" customFormat="1" ht="18" customHeight="1" x14ac:dyDescent="0.25">
      <c r="A19" s="209" t="s">
        <v>44</v>
      </c>
      <c r="B19" s="209"/>
      <c r="C19" s="209"/>
      <c r="D19" s="209"/>
      <c r="E19" s="209"/>
      <c r="F19" s="209"/>
      <c r="G19" s="209"/>
      <c r="H19" s="209"/>
    </row>
  </sheetData>
  <sheetProtection password="DDE2" sheet="1" objects="1" scenarios="1" insertRows="0" deleteRows="0"/>
  <mergeCells count="13">
    <mergeCell ref="A19:H19"/>
    <mergeCell ref="A13:H13"/>
    <mergeCell ref="A14:H14"/>
    <mergeCell ref="A15:H15"/>
    <mergeCell ref="A16:H16"/>
    <mergeCell ref="A17:H17"/>
    <mergeCell ref="A18:H18"/>
    <mergeCell ref="A12:H12"/>
    <mergeCell ref="A1:H1"/>
    <mergeCell ref="C4:E4"/>
    <mergeCell ref="A6:A7"/>
    <mergeCell ref="B6:B7"/>
    <mergeCell ref="D6:E6"/>
  </mergeCells>
  <conditionalFormatting sqref="C4:E4 A8:H10">
    <cfRule type="containsBlanks" dxfId="14"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N36"/>
  <sheetViews>
    <sheetView topLeftCell="E1" zoomScale="80" zoomScaleNormal="80" zoomScaleSheetLayoutView="100" workbookViewId="0">
      <selection activeCell="I29" sqref="I2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10" t="s">
        <v>0</v>
      </c>
      <c r="B1" s="211"/>
      <c r="C1" s="211"/>
      <c r="D1" s="211"/>
      <c r="E1" s="211"/>
      <c r="F1" s="211"/>
      <c r="G1" s="211"/>
      <c r="H1" s="211"/>
      <c r="I1" s="211"/>
      <c r="J1" s="212"/>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21" t="str">
        <f>Identification!B6</f>
        <v>EMBAG</v>
      </c>
      <c r="F4" s="221"/>
      <c r="G4" s="221"/>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22" t="s">
        <v>2</v>
      </c>
      <c r="B6" s="225" t="s">
        <v>3</v>
      </c>
      <c r="C6" s="228" t="s">
        <v>257</v>
      </c>
      <c r="D6" s="231" t="s">
        <v>5</v>
      </c>
      <c r="E6" s="233" t="s">
        <v>6</v>
      </c>
      <c r="F6" s="234"/>
      <c r="G6" s="234"/>
      <c r="H6" s="235"/>
      <c r="I6" s="236" t="s">
        <v>7</v>
      </c>
      <c r="J6" s="237" t="s">
        <v>8</v>
      </c>
    </row>
    <row r="7" spans="1:12" s="8" customFormat="1" ht="24" customHeight="1" x14ac:dyDescent="0.25">
      <c r="A7" s="223"/>
      <c r="B7" s="226"/>
      <c r="C7" s="229"/>
      <c r="D7" s="231"/>
      <c r="E7" s="240" t="s">
        <v>9</v>
      </c>
      <c r="F7" s="241"/>
      <c r="G7" s="240" t="s">
        <v>10</v>
      </c>
      <c r="H7" s="241"/>
      <c r="I7" s="231"/>
      <c r="J7" s="238"/>
    </row>
    <row r="8" spans="1:12" s="8" customFormat="1" ht="18" customHeight="1" thickBot="1" x14ac:dyDescent="0.3">
      <c r="A8" s="224"/>
      <c r="B8" s="227"/>
      <c r="C8" s="230"/>
      <c r="D8" s="232"/>
      <c r="E8" s="9" t="s">
        <v>11</v>
      </c>
      <c r="F8" s="9" t="s">
        <v>12</v>
      </c>
      <c r="G8" s="9" t="s">
        <v>11</v>
      </c>
      <c r="H8" s="9" t="s">
        <v>13</v>
      </c>
      <c r="I8" s="232"/>
      <c r="J8" s="239"/>
    </row>
    <row r="9" spans="1:12" s="14" customFormat="1" ht="24" customHeight="1" x14ac:dyDescent="0.25">
      <c r="A9" s="33">
        <v>1</v>
      </c>
      <c r="B9" s="34" t="s">
        <v>269</v>
      </c>
      <c r="C9" s="31">
        <v>72</v>
      </c>
      <c r="D9" s="10" t="s">
        <v>285</v>
      </c>
      <c r="E9" s="11">
        <f>[2]EMBAG!E9</f>
        <v>42.6</v>
      </c>
      <c r="F9" s="11">
        <f>[2]EMBAG!F9</f>
        <v>50.694000000000003</v>
      </c>
      <c r="G9" s="11">
        <f>[2]EMBAG!G9</f>
        <v>44.16</v>
      </c>
      <c r="H9" s="11">
        <f>[2]EMBAG!H9</f>
        <v>52.550399999999996</v>
      </c>
      <c r="I9" s="12" t="s">
        <v>298</v>
      </c>
      <c r="J9" s="13"/>
      <c r="K9" s="132">
        <f>+G9-[3]EMBAG!E9</f>
        <v>0</v>
      </c>
      <c r="L9" s="132">
        <f>+H9-[3]EMBAG!F9</f>
        <v>0</v>
      </c>
    </row>
    <row r="10" spans="1:12" s="14" customFormat="1" ht="24" customHeight="1" x14ac:dyDescent="0.25">
      <c r="A10" s="33">
        <v>2</v>
      </c>
      <c r="B10" s="34" t="s">
        <v>270</v>
      </c>
      <c r="C10" s="31">
        <v>72</v>
      </c>
      <c r="D10" s="10" t="s">
        <v>285</v>
      </c>
      <c r="E10" s="11">
        <f>[2]EMBAG!E10</f>
        <v>3</v>
      </c>
      <c r="F10" s="11">
        <f>[2]EMBAG!F10</f>
        <v>3.57</v>
      </c>
      <c r="G10" s="11">
        <f>[2]EMBAG!G10</f>
        <v>3</v>
      </c>
      <c r="H10" s="11">
        <f>[2]EMBAG!H10</f>
        <v>3.57</v>
      </c>
      <c r="I10" s="12" t="s">
        <v>297</v>
      </c>
      <c r="J10" s="13"/>
      <c r="K10" s="132">
        <f>+G10-[3]EMBAG!E10</f>
        <v>0</v>
      </c>
      <c r="L10" s="132">
        <f>+H10-[3]EMBAG!F10</f>
        <v>0</v>
      </c>
    </row>
    <row r="11" spans="1:12" s="14" customFormat="1" ht="24" customHeight="1" x14ac:dyDescent="0.25">
      <c r="A11" s="33">
        <v>3</v>
      </c>
      <c r="B11" s="133" t="s">
        <v>293</v>
      </c>
      <c r="C11" s="134">
        <v>72</v>
      </c>
      <c r="D11" s="135" t="s">
        <v>285</v>
      </c>
      <c r="E11" s="11">
        <f>[2]EMBAG!E11</f>
        <v>6.5</v>
      </c>
      <c r="F11" s="11">
        <f>[2]EMBAG!F11</f>
        <v>7.7349999999999994</v>
      </c>
      <c r="G11" s="11">
        <f>[2]EMBAG!G11</f>
        <v>6.5</v>
      </c>
      <c r="H11" s="11">
        <f>[2]EMBAG!H11</f>
        <v>7.7349999999999994</v>
      </c>
      <c r="I11" s="12" t="s">
        <v>297</v>
      </c>
      <c r="J11" s="13"/>
      <c r="K11" s="132">
        <f>+G11-[3]EMBAG!E11</f>
        <v>0</v>
      </c>
      <c r="L11" s="132">
        <f>+H11-[3]EMBAG!F11</f>
        <v>0</v>
      </c>
    </row>
    <row r="12" spans="1:12" s="14" customFormat="1" ht="24" customHeight="1" x14ac:dyDescent="0.25">
      <c r="A12" s="33">
        <v>4</v>
      </c>
      <c r="B12" s="133" t="s">
        <v>294</v>
      </c>
      <c r="C12" s="134">
        <v>72</v>
      </c>
      <c r="D12" s="135" t="s">
        <v>285</v>
      </c>
      <c r="E12" s="11">
        <f>[2]EMBAG!E12</f>
        <v>0</v>
      </c>
      <c r="F12" s="11">
        <f>[2]EMBAG!F12</f>
        <v>0</v>
      </c>
      <c r="G12" s="11">
        <f>[2]EMBAG!G12</f>
        <v>0</v>
      </c>
      <c r="H12" s="11">
        <f>[2]EMBAG!H12</f>
        <v>0</v>
      </c>
      <c r="I12" s="12"/>
      <c r="J12" s="13"/>
      <c r="K12" s="132">
        <f>+G12-[3]EMBAG!E12</f>
        <v>0</v>
      </c>
      <c r="L12" s="132">
        <f>+H12-[3]EMBAG!F12</f>
        <v>0</v>
      </c>
    </row>
    <row r="13" spans="1:12" s="14" customFormat="1" ht="24" customHeight="1" x14ac:dyDescent="0.25">
      <c r="A13" s="33">
        <v>5</v>
      </c>
      <c r="B13" s="34" t="s">
        <v>271</v>
      </c>
      <c r="C13" s="31">
        <v>72</v>
      </c>
      <c r="D13" s="10" t="s">
        <v>285</v>
      </c>
      <c r="E13" s="11">
        <f>[2]EMBAG!E13</f>
        <v>12</v>
      </c>
      <c r="F13" s="11">
        <f>[2]EMBAG!F13</f>
        <v>14.28</v>
      </c>
      <c r="G13" s="11">
        <f>[2]EMBAG!G13</f>
        <v>12</v>
      </c>
      <c r="H13" s="11">
        <f>[2]EMBAG!H13</f>
        <v>14.28</v>
      </c>
      <c r="I13" s="12" t="s">
        <v>297</v>
      </c>
      <c r="J13" s="13"/>
      <c r="K13" s="132">
        <f>+G13-[3]EMBAG!E13</f>
        <v>0</v>
      </c>
      <c r="L13" s="132">
        <f>+H13-[3]EMBAG!F13</f>
        <v>0</v>
      </c>
    </row>
    <row r="14" spans="1:12" s="14" customFormat="1" ht="24" customHeight="1" x14ac:dyDescent="0.25">
      <c r="A14" s="33">
        <v>6</v>
      </c>
      <c r="B14" s="34" t="s">
        <v>272</v>
      </c>
      <c r="C14" s="31">
        <v>72</v>
      </c>
      <c r="D14" s="10" t="s">
        <v>285</v>
      </c>
      <c r="E14" s="11">
        <f>[2]EMBAG!E14</f>
        <v>0</v>
      </c>
      <c r="F14" s="11">
        <f>[2]EMBAG!F14</f>
        <v>0</v>
      </c>
      <c r="G14" s="11">
        <f>[2]EMBAG!G14</f>
        <v>0</v>
      </c>
      <c r="H14" s="11">
        <f>[2]EMBAG!H14</f>
        <v>0</v>
      </c>
      <c r="I14" s="12"/>
      <c r="J14" s="13"/>
      <c r="K14" s="132">
        <f>+G14-[3]EMBAG!E14</f>
        <v>0</v>
      </c>
      <c r="L14" s="132">
        <f>+H14-[3]EMBAG!F14</f>
        <v>0</v>
      </c>
    </row>
    <row r="15" spans="1:12" s="14" customFormat="1" ht="24" customHeight="1" x14ac:dyDescent="0.25">
      <c r="A15" s="33">
        <v>7</v>
      </c>
      <c r="B15" s="34" t="s">
        <v>296</v>
      </c>
      <c r="C15" s="31">
        <v>72</v>
      </c>
      <c r="D15" s="10" t="s">
        <v>285</v>
      </c>
      <c r="E15" s="11">
        <f>[2]EMBAG!E15</f>
        <v>19.3</v>
      </c>
      <c r="F15" s="11">
        <f>[2]EMBAG!F15</f>
        <v>22.966999999999999</v>
      </c>
      <c r="G15" s="11">
        <f>[2]EMBAG!G15</f>
        <v>19.3</v>
      </c>
      <c r="H15" s="11">
        <f>[2]EMBAG!H15</f>
        <v>22.966999999999999</v>
      </c>
      <c r="I15" s="12" t="s">
        <v>297</v>
      </c>
      <c r="J15" s="13"/>
      <c r="K15" s="132">
        <f>+G15-[3]EMBAG!E15</f>
        <v>0</v>
      </c>
      <c r="L15" s="132">
        <f>+H15-[3]EMBAG!F15</f>
        <v>0</v>
      </c>
    </row>
    <row r="16" spans="1:12" s="14" customFormat="1" ht="24" customHeight="1" x14ac:dyDescent="0.25">
      <c r="A16" s="33">
        <v>8</v>
      </c>
      <c r="B16" s="34" t="s">
        <v>273</v>
      </c>
      <c r="C16" s="31">
        <v>72</v>
      </c>
      <c r="D16" s="10" t="s">
        <v>285</v>
      </c>
      <c r="E16" s="11">
        <f>[2]EMBAG!E16</f>
        <v>0.59</v>
      </c>
      <c r="F16" s="11">
        <f>[2]EMBAG!F16</f>
        <v>0.70209999999999995</v>
      </c>
      <c r="G16" s="11">
        <f>[2]EMBAG!G16</f>
        <v>0.59</v>
      </c>
      <c r="H16" s="11">
        <f>[2]EMBAG!H16</f>
        <v>0.70209999999999995</v>
      </c>
      <c r="I16" s="12" t="s">
        <v>297</v>
      </c>
      <c r="J16" s="13"/>
      <c r="K16" s="132">
        <f>+G16-[3]EMBAG!E16</f>
        <v>0</v>
      </c>
      <c r="L16" s="132">
        <f>+H16-[3]EMBAG!F16</f>
        <v>0</v>
      </c>
    </row>
    <row r="17" spans="1:14" s="14" customFormat="1" ht="24" customHeight="1" x14ac:dyDescent="0.25">
      <c r="A17" s="33">
        <v>9</v>
      </c>
      <c r="B17" s="34" t="s">
        <v>274</v>
      </c>
      <c r="C17" s="31">
        <v>72</v>
      </c>
      <c r="D17" s="10" t="s">
        <v>285</v>
      </c>
      <c r="E17" s="11">
        <f>[2]EMBAG!E17</f>
        <v>1</v>
      </c>
      <c r="F17" s="11">
        <f>[2]EMBAG!F17</f>
        <v>1.19</v>
      </c>
      <c r="G17" s="11">
        <f>[2]EMBAG!G17</f>
        <v>1</v>
      </c>
      <c r="H17" s="11">
        <f>[2]EMBAG!H17</f>
        <v>1.19</v>
      </c>
      <c r="I17" s="12" t="s">
        <v>297</v>
      </c>
      <c r="J17" s="13"/>
      <c r="K17" s="132">
        <f>+G17-[3]EMBAG!E17</f>
        <v>0</v>
      </c>
      <c r="L17" s="132">
        <f>+H17-[3]EMBAG!F17</f>
        <v>0</v>
      </c>
    </row>
    <row r="18" spans="1:14" s="14" customFormat="1" ht="24" customHeight="1" x14ac:dyDescent="0.25">
      <c r="A18" s="33">
        <v>10</v>
      </c>
      <c r="B18" s="34" t="s">
        <v>275</v>
      </c>
      <c r="C18" s="31">
        <v>72</v>
      </c>
      <c r="D18" s="10" t="s">
        <v>285</v>
      </c>
      <c r="E18" s="11">
        <f>[2]EMBAG!E18</f>
        <v>0</v>
      </c>
      <c r="F18" s="11">
        <f>[2]EMBAG!F18</f>
        <v>0</v>
      </c>
      <c r="G18" s="11">
        <f>[2]EMBAG!G18</f>
        <v>0</v>
      </c>
      <c r="H18" s="11">
        <f>[2]EMBAG!H18</f>
        <v>0</v>
      </c>
      <c r="I18" s="12"/>
      <c r="J18" s="13"/>
      <c r="K18" s="132">
        <f>+G18-[3]EMBAG!E18</f>
        <v>0</v>
      </c>
      <c r="L18" s="132">
        <f>+H18-[3]EMBAG!F18</f>
        <v>0</v>
      </c>
    </row>
    <row r="19" spans="1:14" s="14" customFormat="1" ht="24" customHeight="1" x14ac:dyDescent="0.25">
      <c r="A19" s="33">
        <v>11</v>
      </c>
      <c r="B19" s="34" t="s">
        <v>276</v>
      </c>
      <c r="C19" s="31">
        <v>72</v>
      </c>
      <c r="D19" s="10" t="s">
        <v>285</v>
      </c>
      <c r="E19" s="11">
        <f>[2]EMBAG!E19</f>
        <v>8.5</v>
      </c>
      <c r="F19" s="11">
        <f>[2]EMBAG!F19</f>
        <v>10.115</v>
      </c>
      <c r="G19" s="11">
        <f>[2]EMBAG!G19</f>
        <v>8.5</v>
      </c>
      <c r="H19" s="11">
        <f>[2]EMBAG!H19</f>
        <v>10.115</v>
      </c>
      <c r="I19" s="12" t="s">
        <v>297</v>
      </c>
      <c r="J19" s="13"/>
      <c r="K19" s="132">
        <f>+G19-[3]EMBAG!E19</f>
        <v>0</v>
      </c>
      <c r="L19" s="132">
        <f>+H19-[3]EMBAG!F19</f>
        <v>0</v>
      </c>
    </row>
    <row r="20" spans="1:14" s="14" customFormat="1" ht="24" customHeight="1" x14ac:dyDescent="0.25">
      <c r="A20" s="33">
        <v>12</v>
      </c>
      <c r="B20" s="34" t="s">
        <v>277</v>
      </c>
      <c r="C20" s="31">
        <v>72</v>
      </c>
      <c r="D20" s="10" t="s">
        <v>286</v>
      </c>
      <c r="E20" s="11">
        <f>[2]EMBAG!E20</f>
        <v>3.6</v>
      </c>
      <c r="F20" s="11">
        <f>[2]EMBAG!F20</f>
        <v>4.2839999999999998</v>
      </c>
      <c r="G20" s="11">
        <f>[2]EMBAG!G20</f>
        <v>3.6</v>
      </c>
      <c r="H20" s="11">
        <f>[2]EMBAG!H20</f>
        <v>4.2839999999999998</v>
      </c>
      <c r="I20" s="12" t="s">
        <v>297</v>
      </c>
      <c r="J20" s="13"/>
      <c r="K20" s="132">
        <f>+G20-[3]EMBAG!E20</f>
        <v>0</v>
      </c>
      <c r="L20" s="132">
        <f>+H20-[3]EMBAG!F20</f>
        <v>0</v>
      </c>
    </row>
    <row r="21" spans="1:14" s="14" customFormat="1" ht="24" customHeight="1" x14ac:dyDescent="0.25">
      <c r="A21" s="33">
        <v>13</v>
      </c>
      <c r="B21" s="34" t="s">
        <v>278</v>
      </c>
      <c r="C21" s="31">
        <v>72</v>
      </c>
      <c r="D21" s="10" t="s">
        <v>286</v>
      </c>
      <c r="E21" s="11">
        <f>[2]EMBAG!E21</f>
        <v>0</v>
      </c>
      <c r="F21" s="11">
        <f>[2]EMBAG!F21</f>
        <v>0</v>
      </c>
      <c r="G21" s="11">
        <f>[2]EMBAG!G21</f>
        <v>0</v>
      </c>
      <c r="H21" s="11">
        <f>[2]EMBAG!H21</f>
        <v>0</v>
      </c>
      <c r="I21" s="12"/>
      <c r="J21" s="13"/>
      <c r="K21" s="132">
        <f>+G21-[3]EMBAG!E21</f>
        <v>0</v>
      </c>
      <c r="L21" s="132">
        <f>+H21-[3]EMBAG!F21</f>
        <v>0</v>
      </c>
    </row>
    <row r="22" spans="1:14" s="14" customFormat="1" ht="24" customHeight="1" x14ac:dyDescent="0.25">
      <c r="A22" s="33">
        <v>14</v>
      </c>
      <c r="B22" s="34" t="s">
        <v>279</v>
      </c>
      <c r="C22" s="31">
        <v>72</v>
      </c>
      <c r="D22" s="10" t="s">
        <v>286</v>
      </c>
      <c r="E22" s="11">
        <f>[2]EMBAG!E22</f>
        <v>0</v>
      </c>
      <c r="F22" s="11">
        <f>[2]EMBAG!F22</f>
        <v>0</v>
      </c>
      <c r="G22" s="11">
        <f>[2]EMBAG!G22</f>
        <v>0</v>
      </c>
      <c r="H22" s="11">
        <f>[2]EMBAG!H22</f>
        <v>0</v>
      </c>
      <c r="I22" s="12"/>
      <c r="J22" s="13"/>
      <c r="K22" s="132">
        <f>+G22-[3]EMBAG!E22</f>
        <v>0</v>
      </c>
      <c r="L22" s="132">
        <f>+H22-[3]EMBAG!F22</f>
        <v>0</v>
      </c>
    </row>
    <row r="23" spans="1:14" s="14" customFormat="1" ht="24" customHeight="1" x14ac:dyDescent="0.25">
      <c r="A23" s="33">
        <v>15</v>
      </c>
      <c r="B23" s="34" t="s">
        <v>280</v>
      </c>
      <c r="C23" s="31">
        <v>72</v>
      </c>
      <c r="D23" s="10" t="s">
        <v>286</v>
      </c>
      <c r="E23" s="11">
        <f>[2]EMBAG!E23</f>
        <v>0</v>
      </c>
      <c r="F23" s="11">
        <f>[2]EMBAG!F23</f>
        <v>0</v>
      </c>
      <c r="G23" s="11">
        <f>[2]EMBAG!G23</f>
        <v>0</v>
      </c>
      <c r="H23" s="11">
        <f>[2]EMBAG!H23</f>
        <v>0</v>
      </c>
      <c r="I23" s="12"/>
      <c r="J23" s="13"/>
      <c r="K23" s="132">
        <f>+G23-[3]EMBAG!E23</f>
        <v>0</v>
      </c>
      <c r="L23" s="132">
        <f>+H23-[3]EMBAG!F23</f>
        <v>0</v>
      </c>
    </row>
    <row r="24" spans="1:14" s="14" customFormat="1" ht="24" customHeight="1" x14ac:dyDescent="0.25">
      <c r="A24" s="33">
        <v>16</v>
      </c>
      <c r="B24" s="34" t="s">
        <v>281</v>
      </c>
      <c r="C24" s="31">
        <v>72</v>
      </c>
      <c r="D24" s="10" t="s">
        <v>286</v>
      </c>
      <c r="E24" s="11">
        <f>[2]EMBAG!E24</f>
        <v>5.14</v>
      </c>
      <c r="F24" s="11">
        <f>[2]EMBAG!F24</f>
        <v>6.1165999999999991</v>
      </c>
      <c r="G24" s="11">
        <f>[2]EMBAG!G24</f>
        <v>5.79</v>
      </c>
      <c r="H24" s="11">
        <f>[2]EMBAG!H24</f>
        <v>6.8900999999999994</v>
      </c>
      <c r="I24" s="12" t="s">
        <v>297</v>
      </c>
      <c r="J24" s="13"/>
      <c r="K24" s="132">
        <f>+G24-[3]EMBAG!E24</f>
        <v>0</v>
      </c>
      <c r="L24" s="132">
        <f>+H24-[3]EMBAG!F24</f>
        <v>0</v>
      </c>
    </row>
    <row r="25" spans="1:14" s="14" customFormat="1" ht="24" customHeight="1" x14ac:dyDescent="0.25">
      <c r="A25" s="33">
        <v>17</v>
      </c>
      <c r="B25" s="34" t="s">
        <v>282</v>
      </c>
      <c r="C25" s="31">
        <v>72</v>
      </c>
      <c r="D25" s="10" t="s">
        <v>286</v>
      </c>
      <c r="E25" s="11">
        <f>[2]EMBAG!E25</f>
        <v>23.73</v>
      </c>
      <c r="F25" s="11">
        <f>[2]EMBAG!F25</f>
        <v>28.238699999999998</v>
      </c>
      <c r="G25" s="11">
        <f>[2]EMBAG!G25</f>
        <v>26.55</v>
      </c>
      <c r="H25" s="11">
        <f>[2]EMBAG!H25</f>
        <v>31.5945</v>
      </c>
      <c r="I25" s="12" t="s">
        <v>297</v>
      </c>
      <c r="J25" s="13"/>
      <c r="K25" s="132">
        <f>+G25-[3]EMBAG!E25</f>
        <v>0</v>
      </c>
      <c r="L25" s="132">
        <f>+H25-[3]EMBAG!F25</f>
        <v>0</v>
      </c>
    </row>
    <row r="26" spans="1:14" s="14" customFormat="1" ht="24" customHeight="1" x14ac:dyDescent="0.25">
      <c r="A26" s="33">
        <v>18</v>
      </c>
      <c r="B26" s="34" t="s">
        <v>283</v>
      </c>
      <c r="C26" s="31">
        <v>72</v>
      </c>
      <c r="D26" s="10" t="s">
        <v>286</v>
      </c>
      <c r="E26" s="11">
        <f>[2]EMBAG!E26</f>
        <v>17</v>
      </c>
      <c r="F26" s="11">
        <f>[2]EMBAG!F26</f>
        <v>20.23</v>
      </c>
      <c r="G26" s="11">
        <f>[2]EMBAG!G26</f>
        <v>17</v>
      </c>
      <c r="H26" s="11">
        <f>[2]EMBAG!H26</f>
        <v>20.23</v>
      </c>
      <c r="I26" s="12" t="s">
        <v>297</v>
      </c>
      <c r="J26" s="13"/>
      <c r="K26" s="132">
        <f>+G26-[3]EMBAG!E26</f>
        <v>0</v>
      </c>
      <c r="L26" s="132">
        <f>+H26-[3]EMBAG!F26</f>
        <v>0</v>
      </c>
    </row>
    <row r="27" spans="1:14" s="14" customFormat="1" ht="24" customHeight="1" thickBot="1" x14ac:dyDescent="0.3">
      <c r="A27" s="33">
        <v>19</v>
      </c>
      <c r="B27" s="35" t="s">
        <v>284</v>
      </c>
      <c r="C27" s="32">
        <v>72</v>
      </c>
      <c r="D27" s="10" t="s">
        <v>286</v>
      </c>
      <c r="E27" s="11">
        <f>[2]EMBAG!E27</f>
        <v>50</v>
      </c>
      <c r="F27" s="11">
        <f>[2]EMBAG!F27</f>
        <v>59.5</v>
      </c>
      <c r="G27" s="11">
        <f>[2]EMBAG!G27</f>
        <v>50</v>
      </c>
      <c r="H27" s="11">
        <f>[2]EMBAG!H27</f>
        <v>59.5</v>
      </c>
      <c r="I27" s="12" t="s">
        <v>297</v>
      </c>
      <c r="J27" s="13"/>
      <c r="K27" s="132">
        <f>+G27-[3]EMBAG!E27</f>
        <v>0</v>
      </c>
      <c r="L27" s="132">
        <f>+H27-[3]EMBAG!F27</f>
        <v>0</v>
      </c>
      <c r="M27" s="132"/>
      <c r="N27" s="132"/>
    </row>
    <row r="28" spans="1:14" s="14" customFormat="1" ht="24" customHeight="1" thickBot="1" x14ac:dyDescent="0.3">
      <c r="A28" s="33">
        <v>20</v>
      </c>
      <c r="B28" s="136" t="s">
        <v>295</v>
      </c>
      <c r="C28" s="32">
        <v>72</v>
      </c>
      <c r="D28" s="136" t="s">
        <v>286</v>
      </c>
      <c r="E28" s="11">
        <f>[2]EMBAG!E28</f>
        <v>45.5</v>
      </c>
      <c r="F28" s="11">
        <f>[2]EMBAG!F28</f>
        <v>54.144999999999996</v>
      </c>
      <c r="G28" s="11">
        <f>[2]EMBAG!G28</f>
        <v>45.5</v>
      </c>
      <c r="H28" s="11">
        <f>[2]EMBAG!H28</f>
        <v>54.144999999999996</v>
      </c>
      <c r="I28" s="12" t="s">
        <v>297</v>
      </c>
      <c r="J28" s="13"/>
      <c r="K28" s="132">
        <f>+G28-[3]EMBAG!E28</f>
        <v>0</v>
      </c>
      <c r="L28" s="132">
        <f>+H28-[3]EMBAG!F28</f>
        <v>0</v>
      </c>
      <c r="M28" s="137">
        <f>+G29-[3]EMBAG!E30</f>
        <v>0</v>
      </c>
      <c r="N28" s="137">
        <f>+H29-[3]EMBAG!F30</f>
        <v>0</v>
      </c>
    </row>
    <row r="29" spans="1:14" ht="24" customHeight="1" thickBot="1" x14ac:dyDescent="0.3">
      <c r="A29" s="33">
        <v>21</v>
      </c>
      <c r="B29" s="34" t="s">
        <v>289</v>
      </c>
      <c r="C29" s="32">
        <v>72</v>
      </c>
      <c r="D29" s="10" t="str">
        <f>[4]Prix!D10</f>
        <v>sac</v>
      </c>
      <c r="E29" s="11">
        <f>[2]EMBAG!E30</f>
        <v>0</v>
      </c>
      <c r="F29" s="11">
        <f>[2]EMBAG!F30</f>
        <v>0</v>
      </c>
      <c r="G29" s="11">
        <f>[2]EMBAG!G30</f>
        <v>44</v>
      </c>
      <c r="H29" s="11">
        <f>[2]EMBAG!H30</f>
        <v>52.36</v>
      </c>
      <c r="I29" s="12">
        <v>45108</v>
      </c>
      <c r="J29" s="13"/>
    </row>
    <row r="30" spans="1:14" ht="18" customHeight="1" x14ac:dyDescent="0.25">
      <c r="A30" s="16" t="s">
        <v>14</v>
      </c>
      <c r="B30" s="243" t="s">
        <v>15</v>
      </c>
      <c r="C30" s="243"/>
      <c r="D30" s="243"/>
      <c r="E30" s="243"/>
      <c r="F30" s="243"/>
      <c r="G30" s="243"/>
      <c r="H30" s="243"/>
      <c r="I30" s="243"/>
      <c r="J30" s="243"/>
    </row>
    <row r="31" spans="1:14" ht="18" customHeight="1" x14ac:dyDescent="0.25">
      <c r="A31" s="17"/>
      <c r="B31" s="242" t="s">
        <v>16</v>
      </c>
      <c r="C31" s="242"/>
      <c r="D31" s="242"/>
      <c r="E31" s="242"/>
      <c r="F31" s="242"/>
      <c r="G31" s="242"/>
      <c r="H31" s="242"/>
      <c r="I31" s="242"/>
      <c r="J31" s="242"/>
    </row>
    <row r="32" spans="1:14" ht="18" customHeight="1" x14ac:dyDescent="0.25">
      <c r="A32" s="17"/>
      <c r="B32" s="244" t="s">
        <v>17</v>
      </c>
      <c r="C32" s="244"/>
      <c r="D32" s="244"/>
      <c r="E32" s="244"/>
      <c r="F32" s="244"/>
      <c r="G32" s="244"/>
      <c r="H32" s="244"/>
      <c r="I32" s="244"/>
      <c r="J32" s="244"/>
    </row>
    <row r="33" spans="1:10" ht="18" customHeight="1" x14ac:dyDescent="0.25">
      <c r="A33" s="17"/>
      <c r="B33" s="244" t="s">
        <v>18</v>
      </c>
      <c r="C33" s="244"/>
      <c r="D33" s="244"/>
      <c r="E33" s="244"/>
      <c r="F33" s="244"/>
      <c r="G33" s="244"/>
      <c r="H33" s="244"/>
      <c r="I33" s="244"/>
      <c r="J33" s="244"/>
    </row>
    <row r="34" spans="1:10" ht="18" customHeight="1" x14ac:dyDescent="0.25">
      <c r="A34" s="17"/>
      <c r="B34" s="244" t="s">
        <v>19</v>
      </c>
      <c r="C34" s="244"/>
      <c r="D34" s="244"/>
      <c r="E34" s="244"/>
      <c r="F34" s="244"/>
      <c r="G34" s="244"/>
      <c r="H34" s="244"/>
      <c r="I34" s="244"/>
      <c r="J34" s="244"/>
    </row>
    <row r="35" spans="1:10" ht="18" customHeight="1" x14ac:dyDescent="0.25">
      <c r="A35" s="17"/>
      <c r="B35" s="242" t="s">
        <v>20</v>
      </c>
      <c r="C35" s="242"/>
      <c r="D35" s="242"/>
      <c r="E35" s="242"/>
      <c r="F35" s="242"/>
      <c r="G35" s="242"/>
      <c r="H35" s="242"/>
      <c r="I35" s="242"/>
      <c r="J35" s="242"/>
    </row>
    <row r="36" spans="1:10" ht="18" customHeight="1" x14ac:dyDescent="0.25">
      <c r="A36" s="17"/>
      <c r="B36" s="242" t="s">
        <v>21</v>
      </c>
      <c r="C36" s="242"/>
      <c r="D36" s="242"/>
      <c r="E36" s="242"/>
      <c r="F36" s="242"/>
      <c r="G36" s="242"/>
      <c r="H36" s="242"/>
      <c r="I36" s="242"/>
      <c r="J36" s="242"/>
    </row>
  </sheetData>
  <sheetProtection password="DDE2" sheet="1" objects="1" scenarios="1" insertRows="0" deleteRows="0"/>
  <protectedRanges>
    <protectedRange sqref="A20:A29 B20:J29 B16:J19 A16:A19 A10:A15 B9:J15" name="Plage1"/>
  </protectedRanges>
  <mergeCells count="18">
    <mergeCell ref="B35:J35"/>
    <mergeCell ref="B36:J36"/>
    <mergeCell ref="G7:H7"/>
    <mergeCell ref="B30:J30"/>
    <mergeCell ref="B31:J31"/>
    <mergeCell ref="B32:J32"/>
    <mergeCell ref="B33:J33"/>
    <mergeCell ref="B34:J34"/>
    <mergeCell ref="A1:J1"/>
    <mergeCell ref="E4:G4"/>
    <mergeCell ref="A6:A8"/>
    <mergeCell ref="B6:B8"/>
    <mergeCell ref="C6:C8"/>
    <mergeCell ref="D6:D8"/>
    <mergeCell ref="E6:H6"/>
    <mergeCell ref="I6:I8"/>
    <mergeCell ref="J6:J8"/>
    <mergeCell ref="E7:F7"/>
  </mergeCells>
  <conditionalFormatting sqref="J9:J27 B13:B19 B10:D10 C13:D26 C29:D29 A9:A29 B9:H9 E10:H29">
    <cfRule type="containsBlanks" dxfId="13" priority="34">
      <formula>LEN(TRIM(A9))=0</formula>
    </cfRule>
  </conditionalFormatting>
  <conditionalFormatting sqref="B20:B26">
    <cfRule type="containsBlanks" dxfId="12" priority="28">
      <formula>LEN(TRIM(B20))=0</formula>
    </cfRule>
  </conditionalFormatting>
  <conditionalFormatting sqref="B27">
    <cfRule type="containsBlanks" dxfId="11" priority="24">
      <formula>LEN(TRIM(B27))=0</formula>
    </cfRule>
  </conditionalFormatting>
  <conditionalFormatting sqref="C27:D27">
    <cfRule type="containsBlanks" dxfId="10" priority="23">
      <formula>LEN(TRIM(C27))=0</formula>
    </cfRule>
  </conditionalFormatting>
  <conditionalFormatting sqref="B29">
    <cfRule type="containsBlanks" dxfId="9" priority="20">
      <formula>LEN(TRIM(B29))=0</formula>
    </cfRule>
  </conditionalFormatting>
  <conditionalFormatting sqref="I9:I24">
    <cfRule type="containsBlanks" dxfId="8" priority="18">
      <formula>LEN(TRIM(I9))=0</formula>
    </cfRule>
  </conditionalFormatting>
  <conditionalFormatting sqref="B11:D11">
    <cfRule type="containsBlanks" dxfId="7" priority="15">
      <formula>LEN(TRIM(B11))=0</formula>
    </cfRule>
  </conditionalFormatting>
  <conditionalFormatting sqref="B12:D12">
    <cfRule type="containsBlanks" dxfId="6" priority="14">
      <formula>LEN(TRIM(B12))=0</formula>
    </cfRule>
  </conditionalFormatting>
  <conditionalFormatting sqref="B28">
    <cfRule type="containsBlanks" dxfId="5" priority="11">
      <formula>LEN(TRIM(B28))=0</formula>
    </cfRule>
  </conditionalFormatting>
  <conditionalFormatting sqref="D28">
    <cfRule type="containsBlanks" dxfId="4" priority="7">
      <formula>LEN(TRIM(D28))=0</formula>
    </cfRule>
  </conditionalFormatting>
  <conditionalFormatting sqref="J28:J29">
    <cfRule type="containsBlanks" dxfId="3" priority="4">
      <formula>LEN(TRIM(J28))=0</formula>
    </cfRule>
  </conditionalFormatting>
  <conditionalFormatting sqref="C28">
    <cfRule type="containsBlanks" dxfId="2" priority="3">
      <formula>LEN(TRIM(C28))=0</formula>
    </cfRule>
  </conditionalFormatting>
  <conditionalFormatting sqref="I25">
    <cfRule type="containsBlanks" dxfId="1" priority="2">
      <formula>LEN(TRIM(I25))=0</formula>
    </cfRule>
  </conditionalFormatting>
  <conditionalFormatting sqref="I26:I29">
    <cfRule type="containsBlanks" dxfId="0" priority="1">
      <formula>LEN(TRIM(I26))=0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2024-01-09T10:48:39Z</dcterms:modified>
</cp:coreProperties>
</file>