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480" yWindow="1620" windowWidth="15480" windowHeight="10320" activeTab="1"/>
  </bookViews>
  <sheets>
    <sheet name="NAA-NPA rev 1" sheetId="1" r:id="rId1"/>
    <sheet name="Identification" sheetId="2" r:id="rId2"/>
    <sheet name="Production" sheetId="3" r:id="rId3"/>
    <sheet name="Prix" sheetId="4" r:id="rId4"/>
  </sheets>
  <definedNames>
    <definedName name="_xlnm.Print_Area" localSheetId="2">Production!$A$1:$H$25</definedName>
  </definedNames>
  <calcPr calcId="144525"/>
</workbook>
</file>

<file path=xl/calcChain.xml><?xml version="1.0" encoding="utf-8"?>
<calcChain xmlns="http://schemas.openxmlformats.org/spreadsheetml/2006/main">
  <c r="H10" i="4" l="1"/>
  <c r="H11" i="4"/>
  <c r="H12" i="4"/>
  <c r="H13" i="4"/>
  <c r="H14" i="4"/>
  <c r="H15" i="4"/>
  <c r="H16" i="4"/>
  <c r="H9" i="4"/>
  <c r="F16" i="4" l="1"/>
  <c r="E16" i="4" s="1"/>
  <c r="F15" i="4" l="1"/>
  <c r="F17" i="4"/>
  <c r="E17" i="4" s="1"/>
  <c r="F12" i="4" l="1"/>
  <c r="E12" i="4" s="1"/>
  <c r="F14" i="4"/>
  <c r="E14" i="4" s="1"/>
  <c r="E15" i="4"/>
  <c r="F13" i="4"/>
  <c r="E13" i="4" s="1"/>
  <c r="F11" i="4"/>
  <c r="E11" i="4" s="1"/>
  <c r="F10" i="4"/>
  <c r="E10" i="4" s="1"/>
  <c r="F9" i="4" l="1"/>
  <c r="E9" i="4" s="1"/>
  <c r="E4" i="4" l="1"/>
  <c r="C4" i="3"/>
</calcChain>
</file>

<file path=xl/sharedStrings.xml><?xml version="1.0" encoding="utf-8"?>
<sst xmlns="http://schemas.openxmlformats.org/spreadsheetml/2006/main" count="647" uniqueCount="288">
  <si>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</si>
  <si>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</si>
  <si>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</si>
  <si>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</si>
  <si>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</si>
  <si>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</si>
  <si>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</si>
  <si>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</si>
  <si>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</si>
  <si>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</si>
  <si>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</si>
  <si>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</si>
  <si>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</si>
  <si>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</si>
  <si>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</si>
  <si>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</si>
  <si>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</si>
  <si>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</si>
  <si>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</si>
  <si>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</si>
  <si>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</si>
  <si>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</si>
  <si>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</si>
  <si>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</si>
  <si>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</si>
  <si>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</si>
  <si>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</si>
  <si>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</si>
  <si>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</si>
  <si>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</si>
  <si>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</si>
  <si>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</si>
  <si>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</si>
  <si>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</si>
  <si>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</si>
  <si>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</si>
  <si>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</si>
  <si>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</si>
  <si>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</si>
  <si>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</si>
  <si>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</si>
  <si>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</si>
  <si>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</si>
  <si>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</si>
  <si>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</si>
  <si>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</si>
  <si>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</si>
  <si>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</si>
  <si>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</si>
  <si>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</si>
  <si>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</si>
  <si>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</si>
  <si>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</si>
  <si>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</si>
  <si>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</si>
  <si>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</si>
  <si>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</si>
  <si>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</si>
  <si>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</si>
  <si>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</si>
  <si>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</si>
  <si>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</si>
  <si>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</si>
  <si>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</si>
  <si>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</si>
  <si>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</si>
  <si>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</si>
  <si>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</si>
  <si>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</si>
  <si>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</si>
  <si>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</si>
  <si>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</si>
  <si>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</si>
  <si>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</si>
  <si>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</si>
  <si>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</si>
  <si>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</si>
  <si>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</si>
  <si>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</si>
  <si>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</si>
  <si>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</si>
  <si>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</si>
  <si>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</si>
  <si>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</si>
  <si>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</si>
  <si>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</si>
  <si>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</si>
  <si>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</si>
  <si>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</si>
  <si>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</si>
  <si>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</si>
  <si>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</si>
  <si>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</si>
  <si>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</si>
  <si>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</si>
  <si>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</si>
  <si>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</si>
  <si>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</si>
  <si>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</si>
  <si>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</si>
  <si>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</si>
  <si>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</si>
  <si>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</si>
  <si>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</si>
  <si>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</si>
  <si>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</si>
  <si>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</si>
  <si>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</si>
  <si>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</si>
  <si>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</si>
  <si>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</si>
  <si>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</si>
  <si>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</si>
  <si>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</si>
  <si>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</si>
  <si>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</si>
  <si>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</si>
  <si>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</si>
  <si>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</si>
  <si>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</si>
  <si>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</si>
  <si>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</si>
  <si>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</si>
  <si>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</si>
  <si>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</si>
  <si>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</si>
  <si>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</si>
  <si>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</si>
  <si>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</si>
  <si>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</si>
  <si>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</si>
  <si>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</si>
  <si>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</si>
  <si>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</si>
  <si>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</si>
  <si>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</si>
  <si>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</si>
  <si>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</si>
  <si>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</si>
  <si>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</si>
  <si>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</si>
  <si>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</si>
  <si>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</si>
  <si>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</si>
  <si>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</si>
  <si>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</si>
  <si>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</si>
  <si>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</si>
  <si>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</si>
  <si>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</si>
  <si>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</si>
  <si>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</si>
  <si>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</si>
  <si>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</si>
  <si>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</si>
  <si>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</si>
  <si>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</si>
  <si>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</si>
  <si>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</si>
  <si>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</si>
  <si>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</si>
  <si>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</si>
  <si>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</si>
  <si>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</si>
  <si>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</si>
  <si>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</si>
  <si>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</si>
  <si>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</si>
  <si>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</si>
  <si>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</si>
  <si>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</si>
  <si>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</si>
  <si>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</si>
  <si>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</si>
  <si>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</si>
  <si>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</si>
  <si>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</si>
  <si>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</si>
  <si>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</si>
  <si>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</si>
  <si>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</si>
  <si>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</si>
  <si>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</si>
  <si>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</si>
  <si>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</si>
  <si>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</si>
  <si>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</si>
  <si>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</si>
  <si>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</si>
  <si>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</si>
  <si>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</si>
  <si>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</si>
  <si>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</si>
  <si>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</si>
  <si>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</si>
  <si>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</si>
  <si>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</si>
  <si>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</si>
  <si>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</si>
  <si>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</si>
  <si>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</si>
  <si>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</si>
  <si>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</si>
  <si>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</si>
  <si>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</si>
  <si>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</si>
  <si>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</si>
  <si>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</si>
  <si>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</si>
  <si>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</si>
  <si>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</si>
  <si>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</si>
  <si>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</si>
  <si>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</si>
  <si>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</si>
  <si>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</si>
  <si>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</si>
  <si>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</si>
  <si>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</si>
  <si>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</si>
  <si>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</si>
  <si>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</si>
  <si>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</si>
  <si>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</si>
  <si>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</si>
  <si>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</si>
  <si>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</si>
  <si>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</si>
  <si>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</si>
  <si>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</si>
  <si>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</si>
  <si>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</si>
  <si>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</si>
  <si>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</si>
  <si>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</si>
  <si>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</si>
  <si>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</si>
  <si>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</si>
  <si>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</si>
  <si>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</si>
  <si>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</si>
  <si>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</si>
  <si>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</si>
  <si>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</si>
  <si>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</si>
  <si>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</si>
  <si>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</si>
  <si>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</si>
  <si>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</si>
  <si>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</si>
  <si>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</si>
  <si>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</si>
  <si>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</si>
  <si>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</si>
  <si>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</si>
  <si>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</si>
  <si>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</si>
  <si>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</si>
  <si>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</si>
  <si>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</si>
  <si>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</si>
  <si>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</si>
  <si>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</si>
  <si>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</si>
  <si>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contact@socothyd.com.dz</t>
  </si>
  <si>
    <t>www.socothyd.com</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</si>
  <si>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</si>
  <si>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</si>
  <si>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</si>
  <si>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</si>
  <si>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</si>
  <si>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</si>
  <si>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</si>
  <si>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</si>
  <si>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</si>
  <si>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</si>
  <si>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</si>
  <si>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</si>
  <si>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</si>
  <si>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</si>
  <si>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</si>
  <si>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1er trimestre</t>
  </si>
  <si>
    <t>Bandes jersey</t>
  </si>
  <si>
    <t>Bandes de crêpe et élastique</t>
  </si>
  <si>
    <t>Sparadap</t>
  </si>
  <si>
    <t>Produits en Tissu Non Tissés</t>
  </si>
  <si>
    <t>Bandes élastiques adhésives</t>
  </si>
  <si>
    <t>9</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</si>
</sst>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1"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22" fillId="3" borderId="32" xfId="0" applyFont="1" applyFill="1" applyBorder="1" applyAlignment="1" applyProtection="1">
      <alignment horizontal="left" vertical="center"/>
      <protection locked="0"/>
    </xf>
    <xf numFmtId="0" fontId="3" fillId="3" borderId="37"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7" fillId="3" borderId="32" xfId="1"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2" fillId="3" borderId="35" xfId="0" applyFont="1" applyFill="1" applyBorder="1" applyAlignment="1" applyProtection="1">
      <alignment horizontal="center" vertical="center"/>
      <protection locked="0"/>
    </xf>
    <xf numFmtId="0" fontId="3" fillId="3" borderId="14" xfId="0" applyFont="1" applyFill="1" applyBorder="1" applyAlignment="1">
      <alignment horizontal="left" vertical="center"/>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0" xfId="0" applyNumberFormat="1" applyFont="1" applyFill="1" applyAlignment="1">
      <alignment horizontal="left" vertical="center"/>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3">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zoomScaleNormal="100" workbookViewId="0">
      <selection activeCell="F59" sqref="F59"/>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32" t="s">
        <v>258</v>
      </c>
      <c r="C2" s="132"/>
      <c r="D2" s="132"/>
      <c r="E2" s="132"/>
      <c r="F2" s="132"/>
      <c r="G2" s="132"/>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33" t="s">
        <v>88</v>
      </c>
      <c r="B7" s="134"/>
      <c r="C7" s="134"/>
      <c r="D7" s="134"/>
      <c r="E7" s="134"/>
      <c r="F7" s="134"/>
      <c r="G7" s="135"/>
    </row>
    <row r="8" spans="1:7" s="69" customFormat="1" ht="18" customHeight="1" thickBot="1" x14ac:dyDescent="0.3">
      <c r="A8" s="70"/>
      <c r="B8" s="129" t="s">
        <v>118</v>
      </c>
      <c r="C8" s="130"/>
      <c r="D8" s="130"/>
      <c r="E8" s="130"/>
      <c r="F8" s="130"/>
      <c r="G8" s="131"/>
    </row>
    <row r="9" spans="1:7" s="69" customFormat="1" ht="18" customHeight="1" thickBot="1" x14ac:dyDescent="0.3">
      <c r="A9" s="70"/>
      <c r="B9" s="71"/>
      <c r="C9" s="138" t="s">
        <v>97</v>
      </c>
      <c r="D9" s="139"/>
      <c r="E9" s="139"/>
      <c r="F9" s="139"/>
      <c r="G9" s="140"/>
    </row>
    <row r="10" spans="1:7" s="66" customFormat="1" ht="18" customHeight="1" thickBot="1" x14ac:dyDescent="0.3">
      <c r="A10" s="70"/>
      <c r="B10" s="124"/>
      <c r="C10" s="125"/>
      <c r="D10" s="138" t="s">
        <v>96</v>
      </c>
      <c r="E10" s="139"/>
      <c r="F10" s="139"/>
      <c r="G10" s="140"/>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26" t="s">
        <v>117</v>
      </c>
      <c r="D15" s="127"/>
      <c r="E15" s="127"/>
      <c r="F15" s="127"/>
      <c r="G15" s="128"/>
    </row>
    <row r="16" spans="1:7" s="69" customFormat="1" ht="18" customHeight="1" thickBot="1" x14ac:dyDescent="0.3">
      <c r="A16" s="70"/>
      <c r="B16" s="136"/>
      <c r="C16" s="137"/>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24"/>
      <c r="C19" s="125"/>
      <c r="D19" s="138" t="s">
        <v>106</v>
      </c>
      <c r="E19" s="127"/>
      <c r="F19" s="127"/>
      <c r="G19" s="128"/>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36"/>
      <c r="C21" s="137"/>
      <c r="D21" s="126" t="s">
        <v>109</v>
      </c>
      <c r="E21" s="127"/>
      <c r="F21" s="127"/>
      <c r="G21" s="128"/>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24"/>
      <c r="C23" s="125"/>
      <c r="D23" s="138" t="s">
        <v>116</v>
      </c>
      <c r="E23" s="139"/>
      <c r="F23" s="139"/>
      <c r="G23" s="140"/>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9" t="s">
        <v>151</v>
      </c>
      <c r="C29" s="130"/>
      <c r="D29" s="130"/>
      <c r="E29" s="130"/>
      <c r="F29" s="130"/>
      <c r="G29" s="131"/>
    </row>
    <row r="30" spans="1:7" s="66" customFormat="1" ht="18" customHeight="1" thickBot="1" x14ac:dyDescent="0.3">
      <c r="A30" s="70"/>
      <c r="B30" s="71"/>
      <c r="C30" s="126" t="s">
        <v>126</v>
      </c>
      <c r="D30" s="127"/>
      <c r="E30" s="127"/>
      <c r="F30" s="127"/>
      <c r="G30" s="128"/>
    </row>
    <row r="31" spans="1:7" s="66" customFormat="1" ht="18" customHeight="1" thickBot="1" x14ac:dyDescent="0.3">
      <c r="A31" s="70"/>
      <c r="B31" s="124"/>
      <c r="C31" s="125"/>
      <c r="D31" s="126" t="s">
        <v>125</v>
      </c>
      <c r="E31" s="127"/>
      <c r="F31" s="127"/>
      <c r="G31" s="128"/>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26" t="s">
        <v>138</v>
      </c>
      <c r="D35" s="127"/>
      <c r="E35" s="127"/>
      <c r="F35" s="127"/>
      <c r="G35" s="128"/>
    </row>
    <row r="36" spans="1:7" s="69" customFormat="1" ht="18" customHeight="1" thickBot="1" x14ac:dyDescent="0.3">
      <c r="A36" s="70"/>
      <c r="B36" s="124"/>
      <c r="C36" s="125"/>
      <c r="D36" s="138" t="s">
        <v>137</v>
      </c>
      <c r="E36" s="139"/>
      <c r="F36" s="139"/>
      <c r="G36" s="140"/>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26" t="s">
        <v>146</v>
      </c>
      <c r="D45" s="127"/>
      <c r="E45" s="127"/>
      <c r="F45" s="127"/>
      <c r="G45" s="128"/>
    </row>
    <row r="46" spans="1:7" s="66" customFormat="1" ht="18" customHeight="1" thickBot="1" x14ac:dyDescent="0.3">
      <c r="A46" s="86"/>
      <c r="B46" s="145"/>
      <c r="C46" s="146"/>
      <c r="D46" s="126" t="s">
        <v>145</v>
      </c>
      <c r="E46" s="127"/>
      <c r="F46" s="127"/>
      <c r="G46" s="128"/>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26" t="s">
        <v>150</v>
      </c>
      <c r="D50" s="127"/>
      <c r="E50" s="127"/>
      <c r="F50" s="127"/>
      <c r="G50" s="128"/>
    </row>
    <row r="51" spans="1:7" s="69" customFormat="1" ht="18" customHeight="1" thickBot="1" x14ac:dyDescent="0.3">
      <c r="A51" s="70"/>
      <c r="B51" s="124"/>
      <c r="C51" s="125"/>
      <c r="D51" s="126" t="s">
        <v>149</v>
      </c>
      <c r="E51" s="127"/>
      <c r="F51" s="127"/>
      <c r="G51" s="128"/>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9" t="s">
        <v>162</v>
      </c>
      <c r="C53" s="130"/>
      <c r="D53" s="130"/>
      <c r="E53" s="130"/>
      <c r="F53" s="130"/>
      <c r="G53" s="131"/>
    </row>
    <row r="54" spans="1:7" s="69" customFormat="1" ht="18" customHeight="1" thickBot="1" x14ac:dyDescent="0.3">
      <c r="A54" s="70"/>
      <c r="B54" s="75"/>
      <c r="C54" s="144" t="s">
        <v>161</v>
      </c>
      <c r="D54" s="139"/>
      <c r="E54" s="139"/>
      <c r="F54" s="139"/>
      <c r="G54" s="140"/>
    </row>
    <row r="55" spans="1:7" s="98" customFormat="1" ht="18" customHeight="1" thickBot="1" x14ac:dyDescent="0.3">
      <c r="A55" s="70"/>
      <c r="B55" s="124"/>
      <c r="C55" s="125"/>
      <c r="D55" s="126" t="s">
        <v>160</v>
      </c>
      <c r="E55" s="127"/>
      <c r="F55" s="127"/>
      <c r="G55" s="128"/>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9" t="s">
        <v>217</v>
      </c>
      <c r="C62" s="130"/>
      <c r="D62" s="130"/>
      <c r="E62" s="130"/>
      <c r="F62" s="130"/>
      <c r="G62" s="131"/>
    </row>
    <row r="63" spans="1:7" s="98" customFormat="1" ht="18" customHeight="1" thickBot="1" x14ac:dyDescent="0.3">
      <c r="A63" s="70"/>
      <c r="B63" s="99"/>
      <c r="C63" s="129" t="s">
        <v>175</v>
      </c>
      <c r="D63" s="130"/>
      <c r="E63" s="130"/>
      <c r="F63" s="130"/>
      <c r="G63" s="131"/>
    </row>
    <row r="64" spans="1:7" s="66" customFormat="1" ht="18" customHeight="1" thickBot="1" x14ac:dyDescent="0.3">
      <c r="A64" s="70"/>
      <c r="B64" s="150"/>
      <c r="C64" s="151"/>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8" t="s">
        <v>216</v>
      </c>
      <c r="D71" s="139"/>
      <c r="E71" s="139"/>
      <c r="F71" s="139"/>
      <c r="G71" s="140"/>
    </row>
    <row r="72" spans="1:7" s="66" customFormat="1" ht="18" customHeight="1" thickBot="1" x14ac:dyDescent="0.3">
      <c r="A72" s="70"/>
      <c r="B72" s="152"/>
      <c r="C72" s="153"/>
      <c r="D72" s="126" t="s">
        <v>194</v>
      </c>
      <c r="E72" s="127"/>
      <c r="F72" s="127"/>
      <c r="G72" s="128"/>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26" t="s">
        <v>203</v>
      </c>
      <c r="E89" s="127"/>
      <c r="F89" s="127"/>
      <c r="G89" s="128"/>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26" t="s">
        <v>206</v>
      </c>
      <c r="E97" s="127"/>
      <c r="F97" s="127"/>
      <c r="G97" s="128"/>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24"/>
      <c r="C99" s="125"/>
      <c r="D99" s="147" t="s">
        <v>215</v>
      </c>
      <c r="E99" s="148"/>
      <c r="F99" s="148"/>
      <c r="G99" s="149"/>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9" t="s">
        <v>244</v>
      </c>
      <c r="C108" s="130"/>
      <c r="D108" s="130"/>
      <c r="E108" s="130"/>
      <c r="F108" s="130"/>
      <c r="G108" s="131"/>
    </row>
    <row r="109" spans="1:7" s="66" customFormat="1" ht="18" customHeight="1" thickBot="1" x14ac:dyDescent="0.3">
      <c r="A109" s="70"/>
      <c r="B109" s="80"/>
      <c r="C109" s="138" t="s">
        <v>238</v>
      </c>
      <c r="D109" s="139"/>
      <c r="E109" s="127"/>
      <c r="F109" s="127"/>
      <c r="G109" s="128"/>
    </row>
    <row r="110" spans="1:7" s="66" customFormat="1" ht="18" customHeight="1" thickBot="1" x14ac:dyDescent="0.3">
      <c r="A110" s="70"/>
      <c r="B110" s="124"/>
      <c r="C110" s="125"/>
      <c r="D110" s="126" t="s">
        <v>227</v>
      </c>
      <c r="E110" s="127"/>
      <c r="F110" s="127"/>
      <c r="G110" s="128"/>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24"/>
      <c r="C117" s="125"/>
      <c r="D117" s="126" t="s">
        <v>235</v>
      </c>
      <c r="E117" s="127"/>
      <c r="F117" s="127"/>
      <c r="G117" s="128"/>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24"/>
      <c r="C123" s="125"/>
      <c r="D123" s="126" t="s">
        <v>237</v>
      </c>
      <c r="E123" s="127"/>
      <c r="F123" s="127"/>
      <c r="G123" s="128"/>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44" t="s">
        <v>243</v>
      </c>
      <c r="D125" s="139"/>
      <c r="E125" s="139"/>
      <c r="F125" s="139"/>
      <c r="G125" s="140"/>
    </row>
    <row r="126" spans="1:7" s="66" customFormat="1" ht="18" customHeight="1" thickBot="1" x14ac:dyDescent="0.3">
      <c r="A126" s="70"/>
      <c r="B126" s="124"/>
      <c r="C126" s="125"/>
      <c r="D126" s="138" t="s">
        <v>242</v>
      </c>
      <c r="E126" s="127"/>
      <c r="F126" s="127"/>
      <c r="G126" s="128"/>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9" t="s">
        <v>247</v>
      </c>
      <c r="C132" s="130"/>
      <c r="D132" s="130"/>
      <c r="E132" s="130"/>
      <c r="F132" s="130"/>
      <c r="G132" s="131"/>
    </row>
    <row r="133" spans="1:7" s="98" customFormat="1" ht="18" customHeight="1" thickBot="1" x14ac:dyDescent="0.3">
      <c r="A133" s="70"/>
      <c r="B133" s="75"/>
      <c r="C133" s="126" t="s">
        <v>248</v>
      </c>
      <c r="D133" s="127"/>
      <c r="E133" s="127"/>
      <c r="F133" s="127"/>
      <c r="G133" s="128"/>
    </row>
    <row r="134" spans="1:7" s="69" customFormat="1" ht="18" customHeight="1" thickBot="1" x14ac:dyDescent="0.3">
      <c r="A134" s="70"/>
      <c r="B134" s="124"/>
      <c r="C134" s="125"/>
      <c r="D134" s="126" t="s">
        <v>249</v>
      </c>
      <c r="E134" s="127"/>
      <c r="F134" s="127"/>
      <c r="G134" s="128"/>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C125:G125"/>
    <mergeCell ref="B108:G108"/>
    <mergeCell ref="B126:C126"/>
    <mergeCell ref="D126:G126"/>
    <mergeCell ref="B123:C123"/>
    <mergeCell ref="D123:G123"/>
    <mergeCell ref="C109:G109"/>
    <mergeCell ref="B110:C110"/>
    <mergeCell ref="D110:G110"/>
    <mergeCell ref="B117:C117"/>
    <mergeCell ref="D117:G117"/>
    <mergeCell ref="B62:G62"/>
    <mergeCell ref="D89:G89"/>
    <mergeCell ref="D97:G97"/>
    <mergeCell ref="B99:C99"/>
    <mergeCell ref="D99:G99"/>
    <mergeCell ref="C71:G71"/>
    <mergeCell ref="B64:C64"/>
    <mergeCell ref="D64:G64"/>
    <mergeCell ref="C63:G63"/>
    <mergeCell ref="B72:C72"/>
    <mergeCell ref="D72:G72"/>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D19:G19"/>
    <mergeCell ref="D36:G36"/>
    <mergeCell ref="B31:C31"/>
    <mergeCell ref="D31:G31"/>
    <mergeCell ref="B23:C23"/>
    <mergeCell ref="D23:G23"/>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abSelected="1" workbookViewId="0">
      <selection activeCell="A24" sqref="A24:L25"/>
    </sheetView>
  </sheetViews>
  <sheetFormatPr baseColWidth="10" defaultRowHeight="15" x14ac:dyDescent="0.25"/>
  <cols>
    <col min="1" max="18" width="11.42578125" style="26"/>
  </cols>
  <sheetData>
    <row r="1" spans="1:15" s="25" customFormat="1" ht="21" customHeight="1" x14ac:dyDescent="0.25">
      <c r="A1" s="27"/>
      <c r="B1" s="154" t="s">
        <v>45</v>
      </c>
      <c r="C1" s="154"/>
      <c r="D1" s="154"/>
      <c r="E1" s="154"/>
      <c r="F1" s="154"/>
      <c r="G1" s="154"/>
      <c r="H1" s="154"/>
      <c r="I1" s="154"/>
      <c r="J1" s="154"/>
      <c r="K1" s="154"/>
      <c r="L1" s="156"/>
      <c r="M1" s="28"/>
      <c r="N1" s="28"/>
      <c r="O1" s="28"/>
    </row>
    <row r="2" spans="1:15" s="25" customFormat="1" ht="21" customHeight="1" x14ac:dyDescent="0.25">
      <c r="A2" s="29"/>
      <c r="B2" s="155"/>
      <c r="C2" s="155"/>
      <c r="D2" s="155"/>
      <c r="E2" s="155"/>
      <c r="F2" s="155"/>
      <c r="G2" s="155"/>
      <c r="H2" s="155"/>
      <c r="I2" s="155"/>
      <c r="J2" s="155"/>
      <c r="K2" s="155"/>
      <c r="L2" s="157"/>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58" t="s">
        <v>9</v>
      </c>
      <c r="G4" s="158"/>
      <c r="H4" s="36" t="s">
        <v>281</v>
      </c>
      <c r="I4" s="37"/>
      <c r="J4" s="38" t="s">
        <v>46</v>
      </c>
      <c r="K4" s="36">
        <v>2022</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59" t="s">
        <v>259</v>
      </c>
      <c r="C6" s="159"/>
      <c r="D6" s="159"/>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60" t="s">
        <v>48</v>
      </c>
      <c r="B8" s="161"/>
      <c r="C8" s="161"/>
      <c r="D8" s="162" t="s">
        <v>260</v>
      </c>
      <c r="E8" s="162"/>
      <c r="F8" s="46" t="s">
        <v>255</v>
      </c>
      <c r="G8" s="45">
        <v>21</v>
      </c>
      <c r="H8" s="46" t="s">
        <v>49</v>
      </c>
      <c r="I8" s="45">
        <v>212</v>
      </c>
      <c r="J8" s="163" t="s">
        <v>50</v>
      </c>
      <c r="K8" s="163"/>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64" t="s">
        <v>51</v>
      </c>
      <c r="B10" s="165"/>
      <c r="C10" s="165"/>
      <c r="D10" s="166" t="s">
        <v>259</v>
      </c>
      <c r="E10" s="167"/>
      <c r="F10" s="167"/>
      <c r="G10" s="167"/>
      <c r="H10" s="168"/>
      <c r="I10" s="41"/>
      <c r="J10" s="41"/>
      <c r="K10" s="41"/>
      <c r="L10" s="42"/>
      <c r="N10" s="40"/>
    </row>
    <row r="11" spans="1:15" s="25" customFormat="1" ht="18" customHeight="1" x14ac:dyDescent="0.25">
      <c r="A11" s="164" t="s">
        <v>52</v>
      </c>
      <c r="B11" s="165"/>
      <c r="C11" s="165"/>
      <c r="D11" s="169"/>
      <c r="E11" s="169"/>
      <c r="F11" s="169"/>
      <c r="G11" s="169"/>
      <c r="H11" s="169"/>
      <c r="I11" s="41"/>
      <c r="J11" s="41"/>
      <c r="K11" s="41"/>
      <c r="L11" s="42"/>
      <c r="N11" s="40"/>
    </row>
    <row r="12" spans="1:15" s="25" customFormat="1" ht="18" customHeight="1" x14ac:dyDescent="0.25">
      <c r="A12" s="164" t="s">
        <v>53</v>
      </c>
      <c r="B12" s="165"/>
      <c r="C12" s="165"/>
      <c r="D12" s="169" t="s">
        <v>261</v>
      </c>
      <c r="E12" s="169"/>
      <c r="F12" s="169"/>
      <c r="G12" s="169"/>
      <c r="H12" s="169"/>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70" t="s">
        <v>54</v>
      </c>
      <c r="B14" s="171"/>
      <c r="C14" s="172"/>
      <c r="D14" s="166" t="s">
        <v>277</v>
      </c>
      <c r="E14" s="167"/>
      <c r="F14" s="167"/>
      <c r="G14" s="168"/>
      <c r="H14" s="49" t="s">
        <v>55</v>
      </c>
      <c r="I14" s="173" t="s">
        <v>262</v>
      </c>
      <c r="J14" s="174"/>
      <c r="K14" s="50" t="s">
        <v>56</v>
      </c>
      <c r="L14" s="47">
        <v>35230</v>
      </c>
      <c r="N14" s="40"/>
    </row>
    <row r="15" spans="1:15" s="25" customFormat="1" ht="21" customHeight="1" x14ac:dyDescent="0.25">
      <c r="A15" s="51" t="s">
        <v>57</v>
      </c>
      <c r="B15" s="175" t="s">
        <v>263</v>
      </c>
      <c r="C15" s="176"/>
      <c r="D15" s="49" t="s">
        <v>58</v>
      </c>
      <c r="E15" s="175" t="s">
        <v>263</v>
      </c>
      <c r="F15" s="176"/>
      <c r="G15" s="49" t="s">
        <v>59</v>
      </c>
      <c r="H15" s="177" t="s">
        <v>264</v>
      </c>
      <c r="I15" s="178"/>
      <c r="J15" s="49" t="s">
        <v>60</v>
      </c>
      <c r="K15" s="177" t="s">
        <v>265</v>
      </c>
      <c r="L15" s="187"/>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70" t="s">
        <v>61</v>
      </c>
      <c r="B17" s="188"/>
      <c r="C17" s="166" t="s">
        <v>279</v>
      </c>
      <c r="D17" s="167"/>
      <c r="E17" s="167"/>
      <c r="F17" s="168"/>
      <c r="G17" s="189" t="s">
        <v>62</v>
      </c>
      <c r="H17" s="189"/>
      <c r="I17" s="166" t="s">
        <v>266</v>
      </c>
      <c r="J17" s="167"/>
      <c r="K17" s="167"/>
      <c r="L17" s="19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70" t="s">
        <v>63</v>
      </c>
      <c r="B19" s="191"/>
      <c r="C19" s="188"/>
      <c r="D19" s="52">
        <v>544</v>
      </c>
      <c r="E19" s="189" t="s">
        <v>64</v>
      </c>
      <c r="F19" s="189"/>
      <c r="G19" s="52">
        <v>500</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79" t="s">
        <v>65</v>
      </c>
      <c r="B21" s="180"/>
      <c r="C21" s="180"/>
      <c r="D21" s="180"/>
      <c r="E21" s="180"/>
      <c r="F21" s="180"/>
      <c r="G21" s="180"/>
      <c r="H21" s="180"/>
      <c r="I21" s="180"/>
      <c r="J21" s="180"/>
      <c r="K21" s="181"/>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82" t="s">
        <v>66</v>
      </c>
      <c r="B23" s="183"/>
      <c r="C23" s="183"/>
      <c r="D23" s="183"/>
      <c r="E23" s="183"/>
      <c r="F23" s="183"/>
      <c r="G23" s="183"/>
      <c r="H23" s="183"/>
      <c r="I23" s="183"/>
      <c r="J23" s="183"/>
      <c r="K23" s="183"/>
      <c r="L23" s="184"/>
    </row>
    <row r="24" spans="1:14" s="25" customFormat="1" ht="12.75" customHeight="1" x14ac:dyDescent="0.25">
      <c r="A24" s="185" t="s">
        <v>256</v>
      </c>
      <c r="B24" s="185"/>
      <c r="C24" s="185"/>
      <c r="D24" s="185"/>
      <c r="E24" s="185"/>
      <c r="F24" s="185"/>
      <c r="G24" s="185"/>
      <c r="H24" s="185"/>
      <c r="I24" s="185"/>
      <c r="J24" s="185"/>
      <c r="K24" s="185"/>
      <c r="L24" s="185"/>
    </row>
    <row r="25" spans="1:14" s="25" customFormat="1" ht="12.75" customHeight="1" x14ac:dyDescent="0.25">
      <c r="A25" s="186"/>
      <c r="B25" s="186"/>
      <c r="C25" s="186"/>
      <c r="D25" s="186"/>
      <c r="E25" s="186"/>
      <c r="F25" s="186"/>
      <c r="G25" s="186"/>
      <c r="H25" s="186"/>
      <c r="I25" s="186"/>
      <c r="J25" s="186"/>
      <c r="K25" s="186"/>
      <c r="L25" s="186"/>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A21:K21"/>
    <mergeCell ref="A23:L23"/>
    <mergeCell ref="A24:L25"/>
    <mergeCell ref="K15:L15"/>
    <mergeCell ref="A17:B17"/>
    <mergeCell ref="C17:F17"/>
    <mergeCell ref="G17:H17"/>
    <mergeCell ref="I17:L17"/>
    <mergeCell ref="A19:C19"/>
    <mergeCell ref="E19:F19"/>
    <mergeCell ref="A14:C14"/>
    <mergeCell ref="D14:G14"/>
    <mergeCell ref="I14:J14"/>
    <mergeCell ref="B15:C15"/>
    <mergeCell ref="E15:F15"/>
    <mergeCell ref="H15:I15"/>
    <mergeCell ref="A10:C10"/>
    <mergeCell ref="D10:H10"/>
    <mergeCell ref="A11:C11"/>
    <mergeCell ref="D11:H11"/>
    <mergeCell ref="A12:C12"/>
    <mergeCell ref="D12:H12"/>
    <mergeCell ref="B1:K2"/>
    <mergeCell ref="L1:L2"/>
    <mergeCell ref="F4:G4"/>
    <mergeCell ref="B6:D6"/>
    <mergeCell ref="A8:C8"/>
    <mergeCell ref="D8:E8"/>
    <mergeCell ref="J8:K8"/>
  </mergeCells>
  <conditionalFormatting sqref="B6:D6">
    <cfRule type="containsBlanks" dxfId="32" priority="3">
      <formula>LEN(TRIM(B6))=0</formula>
    </cfRule>
  </conditionalFormatting>
  <conditionalFormatting sqref="D8:E8 G8 I8 L8 D10:H12 D14:G14 I14:J14 L14 K15:L15 H15:I15 E15:F15 C17:F17 I17:L17 G19 D19">
    <cfRule type="containsBlanks" dxfId="31" priority="2">
      <formula>LEN(TRIM(C8))=0</formula>
    </cfRule>
  </conditionalFormatting>
  <conditionalFormatting sqref="B15:C15">
    <cfRule type="containsBlanks" dxfId="30"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zoomScaleNormal="100" zoomScaleSheetLayoutView="100" workbookViewId="0">
      <selection activeCell="C11" sqref="C11"/>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267</v>
      </c>
      <c r="B8" s="117" t="s">
        <v>271</v>
      </c>
      <c r="C8" s="122">
        <v>60513</v>
      </c>
      <c r="D8" s="122">
        <v>85863.85</v>
      </c>
      <c r="E8" s="118">
        <v>58274.32356199999</v>
      </c>
      <c r="F8" s="118">
        <v>77131.799999999988</v>
      </c>
      <c r="G8" s="122">
        <v>125000</v>
      </c>
      <c r="H8" s="122">
        <v>44930</v>
      </c>
      <c r="I8" s="23"/>
      <c r="J8" s="23"/>
      <c r="L8" s="23"/>
    </row>
    <row r="9" spans="1:12" s="19" customFormat="1" ht="24" customHeight="1" x14ac:dyDescent="0.25">
      <c r="A9" s="116" t="s">
        <v>268</v>
      </c>
      <c r="B9" s="117" t="s">
        <v>272</v>
      </c>
      <c r="C9" s="122">
        <v>8549568</v>
      </c>
      <c r="D9" s="122">
        <v>8235637.8999999994</v>
      </c>
      <c r="E9" s="122">
        <v>314522.48818479996</v>
      </c>
      <c r="F9" s="118">
        <v>8884842.7300000004</v>
      </c>
      <c r="G9" s="122">
        <v>10858800</v>
      </c>
      <c r="H9" s="122">
        <v>10013828</v>
      </c>
      <c r="I9" s="23"/>
      <c r="J9" s="23"/>
      <c r="L9" s="23"/>
    </row>
    <row r="10" spans="1:12" s="19" customFormat="1" ht="24" customHeight="1" x14ac:dyDescent="0.25">
      <c r="A10" s="116" t="s">
        <v>269</v>
      </c>
      <c r="B10" s="117" t="s">
        <v>272</v>
      </c>
      <c r="C10" s="122">
        <v>260451</v>
      </c>
      <c r="D10" s="122">
        <v>281684.55</v>
      </c>
      <c r="E10" s="122">
        <v>88078.409597499995</v>
      </c>
      <c r="F10" s="118">
        <v>9721.6500000000015</v>
      </c>
      <c r="G10" s="122">
        <v>200000</v>
      </c>
      <c r="H10" s="122">
        <v>233541</v>
      </c>
      <c r="I10" s="23"/>
      <c r="J10" s="23"/>
      <c r="L10" s="23"/>
    </row>
    <row r="11" spans="1:12" s="19" customFormat="1" ht="24" customHeight="1" x14ac:dyDescent="0.25">
      <c r="A11" s="116" t="s">
        <v>77</v>
      </c>
      <c r="B11" s="117" t="s">
        <v>273</v>
      </c>
      <c r="C11" s="122">
        <v>0</v>
      </c>
      <c r="D11" s="122">
        <v>270</v>
      </c>
      <c r="E11" s="122">
        <v>29.340639999999997</v>
      </c>
      <c r="F11" s="118">
        <v>3142.7</v>
      </c>
      <c r="G11" s="122">
        <v>500000</v>
      </c>
      <c r="H11" s="122">
        <v>0</v>
      </c>
      <c r="I11" s="23"/>
      <c r="J11" s="23"/>
      <c r="L11" s="23"/>
    </row>
    <row r="12" spans="1:12" s="19" customFormat="1" ht="24" customHeight="1" x14ac:dyDescent="0.25">
      <c r="A12" s="116" t="s">
        <v>284</v>
      </c>
      <c r="B12" s="117" t="s">
        <v>272</v>
      </c>
      <c r="C12" s="122">
        <v>156105</v>
      </c>
      <c r="D12" s="122">
        <v>186446.84999999998</v>
      </c>
      <c r="E12" s="122">
        <v>88959.369751000006</v>
      </c>
      <c r="F12" s="118">
        <v>125945.01000000001</v>
      </c>
      <c r="G12" s="122">
        <v>544000</v>
      </c>
      <c r="H12" s="122">
        <v>139935</v>
      </c>
      <c r="I12" s="23"/>
      <c r="J12" s="23"/>
      <c r="L12" s="23"/>
    </row>
    <row r="13" spans="1:12" s="19" customFormat="1" ht="24" customHeight="1" x14ac:dyDescent="0.25">
      <c r="A13" s="116" t="s">
        <v>283</v>
      </c>
      <c r="B13" s="117" t="s">
        <v>272</v>
      </c>
      <c r="C13" s="122">
        <v>61776</v>
      </c>
      <c r="D13" s="122">
        <v>46080.600000000006</v>
      </c>
      <c r="E13" s="122">
        <v>9415.1550499999994</v>
      </c>
      <c r="F13" s="118">
        <v>3936.0800000000004</v>
      </c>
      <c r="G13" s="122">
        <v>126750</v>
      </c>
      <c r="H13" s="122">
        <v>87388</v>
      </c>
      <c r="I13" s="23"/>
      <c r="J13" s="23"/>
      <c r="L13" s="23"/>
    </row>
    <row r="14" spans="1:12" s="19" customFormat="1" ht="24" customHeight="1" x14ac:dyDescent="0.25">
      <c r="A14" s="116" t="s">
        <v>285</v>
      </c>
      <c r="B14" s="117" t="s">
        <v>272</v>
      </c>
      <c r="C14" s="122">
        <v>36990</v>
      </c>
      <c r="D14" s="118">
        <v>55992.9</v>
      </c>
      <c r="E14" s="122">
        <v>6833.0077269999992</v>
      </c>
      <c r="F14" s="122">
        <v>69527.87</v>
      </c>
      <c r="G14" s="118">
        <v>750000</v>
      </c>
      <c r="H14" s="122">
        <v>42714</v>
      </c>
      <c r="I14" s="23"/>
      <c r="K14" s="23"/>
    </row>
    <row r="15" spans="1:12" s="19" customFormat="1" ht="24" customHeight="1" x14ac:dyDescent="0.25">
      <c r="A15" s="116" t="s">
        <v>282</v>
      </c>
      <c r="B15" s="117" t="s">
        <v>272</v>
      </c>
      <c r="C15" s="122">
        <v>23545</v>
      </c>
      <c r="D15" s="122">
        <v>19306.05</v>
      </c>
      <c r="E15" s="122">
        <v>5287.7400100000004</v>
      </c>
      <c r="F15" s="122">
        <v>90.6</v>
      </c>
      <c r="G15" s="122">
        <v>200000</v>
      </c>
      <c r="H15" s="122">
        <v>31530</v>
      </c>
      <c r="I15" s="23"/>
      <c r="K15" s="23"/>
    </row>
    <row r="16" spans="1:12" s="19" customFormat="1" ht="24" customHeight="1" x14ac:dyDescent="0.25">
      <c r="A16" s="116" t="s">
        <v>286</v>
      </c>
      <c r="B16" s="117" t="s">
        <v>272</v>
      </c>
      <c r="C16" s="122">
        <v>4529</v>
      </c>
      <c r="D16" s="122">
        <v>1314.125</v>
      </c>
      <c r="E16" s="122">
        <v>2046.4929799999998</v>
      </c>
      <c r="F16" s="122">
        <v>3203.625</v>
      </c>
      <c r="G16" s="122">
        <v>75000</v>
      </c>
      <c r="H16" s="122"/>
      <c r="I16" s="23"/>
      <c r="K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25:H25"/>
    <mergeCell ref="A19:H19"/>
    <mergeCell ref="A20:H20"/>
    <mergeCell ref="A21:H21"/>
    <mergeCell ref="A22:H22"/>
    <mergeCell ref="A23:H23"/>
    <mergeCell ref="A24:H24"/>
    <mergeCell ref="A18:H18"/>
    <mergeCell ref="A1:H1"/>
    <mergeCell ref="C4:E4"/>
    <mergeCell ref="A6:A7"/>
    <mergeCell ref="B6:B7"/>
    <mergeCell ref="D6:E6"/>
  </mergeCells>
  <conditionalFormatting sqref="C4:E4 A8:A15 D8:G15">
    <cfRule type="containsBlanks" dxfId="29" priority="17">
      <formula>LEN(TRIM(A4))=0</formula>
    </cfRule>
  </conditionalFormatting>
  <conditionalFormatting sqref="B8:B15">
    <cfRule type="containsBlanks" dxfId="28" priority="15">
      <formula>LEN(TRIM(B8))=0</formula>
    </cfRule>
  </conditionalFormatting>
  <conditionalFormatting sqref="C14:C15">
    <cfRule type="containsBlanks" dxfId="27" priority="14">
      <formula>LEN(TRIM(C14))=0</formula>
    </cfRule>
  </conditionalFormatting>
  <conditionalFormatting sqref="C9:C13">
    <cfRule type="containsBlanks" dxfId="26" priority="12">
      <formula>LEN(TRIM(C9))=0</formula>
    </cfRule>
  </conditionalFormatting>
  <conditionalFormatting sqref="C8">
    <cfRule type="containsBlanks" dxfId="25" priority="11">
      <formula>LEN(TRIM(C8))=0</formula>
    </cfRule>
  </conditionalFormatting>
  <conditionalFormatting sqref="H14:H15">
    <cfRule type="containsBlanks" dxfId="24" priority="7">
      <formula>LEN(TRIM(H14))=0</formula>
    </cfRule>
  </conditionalFormatting>
  <conditionalFormatting sqref="H9:H13">
    <cfRule type="containsBlanks" dxfId="23" priority="6">
      <formula>LEN(TRIM(H9))=0</formula>
    </cfRule>
  </conditionalFormatting>
  <conditionalFormatting sqref="H8">
    <cfRule type="containsBlanks" dxfId="22" priority="5">
      <formula>LEN(TRIM(H8))=0</formula>
    </cfRule>
  </conditionalFormatting>
  <conditionalFormatting sqref="H16">
    <cfRule type="containsBlanks" dxfId="21" priority="1">
      <formula>LEN(TRIM(H16))=0</formula>
    </cfRule>
  </conditionalFormatting>
  <conditionalFormatting sqref="A16 D16:G16">
    <cfRule type="containsBlanks" dxfId="20" priority="4">
      <formula>LEN(TRIM(A16))=0</formula>
    </cfRule>
  </conditionalFormatting>
  <conditionalFormatting sqref="B16">
    <cfRule type="containsBlanks" dxfId="19" priority="3">
      <formula>LEN(TRIM(B16))=0</formula>
    </cfRule>
  </conditionalFormatting>
  <conditionalFormatting sqref="C16">
    <cfRule type="containsBlanks" dxfId="18" priority="2">
      <formula>LEN(TRIM(C16))=0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zoomScaleSheetLayoutView="100" workbookViewId="0">
      <selection activeCell="F16" sqref="F16"/>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4" t="str">
        <f>Identification!B6</f>
        <v>SOCOTHYD</v>
      </c>
      <c r="F4" s="204"/>
      <c r="G4" s="204"/>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05" t="s">
        <v>2</v>
      </c>
      <c r="B6" s="208" t="s">
        <v>3</v>
      </c>
      <c r="C6" s="211" t="s">
        <v>257</v>
      </c>
      <c r="D6" s="214" t="s">
        <v>5</v>
      </c>
      <c r="E6" s="216" t="s">
        <v>6</v>
      </c>
      <c r="F6" s="217"/>
      <c r="G6" s="217"/>
      <c r="H6" s="218"/>
      <c r="I6" s="219" t="s">
        <v>7</v>
      </c>
      <c r="J6" s="220" t="s">
        <v>8</v>
      </c>
    </row>
    <row r="7" spans="1:12" s="8" customFormat="1" ht="24" customHeight="1" x14ac:dyDescent="0.25">
      <c r="A7" s="206"/>
      <c r="B7" s="209"/>
      <c r="C7" s="212"/>
      <c r="D7" s="214"/>
      <c r="E7" s="223" t="s">
        <v>9</v>
      </c>
      <c r="F7" s="224"/>
      <c r="G7" s="223" t="s">
        <v>10</v>
      </c>
      <c r="H7" s="224"/>
      <c r="I7" s="214"/>
      <c r="J7" s="221"/>
    </row>
    <row r="8" spans="1:12" s="8" customFormat="1" ht="18" customHeight="1" thickBot="1" x14ac:dyDescent="0.3">
      <c r="A8" s="207"/>
      <c r="B8" s="210"/>
      <c r="C8" s="213"/>
      <c r="D8" s="215"/>
      <c r="E8" s="9" t="s">
        <v>11</v>
      </c>
      <c r="F8" s="9" t="s">
        <v>12</v>
      </c>
      <c r="G8" s="9" t="s">
        <v>11</v>
      </c>
      <c r="H8" s="9" t="s">
        <v>13</v>
      </c>
      <c r="I8" s="215"/>
      <c r="J8" s="222"/>
    </row>
    <row r="9" spans="1:12" s="10" customFormat="1" ht="24" customHeight="1" x14ac:dyDescent="0.25">
      <c r="A9" s="116">
        <v>1</v>
      </c>
      <c r="B9" s="116" t="s">
        <v>267</v>
      </c>
      <c r="C9" s="116">
        <v>212024</v>
      </c>
      <c r="D9" s="119" t="s">
        <v>271</v>
      </c>
      <c r="E9" s="121">
        <f>F9/1.19</f>
        <v>570.32173376805247</v>
      </c>
      <c r="F9" s="121">
        <f>+(Production!E8/Production!D8)*1000</f>
        <v>678.68286318398236</v>
      </c>
      <c r="G9" s="121">
        <v>657.26597055419995</v>
      </c>
      <c r="H9" s="121">
        <f>+G9*1.19</f>
        <v>782.14650495949786</v>
      </c>
      <c r="I9" s="120">
        <v>44562</v>
      </c>
      <c r="J9" s="120"/>
      <c r="K9" s="123"/>
      <c r="L9" s="123"/>
    </row>
    <row r="10" spans="1:12" s="10" customFormat="1" ht="24" customHeight="1" x14ac:dyDescent="0.25">
      <c r="A10" s="116">
        <v>2</v>
      </c>
      <c r="B10" s="116" t="s">
        <v>268</v>
      </c>
      <c r="C10" s="116">
        <v>212024</v>
      </c>
      <c r="D10" s="119" t="s">
        <v>272</v>
      </c>
      <c r="E10" s="121">
        <f t="shared" ref="E10:E15" si="0">+F10/1.19</f>
        <v>32.092791733837636</v>
      </c>
      <c r="F10" s="121">
        <f>+(Production!E9/Production!D9)*1000</f>
        <v>38.190422163266788</v>
      </c>
      <c r="G10" s="121">
        <v>28.108662844653157</v>
      </c>
      <c r="H10" s="121">
        <f t="shared" ref="H10:H16" si="1">+G10*1.19</f>
        <v>33.449308785137255</v>
      </c>
      <c r="I10" s="120">
        <v>44562</v>
      </c>
      <c r="J10" s="120"/>
      <c r="K10" s="123"/>
      <c r="L10" s="123"/>
    </row>
    <row r="11" spans="1:12" s="10" customFormat="1" ht="24" customHeight="1" x14ac:dyDescent="0.25">
      <c r="A11" s="116">
        <v>3</v>
      </c>
      <c r="B11" s="116" t="s">
        <v>269</v>
      </c>
      <c r="C11" s="116">
        <v>212024</v>
      </c>
      <c r="D11" s="119" t="s">
        <v>272</v>
      </c>
      <c r="E11" s="121">
        <f t="shared" si="0"/>
        <v>262.76013451926991</v>
      </c>
      <c r="F11" s="121">
        <f>+(Production!E10/Production!D10)*1000</f>
        <v>312.68456007793117</v>
      </c>
      <c r="G11" s="121">
        <v>263.48936113273595</v>
      </c>
      <c r="H11" s="121">
        <f t="shared" si="1"/>
        <v>313.55233974795578</v>
      </c>
      <c r="I11" s="120">
        <v>44562</v>
      </c>
      <c r="J11" s="120"/>
      <c r="K11" s="123"/>
      <c r="L11" s="123"/>
    </row>
    <row r="12" spans="1:12" s="10" customFormat="1" ht="24" customHeight="1" x14ac:dyDescent="0.25">
      <c r="A12" s="116" t="s">
        <v>274</v>
      </c>
      <c r="B12" s="116" t="s">
        <v>270</v>
      </c>
      <c r="C12" s="116">
        <v>212024</v>
      </c>
      <c r="D12" s="119" t="s">
        <v>273</v>
      </c>
      <c r="E12" s="121">
        <f t="shared" si="0"/>
        <v>91.318518518518516</v>
      </c>
      <c r="F12" s="121">
        <f>+(Production!E11/Production!D11)*1000</f>
        <v>108.66903703703703</v>
      </c>
      <c r="G12" s="121">
        <v>57.854757281553404</v>
      </c>
      <c r="H12" s="121">
        <f t="shared" si="1"/>
        <v>68.847161165048547</v>
      </c>
      <c r="I12" s="120">
        <v>44562</v>
      </c>
      <c r="J12" s="120"/>
      <c r="K12" s="123"/>
      <c r="L12" s="123"/>
    </row>
    <row r="13" spans="1:12" s="10" customFormat="1" ht="24" customHeight="1" x14ac:dyDescent="0.25">
      <c r="A13" s="116" t="s">
        <v>275</v>
      </c>
      <c r="B13" s="116" t="s">
        <v>284</v>
      </c>
      <c r="C13" s="116">
        <v>212024</v>
      </c>
      <c r="D13" s="119" t="s">
        <v>272</v>
      </c>
      <c r="E13" s="121">
        <f t="shared" si="0"/>
        <v>400.94950866694722</v>
      </c>
      <c r="F13" s="121">
        <f>+(Production!E12/Production!D12)*1000</f>
        <v>477.1299153136672</v>
      </c>
      <c r="G13" s="121">
        <v>391.8607472477126</v>
      </c>
      <c r="H13" s="121">
        <f t="shared" si="1"/>
        <v>466.31428922477795</v>
      </c>
      <c r="I13" s="120">
        <v>44562</v>
      </c>
      <c r="J13" s="120"/>
      <c r="K13" s="123"/>
      <c r="L13" s="123"/>
    </row>
    <row r="14" spans="1:12" s="10" customFormat="1" ht="24" customHeight="1" x14ac:dyDescent="0.25">
      <c r="A14" s="116" t="s">
        <v>276</v>
      </c>
      <c r="B14" s="116" t="s">
        <v>283</v>
      </c>
      <c r="C14" s="116">
        <v>212024</v>
      </c>
      <c r="D14" s="119" t="s">
        <v>272</v>
      </c>
      <c r="E14" s="121">
        <f t="shared" si="0"/>
        <v>171.69687460666742</v>
      </c>
      <c r="F14" s="121">
        <f>+(Production!E13/Production!D13)*1000</f>
        <v>204.31928078193422</v>
      </c>
      <c r="G14" s="121">
        <v>230.92090492256588</v>
      </c>
      <c r="H14" s="121">
        <f t="shared" si="1"/>
        <v>274.79587685785339</v>
      </c>
      <c r="I14" s="120">
        <v>44562</v>
      </c>
      <c r="J14" s="120"/>
      <c r="K14" s="123"/>
      <c r="L14" s="123"/>
    </row>
    <row r="15" spans="1:12" ht="24" customHeight="1" thickBot="1" x14ac:dyDescent="0.3">
      <c r="A15" s="116" t="s">
        <v>278</v>
      </c>
      <c r="B15" s="116" t="s">
        <v>285</v>
      </c>
      <c r="C15" s="116" t="s">
        <v>154</v>
      </c>
      <c r="D15" s="119" t="s">
        <v>272</v>
      </c>
      <c r="E15" s="121">
        <f t="shared" si="0"/>
        <v>102.54913212210832</v>
      </c>
      <c r="F15" s="121">
        <f>+(Production!E14/Production!D14)*1000</f>
        <v>122.0334672253089</v>
      </c>
      <c r="G15" s="121">
        <v>130.49002797822237</v>
      </c>
      <c r="H15" s="121">
        <f t="shared" si="1"/>
        <v>155.28313329408462</v>
      </c>
      <c r="I15" s="120">
        <v>44562</v>
      </c>
      <c r="J15" s="24"/>
    </row>
    <row r="16" spans="1:12" ht="24" customHeight="1" thickBot="1" x14ac:dyDescent="0.3">
      <c r="A16" s="116" t="s">
        <v>280</v>
      </c>
      <c r="B16" s="116" t="s">
        <v>282</v>
      </c>
      <c r="C16" s="116">
        <v>212024</v>
      </c>
      <c r="D16" s="119" t="s">
        <v>272</v>
      </c>
      <c r="E16" s="121">
        <f>+F16/1.19</f>
        <v>102.54913212210832</v>
      </c>
      <c r="F16" s="121">
        <f>+(Production!E14/Production!D14)*1000</f>
        <v>122.0334672253089</v>
      </c>
      <c r="G16" s="121">
        <v>204.65666354068978</v>
      </c>
      <c r="H16" s="121">
        <f t="shared" si="1"/>
        <v>243.54142961342083</v>
      </c>
      <c r="I16" s="120">
        <v>44562</v>
      </c>
      <c r="J16" s="24"/>
    </row>
    <row r="17" spans="1:10" ht="24" customHeight="1" thickBot="1" x14ac:dyDescent="0.3">
      <c r="A17" s="116" t="s">
        <v>287</v>
      </c>
      <c r="B17" s="116" t="s">
        <v>286</v>
      </c>
      <c r="C17" s="116">
        <v>212024</v>
      </c>
      <c r="D17" s="119" t="s">
        <v>272</v>
      </c>
      <c r="E17" s="121">
        <f>+F17/1.19</f>
        <v>230.1599239616597</v>
      </c>
      <c r="F17" s="121">
        <f>+(Production!E15/Production!D15)*1000</f>
        <v>273.89030951437502</v>
      </c>
      <c r="G17" s="121"/>
      <c r="H17" s="121"/>
      <c r="I17" s="120">
        <v>44562</v>
      </c>
      <c r="J17" s="24"/>
    </row>
    <row r="18" spans="1:10" ht="18" customHeight="1" x14ac:dyDescent="0.25">
      <c r="A18" s="12" t="s">
        <v>14</v>
      </c>
      <c r="B18" s="226" t="s">
        <v>15</v>
      </c>
      <c r="C18" s="226"/>
      <c r="D18" s="226"/>
      <c r="E18" s="226"/>
      <c r="F18" s="226"/>
      <c r="G18" s="226"/>
      <c r="H18" s="226"/>
      <c r="I18" s="226"/>
      <c r="J18" s="226"/>
    </row>
    <row r="19" spans="1:10" ht="18" customHeight="1" x14ac:dyDescent="0.25">
      <c r="A19" s="13"/>
      <c r="B19" s="225" t="s">
        <v>16</v>
      </c>
      <c r="C19" s="225"/>
      <c r="D19" s="225"/>
      <c r="E19" s="225"/>
      <c r="F19" s="225"/>
      <c r="G19" s="225"/>
      <c r="H19" s="225"/>
      <c r="I19" s="225"/>
      <c r="J19" s="225"/>
    </row>
    <row r="20" spans="1:10" ht="18" customHeight="1" x14ac:dyDescent="0.25">
      <c r="A20" s="13"/>
      <c r="B20" s="227" t="s">
        <v>17</v>
      </c>
      <c r="C20" s="227"/>
      <c r="D20" s="227"/>
      <c r="E20" s="227"/>
      <c r="F20" s="227"/>
      <c r="G20" s="227"/>
      <c r="H20" s="227"/>
      <c r="I20" s="227"/>
      <c r="J20" s="227"/>
    </row>
    <row r="21" spans="1:10" ht="18" customHeight="1" x14ac:dyDescent="0.25">
      <c r="A21" s="13"/>
      <c r="B21" s="227" t="s">
        <v>18</v>
      </c>
      <c r="C21" s="227"/>
      <c r="D21" s="227"/>
      <c r="E21" s="227"/>
      <c r="F21" s="227"/>
      <c r="G21" s="227"/>
      <c r="H21" s="227"/>
      <c r="I21" s="227"/>
      <c r="J21" s="227"/>
    </row>
    <row r="22" spans="1:10" ht="18" customHeight="1" x14ac:dyDescent="0.25">
      <c r="A22" s="13"/>
      <c r="B22" s="227" t="s">
        <v>19</v>
      </c>
      <c r="C22" s="227"/>
      <c r="D22" s="227"/>
      <c r="E22" s="227"/>
      <c r="F22" s="227"/>
      <c r="G22" s="227"/>
      <c r="H22" s="227"/>
      <c r="I22" s="227"/>
      <c r="J22" s="227"/>
    </row>
    <row r="23" spans="1:10" ht="18" customHeight="1" x14ac:dyDescent="0.25">
      <c r="A23" s="13"/>
      <c r="B23" s="225" t="s">
        <v>20</v>
      </c>
      <c r="C23" s="225"/>
      <c r="D23" s="225"/>
      <c r="E23" s="225"/>
      <c r="F23" s="225"/>
      <c r="G23" s="225"/>
      <c r="H23" s="225"/>
      <c r="I23" s="225"/>
      <c r="J23" s="225"/>
    </row>
    <row r="24" spans="1:10" ht="18" customHeight="1" x14ac:dyDescent="0.25">
      <c r="A24" s="13"/>
      <c r="B24" s="225" t="s">
        <v>21</v>
      </c>
      <c r="C24" s="225"/>
      <c r="D24" s="225"/>
      <c r="E24" s="225"/>
      <c r="F24" s="225"/>
      <c r="G24" s="225"/>
      <c r="H24" s="225"/>
      <c r="I24" s="225"/>
      <c r="J24" s="225"/>
    </row>
  </sheetData>
  <sheetProtection password="DDE2" sheet="1" objects="1" scenarios="1" insertRows="0" deleteRows="0"/>
  <protectedRanges>
    <protectedRange sqref="C17:D17 A9:A17 E9:J17 B9:D16" name="Plage1"/>
  </protectedRanges>
  <mergeCells count="18">
    <mergeCell ref="B23:J23"/>
    <mergeCell ref="B24:J24"/>
    <mergeCell ref="G7:H7"/>
    <mergeCell ref="B18:J18"/>
    <mergeCell ref="B19:J19"/>
    <mergeCell ref="B20:J20"/>
    <mergeCell ref="B21:J21"/>
    <mergeCell ref="B22:J22"/>
    <mergeCell ref="A1:J1"/>
    <mergeCell ref="E4:G4"/>
    <mergeCell ref="A6:A8"/>
    <mergeCell ref="B6:B8"/>
    <mergeCell ref="C6:C8"/>
    <mergeCell ref="D6:D8"/>
    <mergeCell ref="E6:H6"/>
    <mergeCell ref="I6:I8"/>
    <mergeCell ref="J6:J8"/>
    <mergeCell ref="E7:F7"/>
  </mergeCells>
  <conditionalFormatting sqref="A9:A14 A16">
    <cfRule type="containsBlanks" dxfId="17" priority="30">
      <formula>LEN(TRIM(A9))=0</formula>
    </cfRule>
  </conditionalFormatting>
  <conditionalFormatting sqref="C10:D14 C9:F9 E10:F15 I9:I15">
    <cfRule type="containsBlanks" dxfId="16" priority="29">
      <formula>LEN(TRIM(C9))=0</formula>
    </cfRule>
  </conditionalFormatting>
  <conditionalFormatting sqref="G9:H9 G10:G14 H10:H16">
    <cfRule type="containsBlanks" dxfId="15" priority="27">
      <formula>LEN(TRIM(G9))=0</formula>
    </cfRule>
  </conditionalFormatting>
  <conditionalFormatting sqref="D15">
    <cfRule type="containsBlanks" dxfId="14" priority="25">
      <formula>LEN(TRIM(D15))=0</formula>
    </cfRule>
  </conditionalFormatting>
  <conditionalFormatting sqref="C15:C16">
    <cfRule type="containsBlanks" dxfId="13" priority="24">
      <formula>LEN(TRIM(C15))=0</formula>
    </cfRule>
  </conditionalFormatting>
  <conditionalFormatting sqref="J15:J17">
    <cfRule type="containsBlanks" dxfId="12" priority="22">
      <formula>LEN(TRIM(J15))=0</formula>
    </cfRule>
  </conditionalFormatting>
  <conditionalFormatting sqref="J9:J14">
    <cfRule type="containsBlanks" dxfId="11" priority="21">
      <formula>LEN(TRIM(J9))=0</formula>
    </cfRule>
  </conditionalFormatting>
  <conditionalFormatting sqref="G15">
    <cfRule type="containsBlanks" dxfId="10" priority="20">
      <formula>LEN(TRIM(G15))=0</formula>
    </cfRule>
  </conditionalFormatting>
  <conditionalFormatting sqref="C17">
    <cfRule type="containsBlanks" dxfId="9" priority="18">
      <formula>LEN(TRIM(C17))=0</formula>
    </cfRule>
  </conditionalFormatting>
  <conditionalFormatting sqref="A15 A17">
    <cfRule type="containsBlanks" dxfId="8" priority="16">
      <formula>LEN(TRIM(A15))=0</formula>
    </cfRule>
  </conditionalFormatting>
  <conditionalFormatting sqref="B9:B16">
    <cfRule type="containsBlanks" dxfId="7" priority="14">
      <formula>LEN(TRIM(B9))=0</formula>
    </cfRule>
  </conditionalFormatting>
  <conditionalFormatting sqref="B17">
    <cfRule type="containsBlanks" dxfId="6" priority="13">
      <formula>LEN(TRIM(B17))=0</formula>
    </cfRule>
  </conditionalFormatting>
  <conditionalFormatting sqref="E16:F17">
    <cfRule type="containsBlanks" dxfId="5" priority="8">
      <formula>LEN(TRIM(E16))=0</formula>
    </cfRule>
  </conditionalFormatting>
  <conditionalFormatting sqref="D16:D17">
    <cfRule type="containsBlanks" dxfId="4" priority="7">
      <formula>LEN(TRIM(D16))=0</formula>
    </cfRule>
  </conditionalFormatting>
  <conditionalFormatting sqref="I16">
    <cfRule type="containsBlanks" dxfId="3" priority="4">
      <formula>LEN(TRIM(I16))=0</formula>
    </cfRule>
  </conditionalFormatting>
  <conditionalFormatting sqref="I17">
    <cfRule type="containsBlanks" dxfId="2" priority="3">
      <formula>LEN(TRIM(I17))=0</formula>
    </cfRule>
  </conditionalFormatting>
  <conditionalFormatting sqref="G16:G17">
    <cfRule type="containsBlanks" dxfId="1" priority="2">
      <formula>LEN(TRIM(G16))=0</formula>
    </cfRule>
  </conditionalFormatting>
  <conditionalFormatting sqref="H17">
    <cfRule type="containsBlanks" dxfId="0" priority="1">
      <formula>LEN(TRIM(H17))=0</formula>
    </cfRule>
  </conditionalFormatting>
  <pageMargins left="0.61" right="0.31496062992125984" top="0.74803149606299213" bottom="0.35433070866141736" header="0.31496062992125984" footer="0.31496062992125984"/>
  <pageSetup paperSize="9" scale="95"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2022-04-11T13:13:52Z</dcterms:modified>
</cp:coreProperties>
</file>