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1.xml" ContentType="application/vnd.openxmlformats-officedocument.drawingml.chart+xml"/>
  <Override PartName="/xl/drawings/drawing18.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bookViews>
    <workbookView xWindow="0" yWindow="60" windowWidth="21600" windowHeight="9540" tabRatio="891"/>
  </bookViews>
  <sheets>
    <sheet name="Page de garde" sheetId="5" r:id="rId1"/>
    <sheet name="1 Présentation" sheetId="1" r:id="rId2"/>
    <sheet name="2 Performances" sheetId="12" r:id="rId3"/>
    <sheet name="DPPR 1" sheetId="13" state="hidden" r:id="rId4"/>
    <sheet name="DPPR 2" sheetId="17" state="hidden" r:id="rId5"/>
    <sheet name="DDPR 3.1" sheetId="18" state="hidden" r:id="rId6"/>
    <sheet name="DPPR 3.2" sheetId="25" state="hidden" r:id="rId7"/>
    <sheet name="DPPR 4" sheetId="19" state="hidden" r:id="rId8"/>
    <sheet name="DPPR 5.1" sheetId="26" state="hidden" r:id="rId9"/>
    <sheet name="DPPR 5.2" sheetId="30" state="hidden" r:id="rId10"/>
    <sheet name="DPPR 5.4" sheetId="34" state="hidden" r:id="rId11"/>
    <sheet name="DPPR 6.1 " sheetId="36" state="hidden" r:id="rId12"/>
    <sheet name="DPPR 7" sheetId="40" state="hidden" r:id="rId13"/>
    <sheet name="3.1 Assainissement" sheetId="14" r:id="rId14"/>
    <sheet name="3.2 Investissements" sheetId="15" r:id="rId15"/>
    <sheet name="4. Conventions" sheetId="16" r:id="rId16"/>
    <sheet name="5.1 Etat d'avancement MAN" sheetId="28" r:id="rId17"/>
    <sheet name="5.2 Nouveaux Projets" sheetId="29" r:id="rId18"/>
    <sheet name="5.3 Partenariat" sheetId="31" r:id="rId19"/>
    <sheet name="5.4 Formation" sheetId="33" r:id="rId20"/>
    <sheet name="DPPR 6.2" sheetId="38" state="hidden" r:id="rId21"/>
    <sheet name="6.1par EPE" sheetId="48" r:id="rId22"/>
    <sheet name="6.1 Suivi par EPE" sheetId="35" state="hidden" r:id="rId23"/>
    <sheet name="6.2 Suivi par rubrique" sheetId="37" r:id="rId24"/>
    <sheet name="7 transf, intég, dissolu, déloc" sheetId="39" r:id="rId25"/>
    <sheet name="Fiches projet " sheetId="3" r:id="rId26"/>
    <sheet name="Fiches partenariat" sheetId="46" r:id="rId27"/>
    <sheet name="Réalisation Groupe" sheetId="44" r:id="rId28"/>
    <sheet name="EXECUTIVE SUMMARY" sheetId="45" r:id="rId29"/>
    <sheet name="Feuil1" sheetId="49" r:id="rId30"/>
  </sheets>
  <externalReferences>
    <externalReference r:id="rId31"/>
  </externalReferences>
  <definedNames>
    <definedName name="_xlnm.Print_Area" localSheetId="1">'1 Présentation'!$A$1:$J$61</definedName>
    <definedName name="_xlnm.Print_Area" localSheetId="2">'2 Performances'!$A$1:$L$38</definedName>
    <definedName name="_xlnm.Print_Area" localSheetId="13">'3.1 Assainissement'!$A$1:$I$32</definedName>
    <definedName name="_xlnm.Print_Area" localSheetId="14">'3.2 Investissements'!$A$1:$I$31</definedName>
    <definedName name="_xlnm.Print_Area" localSheetId="15">'4. Conventions'!$A$1:$H$37</definedName>
    <definedName name="_xlnm.Print_Area" localSheetId="16">'5.1 Etat d''avancement MAN'!$A$1:$J$40</definedName>
    <definedName name="_xlnm.Print_Area" localSheetId="17">'5.2 Nouveaux Projets'!$A$1:$L$47</definedName>
    <definedName name="_xlnm.Print_Area" localSheetId="18">'5.3 Partenariat'!$A$1:$H$22</definedName>
    <definedName name="_xlnm.Print_Area" localSheetId="19">'5.4 Formation'!$A$2:$K$49</definedName>
    <definedName name="_xlnm.Print_Area" localSheetId="22">'6.1 Suivi par EPE'!$A$1:$L$33</definedName>
    <definedName name="_xlnm.Print_Area" localSheetId="21">'6.1par EPE'!$A$1:$K$35</definedName>
    <definedName name="_xlnm.Print_Area" localSheetId="23">'6.2 Suivi par rubrique'!$A$1:$M$31</definedName>
    <definedName name="_xlnm.Print_Area" localSheetId="24">'7 transf, intég, dissolu, déloc'!$A$1:$I$71</definedName>
    <definedName name="_xlnm.Print_Area" localSheetId="8">'DPPR 5.1'!$A$1:$L$43</definedName>
    <definedName name="_xlnm.Print_Area" localSheetId="9">'DPPR 5.2'!$A$1:$K$31</definedName>
    <definedName name="_xlnm.Print_Area" localSheetId="10">'DPPR 5.4'!$A$2:$M$17</definedName>
    <definedName name="_xlnm.Print_Area" localSheetId="11">'DPPR 6.1 '!$A$1:$O$18</definedName>
    <definedName name="_xlnm.Print_Area" localSheetId="20">'DPPR 6.2'!$A$1:$L$39</definedName>
    <definedName name="_xlnm.Print_Area" localSheetId="12">'DPPR 7'!$A$1:$L$66</definedName>
    <definedName name="_xlnm.Print_Area" localSheetId="28">'EXECUTIVE SUMMARY'!$A$1:$AA$95</definedName>
    <definedName name="_xlnm.Print_Area" localSheetId="26">'Fiches partenariat'!$A$1:$Q$53</definedName>
    <definedName name="_xlnm.Print_Area" localSheetId="25">'Fiches projet '!$A$1:$AF$184</definedName>
    <definedName name="_xlnm.Print_Area" localSheetId="0">'Page de garde'!$A$1:$K$43</definedName>
    <definedName name="_xlnm.Print_Area" localSheetId="27">'Réalisation Groupe'!$A$1:$AD$43</definedName>
  </definedNames>
  <calcPr calcId="144525"/>
  <fileRecoveryPr autoRecover="0"/>
</workbook>
</file>

<file path=xl/calcChain.xml><?xml version="1.0" encoding="utf-8"?>
<calcChain xmlns="http://schemas.openxmlformats.org/spreadsheetml/2006/main">
  <c r="Q90" i="45" l="1"/>
  <c r="Q94" i="45" s="1"/>
  <c r="Q88" i="45"/>
  <c r="Q87" i="45"/>
  <c r="Q86" i="45"/>
  <c r="Q93" i="45" s="1"/>
  <c r="Q92" i="45" l="1"/>
  <c r="D12" i="12" l="1"/>
  <c r="E12" i="12"/>
  <c r="F12" i="12"/>
  <c r="G12" i="12"/>
  <c r="H12" i="12"/>
  <c r="I12" i="12"/>
  <c r="J12" i="12"/>
  <c r="K12" i="12"/>
  <c r="L12" i="12"/>
  <c r="J6" i="48" l="1"/>
  <c r="G6" i="37" l="1"/>
  <c r="E6" i="33"/>
  <c r="G7" i="28"/>
  <c r="G25" i="12" l="1"/>
  <c r="E12" i="37" l="1"/>
  <c r="J6" i="33" l="1"/>
  <c r="F5" i="15" l="1"/>
  <c r="D40" i="45" l="1"/>
  <c r="E6" i="37"/>
  <c r="E15" i="37" s="1"/>
  <c r="K6" i="48"/>
  <c r="I6" i="48"/>
  <c r="H6" i="48"/>
  <c r="E6" i="34"/>
  <c r="F12" i="37"/>
  <c r="F6" i="37"/>
  <c r="F15" i="37" s="1"/>
  <c r="H7" i="28"/>
  <c r="D35" i="45"/>
  <c r="E35" i="45"/>
  <c r="F35" i="45"/>
  <c r="G35" i="45"/>
  <c r="H35" i="45"/>
  <c r="D36" i="45"/>
  <c r="E36" i="45"/>
  <c r="F36" i="45"/>
  <c r="G36" i="45"/>
  <c r="H36" i="45"/>
  <c r="C39" i="45"/>
  <c r="D39" i="45"/>
  <c r="E39" i="45"/>
  <c r="G39" i="45"/>
  <c r="H39" i="45"/>
  <c r="C40" i="45"/>
  <c r="E42" i="45"/>
  <c r="E40" i="45" s="1"/>
  <c r="F42" i="45"/>
  <c r="F40" i="45" s="1"/>
  <c r="G42" i="45"/>
  <c r="J42" i="45" s="1"/>
  <c r="H42" i="45"/>
  <c r="K42" i="45" s="1"/>
  <c r="C57" i="45"/>
  <c r="U86" i="45" s="1"/>
  <c r="U93" i="45" s="1"/>
  <c r="D57" i="45"/>
  <c r="E57" i="45"/>
  <c r="G57" i="45"/>
  <c r="U88" i="45" s="1"/>
  <c r="I57" i="45"/>
  <c r="U87" i="45" s="1"/>
  <c r="J57" i="45"/>
  <c r="K57" i="45"/>
  <c r="U90" i="45" s="1"/>
  <c r="U94" i="45" s="1"/>
  <c r="L57" i="45"/>
  <c r="D6" i="37"/>
  <c r="J6" i="37" s="1"/>
  <c r="H6" i="37"/>
  <c r="J8" i="37"/>
  <c r="L8" i="37"/>
  <c r="C12" i="37"/>
  <c r="D12" i="37"/>
  <c r="J12" i="37" s="1"/>
  <c r="G12" i="37"/>
  <c r="I12" i="37"/>
  <c r="H12" i="37"/>
  <c r="K12" i="37" s="1"/>
  <c r="I14" i="37"/>
  <c r="J14" i="37"/>
  <c r="K14" i="37"/>
  <c r="L14" i="37"/>
  <c r="I6" i="35"/>
  <c r="J6" i="35"/>
  <c r="K6" i="35"/>
  <c r="L6" i="35"/>
  <c r="I7" i="35"/>
  <c r="J7" i="35"/>
  <c r="K7" i="35"/>
  <c r="L7" i="35"/>
  <c r="I8" i="35"/>
  <c r="J8" i="35"/>
  <c r="K8" i="35"/>
  <c r="L8" i="35"/>
  <c r="I9" i="35"/>
  <c r="J9" i="35"/>
  <c r="K9" i="35"/>
  <c r="L9" i="35"/>
  <c r="I10" i="35"/>
  <c r="J10" i="35"/>
  <c r="K10" i="35"/>
  <c r="L10" i="35"/>
  <c r="I11" i="35"/>
  <c r="J11" i="35"/>
  <c r="K11" i="35"/>
  <c r="L11" i="35"/>
  <c r="I12" i="35"/>
  <c r="J12" i="35"/>
  <c r="K12" i="35"/>
  <c r="L12" i="35"/>
  <c r="I13" i="35"/>
  <c r="J13" i="35"/>
  <c r="K13" i="35"/>
  <c r="L13" i="35"/>
  <c r="I14" i="35"/>
  <c r="J14" i="35"/>
  <c r="K14" i="35"/>
  <c r="L14" i="35"/>
  <c r="I15" i="35"/>
  <c r="J15" i="35"/>
  <c r="K15" i="35"/>
  <c r="L15" i="35"/>
  <c r="I16" i="35"/>
  <c r="J16" i="35"/>
  <c r="K16" i="35"/>
  <c r="L16" i="35"/>
  <c r="I17" i="35"/>
  <c r="J17" i="35"/>
  <c r="K17" i="35"/>
  <c r="L17" i="35"/>
  <c r="I18" i="35"/>
  <c r="J18" i="35"/>
  <c r="K18" i="35"/>
  <c r="L18" i="35"/>
  <c r="I19" i="35"/>
  <c r="J19" i="35"/>
  <c r="K19" i="35"/>
  <c r="L19" i="35"/>
  <c r="I20" i="35"/>
  <c r="J20" i="35"/>
  <c r="K20" i="35"/>
  <c r="L20" i="35"/>
  <c r="I21" i="35"/>
  <c r="J21" i="35"/>
  <c r="K21" i="35"/>
  <c r="L21" i="35"/>
  <c r="I22" i="35"/>
  <c r="J22" i="35"/>
  <c r="K22" i="35"/>
  <c r="L22" i="35"/>
  <c r="I23" i="35"/>
  <c r="J23" i="35"/>
  <c r="K23" i="35"/>
  <c r="L23" i="35"/>
  <c r="I24" i="35"/>
  <c r="J24" i="35"/>
  <c r="K24" i="35"/>
  <c r="L24" i="35"/>
  <c r="I25" i="35"/>
  <c r="J25" i="35"/>
  <c r="K25" i="35"/>
  <c r="L25" i="35"/>
  <c r="I26" i="35"/>
  <c r="J26" i="35"/>
  <c r="K26" i="35"/>
  <c r="L26" i="35"/>
  <c r="I27" i="35"/>
  <c r="J27" i="35"/>
  <c r="K27" i="35"/>
  <c r="L27" i="35"/>
  <c r="I28" i="35"/>
  <c r="J28" i="35"/>
  <c r="K28" i="35"/>
  <c r="L28" i="35"/>
  <c r="C29" i="35"/>
  <c r="D29" i="35"/>
  <c r="E29" i="35"/>
  <c r="F29" i="35"/>
  <c r="G29" i="35"/>
  <c r="H29" i="35"/>
  <c r="I29" i="35"/>
  <c r="B15" i="48"/>
  <c r="C15" i="48"/>
  <c r="D15" i="48"/>
  <c r="E15" i="48"/>
  <c r="F15" i="48"/>
  <c r="H15" i="48" s="1"/>
  <c r="G15" i="48"/>
  <c r="J15" i="48" s="1"/>
  <c r="D7" i="38"/>
  <c r="E7" i="38"/>
  <c r="N7" i="38" s="1"/>
  <c r="F7" i="38"/>
  <c r="G7" i="38"/>
  <c r="H7" i="38"/>
  <c r="J7" i="38"/>
  <c r="L7" i="38"/>
  <c r="M7" i="38"/>
  <c r="D8" i="38"/>
  <c r="E8" i="38"/>
  <c r="F8" i="38"/>
  <c r="G8" i="38"/>
  <c r="H8" i="38"/>
  <c r="I9" i="38"/>
  <c r="J9" i="38"/>
  <c r="K9" i="38"/>
  <c r="L9" i="38"/>
  <c r="M9" i="38"/>
  <c r="N9" i="38"/>
  <c r="I10" i="38"/>
  <c r="J10" i="38"/>
  <c r="K10" i="38"/>
  <c r="L10" i="38"/>
  <c r="M10" i="38"/>
  <c r="N10" i="38"/>
  <c r="I11" i="38"/>
  <c r="J11" i="38"/>
  <c r="K11" i="38"/>
  <c r="L11" i="38"/>
  <c r="M11" i="38"/>
  <c r="N11" i="38"/>
  <c r="I12" i="38"/>
  <c r="J12" i="38"/>
  <c r="K12" i="38"/>
  <c r="L12" i="38"/>
  <c r="M12" i="38"/>
  <c r="N12" i="38"/>
  <c r="C13" i="38"/>
  <c r="D13" i="38"/>
  <c r="E13" i="38"/>
  <c r="F13" i="38"/>
  <c r="G13" i="38"/>
  <c r="H13" i="38"/>
  <c r="L13" i="38" s="1"/>
  <c r="N13" i="38"/>
  <c r="C14" i="38"/>
  <c r="D14" i="38"/>
  <c r="E14" i="38"/>
  <c r="F14" i="38"/>
  <c r="N14" i="38" s="1"/>
  <c r="G14" i="38"/>
  <c r="H14" i="38"/>
  <c r="K14" i="38" s="1"/>
  <c r="I15" i="38"/>
  <c r="J15" i="38"/>
  <c r="K15" i="38"/>
  <c r="L15" i="38"/>
  <c r="M15" i="38"/>
  <c r="N15" i="38"/>
  <c r="C16" i="38"/>
  <c r="D16" i="38"/>
  <c r="E16" i="38"/>
  <c r="F16" i="38"/>
  <c r="G16" i="38"/>
  <c r="H16" i="38"/>
  <c r="K16" i="38" s="1"/>
  <c r="L16" i="38"/>
  <c r="K30" i="33"/>
  <c r="I4" i="29"/>
  <c r="I5" i="29"/>
  <c r="I6" i="29"/>
  <c r="I7" i="29"/>
  <c r="I8" i="29"/>
  <c r="I9" i="29"/>
  <c r="I10" i="29"/>
  <c r="I11" i="29"/>
  <c r="I12" i="29"/>
  <c r="I13" i="29"/>
  <c r="I14" i="29"/>
  <c r="I15" i="29"/>
  <c r="I16" i="29"/>
  <c r="I17" i="29"/>
  <c r="I18" i="29"/>
  <c r="I19" i="29"/>
  <c r="I20" i="29"/>
  <c r="I21" i="29"/>
  <c r="I22" i="29"/>
  <c r="I23" i="29"/>
  <c r="I24" i="29"/>
  <c r="I25" i="29"/>
  <c r="I26" i="29"/>
  <c r="F27" i="29"/>
  <c r="G27" i="29"/>
  <c r="H27" i="29"/>
  <c r="J23" i="28"/>
  <c r="C23" i="28"/>
  <c r="D23" i="28"/>
  <c r="E23" i="28"/>
  <c r="G23" i="28" s="1"/>
  <c r="F23" i="28"/>
  <c r="H23" i="28"/>
  <c r="I23" i="28"/>
  <c r="F7" i="16"/>
  <c r="F8" i="16"/>
  <c r="F9" i="16"/>
  <c r="F10" i="16"/>
  <c r="F11" i="16"/>
  <c r="F12" i="16"/>
  <c r="F13" i="16"/>
  <c r="F14" i="16"/>
  <c r="F15" i="16"/>
  <c r="F16" i="16"/>
  <c r="F17" i="16"/>
  <c r="F18" i="16"/>
  <c r="F19" i="16"/>
  <c r="C20" i="16"/>
  <c r="D20" i="16"/>
  <c r="E20" i="16"/>
  <c r="F20" i="16" s="1"/>
  <c r="G20" i="16"/>
  <c r="H20" i="16"/>
  <c r="B5" i="15"/>
  <c r="C5" i="15"/>
  <c r="D5" i="15"/>
  <c r="D4" i="15" s="1"/>
  <c r="E6" i="15"/>
  <c r="C7" i="37" s="1"/>
  <c r="J6" i="15"/>
  <c r="E7" i="15"/>
  <c r="C8" i="37" s="1"/>
  <c r="G7" i="15"/>
  <c r="E8" i="15"/>
  <c r="J8" i="15"/>
  <c r="E9" i="15"/>
  <c r="J9" i="15"/>
  <c r="E10" i="15"/>
  <c r="J10" i="15"/>
  <c r="B11" i="15"/>
  <c r="C11" i="15"/>
  <c r="D11" i="15"/>
  <c r="F11" i="15"/>
  <c r="F4" i="15" s="1"/>
  <c r="E12" i="15"/>
  <c r="J12" i="15"/>
  <c r="E13" i="15"/>
  <c r="G13" i="15"/>
  <c r="G11" i="15" s="1"/>
  <c r="I11" i="15" s="1"/>
  <c r="H13" i="15"/>
  <c r="C6" i="14"/>
  <c r="D6" i="14"/>
  <c r="E6" i="14"/>
  <c r="H6" i="14"/>
  <c r="I7" i="14"/>
  <c r="I8" i="14"/>
  <c r="C9" i="14"/>
  <c r="D9" i="14"/>
  <c r="D14" i="14" s="1"/>
  <c r="E9" i="14"/>
  <c r="H9" i="14"/>
  <c r="E14" i="14"/>
  <c r="H14" i="14"/>
  <c r="B5" i="40"/>
  <c r="C5" i="40"/>
  <c r="D5" i="40"/>
  <c r="E5" i="40"/>
  <c r="F5" i="40"/>
  <c r="B6" i="40"/>
  <c r="C6" i="40"/>
  <c r="D6" i="40"/>
  <c r="E6" i="40"/>
  <c r="F6" i="40"/>
  <c r="B7" i="40"/>
  <c r="C7" i="40"/>
  <c r="D7" i="40"/>
  <c r="E7" i="40"/>
  <c r="F7" i="40"/>
  <c r="B8" i="40"/>
  <c r="C8" i="40"/>
  <c r="D8" i="40"/>
  <c r="E8" i="40"/>
  <c r="F8" i="40"/>
  <c r="B9" i="40"/>
  <c r="C9" i="40"/>
  <c r="D9" i="40"/>
  <c r="E9" i="40"/>
  <c r="F9" i="40"/>
  <c r="B10" i="40"/>
  <c r="C10" i="40"/>
  <c r="D10" i="40"/>
  <c r="E10" i="40"/>
  <c r="F10" i="40"/>
  <c r="B11" i="40"/>
  <c r="C11" i="40"/>
  <c r="D11" i="40"/>
  <c r="E11" i="40"/>
  <c r="F11" i="40"/>
  <c r="B12" i="40"/>
  <c r="C12" i="40"/>
  <c r="D12" i="40"/>
  <c r="E12" i="40"/>
  <c r="F12" i="40"/>
  <c r="B13" i="40"/>
  <c r="C13" i="40"/>
  <c r="D13" i="40"/>
  <c r="E13" i="40"/>
  <c r="F13" i="40"/>
  <c r="B19" i="40"/>
  <c r="C19" i="40"/>
  <c r="D19" i="40"/>
  <c r="E19" i="40"/>
  <c r="F19" i="40"/>
  <c r="B20" i="40"/>
  <c r="C20" i="40"/>
  <c r="D20" i="40"/>
  <c r="E20" i="40"/>
  <c r="F20" i="40"/>
  <c r="B21" i="40"/>
  <c r="C21" i="40"/>
  <c r="D21" i="40"/>
  <c r="E21" i="40"/>
  <c r="F21" i="40"/>
  <c r="B22" i="40"/>
  <c r="C22" i="40"/>
  <c r="D22" i="40"/>
  <c r="E22" i="40"/>
  <c r="F22" i="40"/>
  <c r="B23" i="40"/>
  <c r="C23" i="40"/>
  <c r="D23" i="40"/>
  <c r="E23" i="40"/>
  <c r="F23" i="40"/>
  <c r="B24" i="40"/>
  <c r="C24" i="40"/>
  <c r="D24" i="40"/>
  <c r="E24" i="40"/>
  <c r="F24" i="40"/>
  <c r="B25" i="40"/>
  <c r="C25" i="40"/>
  <c r="D25" i="40"/>
  <c r="E25" i="40"/>
  <c r="F25" i="40"/>
  <c r="B26" i="40"/>
  <c r="C26" i="40"/>
  <c r="D26" i="40"/>
  <c r="E26" i="40"/>
  <c r="F26" i="40"/>
  <c r="B27" i="40"/>
  <c r="C27" i="40"/>
  <c r="D27" i="40"/>
  <c r="E27" i="40"/>
  <c r="F27" i="40"/>
  <c r="B28" i="40"/>
  <c r="C28" i="40"/>
  <c r="D28" i="40"/>
  <c r="E28" i="40"/>
  <c r="F28" i="40"/>
  <c r="B29" i="40"/>
  <c r="C29" i="40"/>
  <c r="D29" i="40"/>
  <c r="E29" i="40"/>
  <c r="F29" i="40"/>
  <c r="B30" i="40"/>
  <c r="C30" i="40"/>
  <c r="D30" i="40"/>
  <c r="E30" i="40"/>
  <c r="F30" i="40"/>
  <c r="B31" i="40"/>
  <c r="C31" i="40"/>
  <c r="D31" i="40"/>
  <c r="E31" i="40"/>
  <c r="F31" i="40"/>
  <c r="B32" i="40"/>
  <c r="C32" i="40"/>
  <c r="D32" i="40"/>
  <c r="E32" i="40"/>
  <c r="F32" i="40"/>
  <c r="B40" i="40"/>
  <c r="C40" i="40"/>
  <c r="D40" i="40"/>
  <c r="E40" i="40"/>
  <c r="F40" i="40"/>
  <c r="G40" i="40"/>
  <c r="B41" i="40"/>
  <c r="C41" i="40"/>
  <c r="D41" i="40"/>
  <c r="E41" i="40"/>
  <c r="F41" i="40"/>
  <c r="G41" i="40"/>
  <c r="B42" i="40"/>
  <c r="C42" i="40"/>
  <c r="D42" i="40"/>
  <c r="E42" i="40"/>
  <c r="F42" i="40"/>
  <c r="G42" i="40"/>
  <c r="B43" i="40"/>
  <c r="C43" i="40"/>
  <c r="D43" i="40"/>
  <c r="E43" i="40"/>
  <c r="F43" i="40"/>
  <c r="G43" i="40"/>
  <c r="B44" i="40"/>
  <c r="C44" i="40"/>
  <c r="D44" i="40"/>
  <c r="E44" i="40"/>
  <c r="F44" i="40"/>
  <c r="G44" i="40"/>
  <c r="B52" i="40"/>
  <c r="C52" i="40"/>
  <c r="D52" i="40"/>
  <c r="E52" i="40"/>
  <c r="F52" i="40"/>
  <c r="B53" i="40"/>
  <c r="D53" i="40"/>
  <c r="E53" i="40"/>
  <c r="F53" i="40"/>
  <c r="B54" i="40"/>
  <c r="D54" i="40"/>
  <c r="E54" i="40"/>
  <c r="F54" i="40"/>
  <c r="B55" i="40"/>
  <c r="D55" i="40"/>
  <c r="E55" i="40"/>
  <c r="F55" i="40"/>
  <c r="B56" i="40"/>
  <c r="D56" i="40"/>
  <c r="E56" i="40"/>
  <c r="F56" i="40"/>
  <c r="B57" i="40"/>
  <c r="D57" i="40"/>
  <c r="E57" i="40"/>
  <c r="F57" i="40"/>
  <c r="B58" i="40"/>
  <c r="D58" i="40"/>
  <c r="E58" i="40"/>
  <c r="F58" i="40"/>
  <c r="B59" i="40"/>
  <c r="D59" i="40"/>
  <c r="E59" i="40"/>
  <c r="F59" i="40"/>
  <c r="B6" i="36"/>
  <c r="C6" i="36"/>
  <c r="D6" i="36"/>
  <c r="D13" i="36" s="1"/>
  <c r="L13" i="36" s="1"/>
  <c r="E6" i="36"/>
  <c r="F6" i="36"/>
  <c r="G6" i="36"/>
  <c r="H6" i="36"/>
  <c r="K6" i="36" s="1"/>
  <c r="M6" i="36"/>
  <c r="G7" i="36"/>
  <c r="I7" i="36" s="1"/>
  <c r="K7" i="36"/>
  <c r="L7" i="36"/>
  <c r="M7" i="36"/>
  <c r="N7" i="36"/>
  <c r="I8" i="36"/>
  <c r="J8" i="36"/>
  <c r="K8" i="36"/>
  <c r="L8" i="36"/>
  <c r="M8" i="36"/>
  <c r="N8" i="36"/>
  <c r="I9" i="36"/>
  <c r="J9" i="36"/>
  <c r="K9" i="36"/>
  <c r="L9" i="36"/>
  <c r="M9" i="36"/>
  <c r="N9" i="36"/>
  <c r="I10" i="36"/>
  <c r="J10" i="36"/>
  <c r="K10" i="36"/>
  <c r="L10" i="36"/>
  <c r="M10" i="36"/>
  <c r="N10" i="36"/>
  <c r="I11" i="36"/>
  <c r="J11" i="36"/>
  <c r="K11" i="36"/>
  <c r="L11" i="36"/>
  <c r="M11" i="36"/>
  <c r="N11" i="36"/>
  <c r="I12" i="36"/>
  <c r="J12" i="36"/>
  <c r="K12" i="36"/>
  <c r="L12" i="36"/>
  <c r="N12" i="36"/>
  <c r="C13" i="36"/>
  <c r="K13" i="36" s="1"/>
  <c r="E13" i="36"/>
  <c r="M12" i="36" s="1"/>
  <c r="I13" i="36"/>
  <c r="M13" i="36"/>
  <c r="N13" i="36"/>
  <c r="I14" i="36"/>
  <c r="J14" i="36"/>
  <c r="K14" i="36"/>
  <c r="L14" i="36"/>
  <c r="M14" i="36"/>
  <c r="N14" i="36"/>
  <c r="I15" i="36"/>
  <c r="J15" i="36"/>
  <c r="K15" i="36"/>
  <c r="L15" i="36"/>
  <c r="M15" i="36"/>
  <c r="N15" i="36"/>
  <c r="I16" i="36"/>
  <c r="J16" i="36"/>
  <c r="K16" i="36"/>
  <c r="L16" i="36"/>
  <c r="M16" i="36"/>
  <c r="N16" i="36"/>
  <c r="I17" i="36"/>
  <c r="J17" i="36"/>
  <c r="K17" i="36"/>
  <c r="L17" i="36"/>
  <c r="M17" i="36"/>
  <c r="N17" i="36"/>
  <c r="I18" i="36"/>
  <c r="J18" i="36"/>
  <c r="K18" i="36"/>
  <c r="L18" i="36"/>
  <c r="M18" i="36"/>
  <c r="N18" i="36"/>
  <c r="I19" i="36"/>
  <c r="J19" i="36"/>
  <c r="K19" i="36"/>
  <c r="L19" i="36"/>
  <c r="M19" i="36"/>
  <c r="N19" i="36"/>
  <c r="I20" i="36"/>
  <c r="J20" i="36"/>
  <c r="K20" i="36"/>
  <c r="L20" i="36"/>
  <c r="M20" i="36"/>
  <c r="N20" i="36"/>
  <c r="I21" i="36"/>
  <c r="J21" i="36"/>
  <c r="K21" i="36"/>
  <c r="L21" i="36"/>
  <c r="M21" i="36"/>
  <c r="N21" i="36"/>
  <c r="I22" i="36"/>
  <c r="J22" i="36"/>
  <c r="K22" i="36"/>
  <c r="L22" i="36"/>
  <c r="M22" i="36"/>
  <c r="N22" i="36"/>
  <c r="I23" i="36"/>
  <c r="J23" i="36"/>
  <c r="K23" i="36"/>
  <c r="L23" i="36"/>
  <c r="M23" i="36"/>
  <c r="N23" i="36"/>
  <c r="I24" i="36"/>
  <c r="J24" i="36"/>
  <c r="K24" i="36"/>
  <c r="L24" i="36"/>
  <c r="M24" i="36"/>
  <c r="N24" i="36"/>
  <c r="I25" i="36"/>
  <c r="J25" i="36"/>
  <c r="K25" i="36"/>
  <c r="L25" i="36"/>
  <c r="M25" i="36"/>
  <c r="N25" i="36"/>
  <c r="I26" i="36"/>
  <c r="J26" i="36"/>
  <c r="K26" i="36"/>
  <c r="L26" i="36"/>
  <c r="M26" i="36"/>
  <c r="N26" i="36"/>
  <c r="I27" i="36"/>
  <c r="J27" i="36"/>
  <c r="K27" i="36"/>
  <c r="L27" i="36"/>
  <c r="M27" i="36"/>
  <c r="N27" i="36"/>
  <c r="I28" i="36"/>
  <c r="J28" i="36"/>
  <c r="K28" i="36"/>
  <c r="L28" i="36"/>
  <c r="C29" i="36"/>
  <c r="D29" i="36"/>
  <c r="E29" i="36"/>
  <c r="F29" i="36"/>
  <c r="G29" i="36"/>
  <c r="H29" i="36"/>
  <c r="B6" i="34"/>
  <c r="C6" i="34"/>
  <c r="D6" i="34"/>
  <c r="F6" i="34"/>
  <c r="G6" i="34"/>
  <c r="H6" i="34"/>
  <c r="K6" i="34"/>
  <c r="B7" i="34"/>
  <c r="C7" i="34"/>
  <c r="D7" i="34"/>
  <c r="J7" i="34" s="1"/>
  <c r="E7" i="34"/>
  <c r="F7" i="34"/>
  <c r="G7" i="34"/>
  <c r="H7" i="34"/>
  <c r="K7" i="34"/>
  <c r="B8" i="34"/>
  <c r="C8" i="34"/>
  <c r="D8" i="34"/>
  <c r="E8" i="34"/>
  <c r="F8" i="34"/>
  <c r="G8" i="34"/>
  <c r="I8" i="34" s="1"/>
  <c r="H8" i="34"/>
  <c r="K8" i="34"/>
  <c r="B9" i="34"/>
  <c r="C9" i="34"/>
  <c r="D9" i="34"/>
  <c r="E9" i="34"/>
  <c r="F9" i="34"/>
  <c r="I9" i="34" s="1"/>
  <c r="G9" i="34"/>
  <c r="H9" i="34"/>
  <c r="K9" i="34"/>
  <c r="B10" i="34"/>
  <c r="C10" i="34"/>
  <c r="D10" i="34"/>
  <c r="E10" i="34"/>
  <c r="F10" i="34"/>
  <c r="G10" i="34"/>
  <c r="H10" i="34"/>
  <c r="K10" i="34"/>
  <c r="B11" i="34"/>
  <c r="C11" i="34"/>
  <c r="D11" i="34"/>
  <c r="E11" i="34"/>
  <c r="F11" i="34"/>
  <c r="G11" i="34"/>
  <c r="H11" i="34"/>
  <c r="K11" i="34"/>
  <c r="B12" i="34"/>
  <c r="C12" i="34"/>
  <c r="D12" i="34"/>
  <c r="E12" i="34"/>
  <c r="F12" i="34"/>
  <c r="G12" i="34"/>
  <c r="H12" i="34"/>
  <c r="K12" i="34"/>
  <c r="B13" i="34"/>
  <c r="C13" i="34"/>
  <c r="D13" i="34"/>
  <c r="E13" i="34"/>
  <c r="F13" i="34"/>
  <c r="G13" i="34"/>
  <c r="H13" i="34"/>
  <c r="K13" i="34"/>
  <c r="B14" i="34"/>
  <c r="C14" i="34"/>
  <c r="J14" i="34" s="1"/>
  <c r="L14" i="34" s="1"/>
  <c r="D14" i="34"/>
  <c r="E14" i="34"/>
  <c r="F14" i="34"/>
  <c r="I14" i="34"/>
  <c r="G14" i="34"/>
  <c r="H14" i="34"/>
  <c r="K14" i="34"/>
  <c r="C15" i="34"/>
  <c r="D15" i="34"/>
  <c r="E15" i="34"/>
  <c r="F15" i="34"/>
  <c r="G15" i="34"/>
  <c r="H15" i="34"/>
  <c r="K15" i="34"/>
  <c r="L3" i="30"/>
  <c r="B4" i="30"/>
  <c r="C4" i="30"/>
  <c r="F4" i="30"/>
  <c r="G4" i="30"/>
  <c r="H4" i="30"/>
  <c r="J4" i="30"/>
  <c r="K4" i="30"/>
  <c r="B5" i="30"/>
  <c r="C5" i="30"/>
  <c r="F5" i="30"/>
  <c r="G5" i="30"/>
  <c r="H5" i="30"/>
  <c r="J5" i="30"/>
  <c r="K5" i="30"/>
  <c r="B6" i="30"/>
  <c r="C6" i="30"/>
  <c r="F6" i="30"/>
  <c r="G6" i="30"/>
  <c r="H6" i="30"/>
  <c r="I6" i="30" s="1"/>
  <c r="J6" i="30"/>
  <c r="K6" i="30"/>
  <c r="B7" i="30"/>
  <c r="C7" i="30"/>
  <c r="F7" i="30"/>
  <c r="G7" i="30"/>
  <c r="H7" i="30"/>
  <c r="J7" i="30"/>
  <c r="K7" i="30"/>
  <c r="B8" i="30"/>
  <c r="C8" i="30"/>
  <c r="F8" i="30"/>
  <c r="G8" i="30"/>
  <c r="H8" i="30"/>
  <c r="J8" i="30"/>
  <c r="K8" i="30"/>
  <c r="B9" i="30"/>
  <c r="C9" i="30"/>
  <c r="F9" i="30"/>
  <c r="G9" i="30"/>
  <c r="H9" i="30"/>
  <c r="J9" i="30"/>
  <c r="K9" i="30"/>
  <c r="B10" i="30"/>
  <c r="C10" i="30"/>
  <c r="F10" i="30"/>
  <c r="G10" i="30"/>
  <c r="H10" i="30"/>
  <c r="J10" i="30"/>
  <c r="K10" i="30"/>
  <c r="B11" i="30"/>
  <c r="C11" i="30"/>
  <c r="F11" i="30"/>
  <c r="G11" i="30"/>
  <c r="H11" i="30"/>
  <c r="L11" i="30" s="1"/>
  <c r="J11" i="30"/>
  <c r="K11" i="30"/>
  <c r="B12" i="30"/>
  <c r="C12" i="30"/>
  <c r="F12" i="30"/>
  <c r="G12" i="30"/>
  <c r="H12" i="30"/>
  <c r="J12" i="30"/>
  <c r="K12" i="30"/>
  <c r="B13" i="30"/>
  <c r="C13" i="30"/>
  <c r="F13" i="30"/>
  <c r="G13" i="30"/>
  <c r="H13" i="30"/>
  <c r="J13" i="30"/>
  <c r="K13" i="30"/>
  <c r="B14" i="30"/>
  <c r="C14" i="30"/>
  <c r="F14" i="30"/>
  <c r="G14" i="30"/>
  <c r="H14" i="30"/>
  <c r="J14" i="30"/>
  <c r="K14" i="30"/>
  <c r="B15" i="30"/>
  <c r="C15" i="30"/>
  <c r="F15" i="30"/>
  <c r="G15" i="30"/>
  <c r="H15" i="30"/>
  <c r="J15" i="30"/>
  <c r="K15" i="30"/>
  <c r="B16" i="30"/>
  <c r="C16" i="30"/>
  <c r="F16" i="30"/>
  <c r="G16" i="30"/>
  <c r="H16" i="30"/>
  <c r="J16" i="30"/>
  <c r="K16" i="30"/>
  <c r="B17" i="30"/>
  <c r="C17" i="30"/>
  <c r="F17" i="30"/>
  <c r="G17" i="30"/>
  <c r="H17" i="30"/>
  <c r="J17" i="30"/>
  <c r="K17" i="30"/>
  <c r="B18" i="30"/>
  <c r="C18" i="30"/>
  <c r="F18" i="30"/>
  <c r="G18" i="30"/>
  <c r="H18" i="30"/>
  <c r="I18" i="30" s="1"/>
  <c r="J18" i="30"/>
  <c r="K18" i="30"/>
  <c r="B19" i="30"/>
  <c r="C19" i="30"/>
  <c r="F19" i="30"/>
  <c r="G19" i="30"/>
  <c r="H19" i="30"/>
  <c r="J19" i="30"/>
  <c r="K19" i="30"/>
  <c r="B20" i="30"/>
  <c r="C20" i="30"/>
  <c r="F20" i="30"/>
  <c r="G20" i="30"/>
  <c r="H20" i="30"/>
  <c r="J20" i="30"/>
  <c r="K20" i="30"/>
  <c r="B21" i="30"/>
  <c r="C21" i="30"/>
  <c r="F21" i="30"/>
  <c r="G21" i="30"/>
  <c r="H21" i="30"/>
  <c r="J21" i="30"/>
  <c r="K21" i="30"/>
  <c r="B22" i="30"/>
  <c r="C22" i="30"/>
  <c r="F22" i="30"/>
  <c r="G22" i="30"/>
  <c r="H22" i="30"/>
  <c r="L22" i="30" s="1"/>
  <c r="J22" i="30"/>
  <c r="K22" i="30"/>
  <c r="B23" i="30"/>
  <c r="C23" i="30"/>
  <c r="F23" i="30"/>
  <c r="G23" i="30"/>
  <c r="H23" i="30"/>
  <c r="J23" i="30"/>
  <c r="K23" i="30"/>
  <c r="B24" i="30"/>
  <c r="C24" i="30"/>
  <c r="F24" i="30"/>
  <c r="G24" i="30"/>
  <c r="H24" i="30"/>
  <c r="L24" i="30" s="1"/>
  <c r="J24" i="30"/>
  <c r="K24" i="30"/>
  <c r="B25" i="30"/>
  <c r="C25" i="30"/>
  <c r="F25" i="30"/>
  <c r="G25" i="30"/>
  <c r="H25" i="30"/>
  <c r="I25" i="30" s="1"/>
  <c r="J25" i="30"/>
  <c r="K25" i="30"/>
  <c r="B26" i="30"/>
  <c r="C26" i="30"/>
  <c r="F26" i="30"/>
  <c r="G26" i="30"/>
  <c r="H26" i="30"/>
  <c r="J26" i="30"/>
  <c r="K26" i="30"/>
  <c r="F27" i="30"/>
  <c r="G27" i="30"/>
  <c r="H27" i="30"/>
  <c r="B7" i="26"/>
  <c r="C7" i="26"/>
  <c r="D7" i="26"/>
  <c r="E7" i="26"/>
  <c r="F7" i="26"/>
  <c r="I7" i="26"/>
  <c r="J7" i="26"/>
  <c r="B8" i="26"/>
  <c r="C8" i="26"/>
  <c r="D8" i="26"/>
  <c r="E8" i="26"/>
  <c r="F8" i="26"/>
  <c r="H8" i="26" s="1"/>
  <c r="I8" i="26"/>
  <c r="K8" i="26" s="1"/>
  <c r="B9" i="26"/>
  <c r="C9" i="26"/>
  <c r="D9" i="26"/>
  <c r="E9" i="26"/>
  <c r="G9" i="26" s="1"/>
  <c r="F9" i="26"/>
  <c r="H9" i="26" s="1"/>
  <c r="I9" i="26"/>
  <c r="K9" i="26" s="1"/>
  <c r="J9" i="26"/>
  <c r="B10" i="26"/>
  <c r="C10" i="26"/>
  <c r="D10" i="26"/>
  <c r="E10" i="26"/>
  <c r="F10" i="26"/>
  <c r="H10" i="26" s="1"/>
  <c r="G10" i="26"/>
  <c r="I10" i="26"/>
  <c r="J10" i="26"/>
  <c r="K10" i="26"/>
  <c r="B11" i="26"/>
  <c r="C11" i="26"/>
  <c r="D11" i="26"/>
  <c r="E11" i="26"/>
  <c r="F11" i="26"/>
  <c r="G11" i="26"/>
  <c r="H11" i="26"/>
  <c r="I11" i="26"/>
  <c r="J11" i="26"/>
  <c r="K11" i="26"/>
  <c r="L11" i="26"/>
  <c r="B12" i="26"/>
  <c r="C12" i="26"/>
  <c r="D12" i="26"/>
  <c r="E12" i="26"/>
  <c r="G12" i="26" s="1"/>
  <c r="F12" i="26"/>
  <c r="H12" i="26" s="1"/>
  <c r="I12" i="26"/>
  <c r="K12" i="26" s="1"/>
  <c r="J12" i="26"/>
  <c r="B13" i="26"/>
  <c r="C13" i="26"/>
  <c r="D13" i="26"/>
  <c r="E13" i="26"/>
  <c r="F13" i="26"/>
  <c r="H13" i="26" s="1"/>
  <c r="G13" i="26"/>
  <c r="I13" i="26"/>
  <c r="J13" i="26"/>
  <c r="L13" i="26" s="1"/>
  <c r="B14" i="26"/>
  <c r="C14" i="26"/>
  <c r="D14" i="26"/>
  <c r="E14" i="26"/>
  <c r="G14" i="26" s="1"/>
  <c r="F14" i="26"/>
  <c r="H14" i="26"/>
  <c r="I14" i="26"/>
  <c r="J14" i="26"/>
  <c r="B15" i="26"/>
  <c r="C15" i="26"/>
  <c r="D15" i="26"/>
  <c r="E15" i="26"/>
  <c r="F15" i="26"/>
  <c r="G15" i="26"/>
  <c r="H15" i="26"/>
  <c r="I15" i="26"/>
  <c r="J15" i="26"/>
  <c r="K15" i="26"/>
  <c r="L15" i="26"/>
  <c r="B16" i="26"/>
  <c r="C16" i="26"/>
  <c r="D16" i="26"/>
  <c r="E16" i="26"/>
  <c r="G16" i="26"/>
  <c r="F16" i="26"/>
  <c r="H16" i="26"/>
  <c r="I16" i="26"/>
  <c r="K16" i="26"/>
  <c r="J16" i="26"/>
  <c r="L16" i="26"/>
  <c r="B17" i="26"/>
  <c r="C17" i="26"/>
  <c r="D17" i="26"/>
  <c r="E17" i="26"/>
  <c r="G17" i="26" s="1"/>
  <c r="F17" i="26"/>
  <c r="H17" i="26"/>
  <c r="I17" i="26"/>
  <c r="J17" i="26"/>
  <c r="B18" i="26"/>
  <c r="C18" i="26"/>
  <c r="D18" i="26"/>
  <c r="E18" i="26"/>
  <c r="G18" i="26" s="1"/>
  <c r="F18" i="26"/>
  <c r="H18" i="26" s="1"/>
  <c r="I18" i="26"/>
  <c r="J18" i="26"/>
  <c r="L18" i="26"/>
  <c r="B19" i="26"/>
  <c r="C19" i="26"/>
  <c r="D19" i="26"/>
  <c r="E19" i="26"/>
  <c r="F19" i="26"/>
  <c r="G19" i="26"/>
  <c r="H19" i="26"/>
  <c r="I19" i="26"/>
  <c r="J19" i="26"/>
  <c r="K19" i="26"/>
  <c r="L19" i="26"/>
  <c r="B20" i="26"/>
  <c r="C20" i="26"/>
  <c r="D20" i="26"/>
  <c r="E20" i="26"/>
  <c r="G20" i="26" s="1"/>
  <c r="F20" i="26"/>
  <c r="H20" i="26" s="1"/>
  <c r="I20" i="26"/>
  <c r="J20" i="26"/>
  <c r="L20" i="26" s="1"/>
  <c r="B21" i="26"/>
  <c r="C21" i="26"/>
  <c r="D21" i="26"/>
  <c r="E21" i="26"/>
  <c r="K21" i="26" s="1"/>
  <c r="F21" i="26"/>
  <c r="H21" i="26" s="1"/>
  <c r="G21" i="26"/>
  <c r="I21" i="26"/>
  <c r="J21" i="26"/>
  <c r="B22" i="26"/>
  <c r="C22" i="26"/>
  <c r="D22" i="26"/>
  <c r="E22" i="26"/>
  <c r="K22" i="26" s="1"/>
  <c r="F22" i="26"/>
  <c r="H22" i="26" s="1"/>
  <c r="G22" i="26"/>
  <c r="I22" i="26"/>
  <c r="J22" i="26"/>
  <c r="J23" i="26"/>
  <c r="B5" i="19"/>
  <c r="B7" i="19"/>
  <c r="C7" i="19"/>
  <c r="D7" i="19"/>
  <c r="E7" i="19"/>
  <c r="F7" i="19" s="1"/>
  <c r="G7" i="19"/>
  <c r="H7" i="19"/>
  <c r="I7" i="19"/>
  <c r="B8" i="19"/>
  <c r="C8" i="19"/>
  <c r="I8" i="19" s="1"/>
  <c r="D8" i="19"/>
  <c r="E8" i="19"/>
  <c r="F8" i="19" s="1"/>
  <c r="G8" i="19"/>
  <c r="H8" i="19"/>
  <c r="B9" i="19"/>
  <c r="C9" i="19"/>
  <c r="D9" i="19"/>
  <c r="E9" i="19"/>
  <c r="F9" i="19" s="1"/>
  <c r="G9" i="19"/>
  <c r="H9" i="19"/>
  <c r="I9" i="19"/>
  <c r="B10" i="19"/>
  <c r="C10" i="19"/>
  <c r="I10" i="19" s="1"/>
  <c r="D10" i="19"/>
  <c r="E10" i="19"/>
  <c r="F10" i="19" s="1"/>
  <c r="G10" i="19"/>
  <c r="H10" i="19"/>
  <c r="B11" i="19"/>
  <c r="C11" i="19"/>
  <c r="D11" i="19"/>
  <c r="E11" i="19"/>
  <c r="F11" i="19" s="1"/>
  <c r="G11" i="19"/>
  <c r="H11" i="19"/>
  <c r="I11" i="19"/>
  <c r="B12" i="19"/>
  <c r="C12" i="19"/>
  <c r="I12" i="19" s="1"/>
  <c r="D12" i="19"/>
  <c r="E12" i="19"/>
  <c r="F12" i="19" s="1"/>
  <c r="G12" i="19"/>
  <c r="H12" i="19"/>
  <c r="B13" i="19"/>
  <c r="C13" i="19"/>
  <c r="D13" i="19"/>
  <c r="E13" i="19"/>
  <c r="F13" i="19" s="1"/>
  <c r="G13" i="19"/>
  <c r="H13" i="19"/>
  <c r="I13" i="19"/>
  <c r="B14" i="19"/>
  <c r="C14" i="19"/>
  <c r="I14" i="19" s="1"/>
  <c r="D14" i="19"/>
  <c r="E14" i="19"/>
  <c r="F14" i="19" s="1"/>
  <c r="G14" i="19"/>
  <c r="H14" i="19"/>
  <c r="B15" i="19"/>
  <c r="C15" i="19"/>
  <c r="D15" i="19"/>
  <c r="E15" i="19"/>
  <c r="F15" i="19" s="1"/>
  <c r="G15" i="19"/>
  <c r="H15" i="19"/>
  <c r="I15" i="19"/>
  <c r="B16" i="19"/>
  <c r="C16" i="19"/>
  <c r="I16" i="19" s="1"/>
  <c r="D16" i="19"/>
  <c r="E16" i="19"/>
  <c r="F16" i="19" s="1"/>
  <c r="G16" i="19"/>
  <c r="H16" i="19"/>
  <c r="B17" i="19"/>
  <c r="C17" i="19"/>
  <c r="D17" i="19"/>
  <c r="E17" i="19"/>
  <c r="F17" i="19" s="1"/>
  <c r="G17" i="19"/>
  <c r="H17" i="19"/>
  <c r="I17" i="19"/>
  <c r="B18" i="19"/>
  <c r="C18" i="19"/>
  <c r="I18" i="19" s="1"/>
  <c r="D18" i="19"/>
  <c r="E18" i="19"/>
  <c r="F18" i="19" s="1"/>
  <c r="G18" i="19"/>
  <c r="H18" i="19"/>
  <c r="B19" i="19"/>
  <c r="C19" i="19"/>
  <c r="D19" i="19"/>
  <c r="E19" i="19"/>
  <c r="F19" i="19" s="1"/>
  <c r="G19" i="19"/>
  <c r="H19" i="19"/>
  <c r="I19" i="19"/>
  <c r="C20" i="19"/>
  <c r="I20" i="19" s="1"/>
  <c r="D20" i="19"/>
  <c r="E20" i="19"/>
  <c r="G20" i="19"/>
  <c r="H20" i="19"/>
  <c r="B7" i="25"/>
  <c r="C7" i="25"/>
  <c r="D7" i="25"/>
  <c r="F7" i="25"/>
  <c r="G7" i="25"/>
  <c r="I7" i="25" s="1"/>
  <c r="B8" i="25"/>
  <c r="C8" i="25"/>
  <c r="D8" i="25"/>
  <c r="F8" i="25"/>
  <c r="B9" i="25"/>
  <c r="C9" i="25"/>
  <c r="D9" i="25"/>
  <c r="F9" i="25"/>
  <c r="G9" i="25"/>
  <c r="B10" i="25"/>
  <c r="C10" i="25"/>
  <c r="D10" i="25"/>
  <c r="E10" i="25" s="1"/>
  <c r="F10" i="25"/>
  <c r="G10" i="25"/>
  <c r="B11" i="25"/>
  <c r="C11" i="25"/>
  <c r="D11" i="25"/>
  <c r="F11" i="25"/>
  <c r="G11" i="25"/>
  <c r="B13" i="25"/>
  <c r="C13" i="25"/>
  <c r="D13" i="25"/>
  <c r="F13" i="25"/>
  <c r="G13" i="25"/>
  <c r="I13" i="25" s="1"/>
  <c r="B14" i="25"/>
  <c r="C14" i="25"/>
  <c r="D14" i="25"/>
  <c r="F14" i="25"/>
  <c r="F12" i="25" s="1"/>
  <c r="B5" i="18"/>
  <c r="C5" i="18"/>
  <c r="D5" i="18"/>
  <c r="G5" i="18"/>
  <c r="G13" i="18" s="1"/>
  <c r="H5" i="18"/>
  <c r="H6" i="18"/>
  <c r="I6" i="18"/>
  <c r="H7" i="18"/>
  <c r="I7" i="18"/>
  <c r="B8" i="18"/>
  <c r="C8" i="18"/>
  <c r="D8" i="18"/>
  <c r="G8" i="18"/>
  <c r="H9" i="18"/>
  <c r="I9" i="18"/>
  <c r="H10" i="18"/>
  <c r="I10" i="18"/>
  <c r="H11" i="18"/>
  <c r="I11" i="18"/>
  <c r="H12" i="18"/>
  <c r="I12" i="18"/>
  <c r="D13" i="18"/>
  <c r="B6" i="17"/>
  <c r="L6" i="17" s="1"/>
  <c r="C6" i="17"/>
  <c r="D6" i="17"/>
  <c r="E6" i="17"/>
  <c r="F6" i="17"/>
  <c r="G6" i="17"/>
  <c r="I6" i="17"/>
  <c r="J6" i="17"/>
  <c r="K6" i="17"/>
  <c r="B7" i="17"/>
  <c r="C7" i="17"/>
  <c r="D7" i="17"/>
  <c r="E7" i="17"/>
  <c r="N7" i="17" s="1"/>
  <c r="F7" i="17"/>
  <c r="G7" i="17"/>
  <c r="H7" i="17"/>
  <c r="I7" i="17"/>
  <c r="J7" i="17"/>
  <c r="K7" i="17"/>
  <c r="M7" i="17" s="1"/>
  <c r="B8" i="17"/>
  <c r="C8" i="17"/>
  <c r="D8" i="17"/>
  <c r="E8" i="17"/>
  <c r="F8" i="17"/>
  <c r="G8" i="17"/>
  <c r="H8" i="17"/>
  <c r="I8" i="17"/>
  <c r="J8" i="17"/>
  <c r="K8" i="17"/>
  <c r="M8" i="17" s="1"/>
  <c r="B9" i="17"/>
  <c r="C9" i="17"/>
  <c r="D9" i="17"/>
  <c r="E9" i="17"/>
  <c r="F9" i="17"/>
  <c r="G9" i="17"/>
  <c r="H9" i="17"/>
  <c r="I9" i="17"/>
  <c r="J9" i="17"/>
  <c r="K9" i="17"/>
  <c r="M9" i="17" s="1"/>
  <c r="B10" i="17"/>
  <c r="C10" i="17"/>
  <c r="D10" i="17"/>
  <c r="E10" i="17"/>
  <c r="N10" i="17" s="1"/>
  <c r="F10" i="17"/>
  <c r="G10" i="17"/>
  <c r="H10" i="17"/>
  <c r="I10" i="17"/>
  <c r="J10" i="17"/>
  <c r="K10" i="17"/>
  <c r="M10" i="17" s="1"/>
  <c r="B11" i="17"/>
  <c r="C11" i="17"/>
  <c r="D11" i="17"/>
  <c r="E11" i="17"/>
  <c r="N11" i="17" s="1"/>
  <c r="F11" i="17"/>
  <c r="G11" i="17"/>
  <c r="H11" i="17"/>
  <c r="I11" i="17"/>
  <c r="J11" i="17"/>
  <c r="K11" i="17"/>
  <c r="M11" i="17" s="1"/>
  <c r="B12" i="17"/>
  <c r="C12" i="17"/>
  <c r="D12" i="17"/>
  <c r="E12" i="17"/>
  <c r="F12" i="17"/>
  <c r="G12" i="17"/>
  <c r="H12" i="17"/>
  <c r="I12" i="17"/>
  <c r="J12" i="17"/>
  <c r="K12" i="17"/>
  <c r="M12" i="17" s="1"/>
  <c r="B13" i="17"/>
  <c r="C13" i="17"/>
  <c r="D13" i="17"/>
  <c r="E13" i="17"/>
  <c r="N13" i="17" s="1"/>
  <c r="F13" i="17"/>
  <c r="G13" i="17"/>
  <c r="H13" i="17"/>
  <c r="I13" i="17"/>
  <c r="J13" i="17"/>
  <c r="K13" i="17"/>
  <c r="M13" i="17" s="1"/>
  <c r="B14" i="17"/>
  <c r="C14" i="17"/>
  <c r="D14" i="17"/>
  <c r="E14" i="17"/>
  <c r="F14" i="17"/>
  <c r="G14" i="17"/>
  <c r="H14" i="17"/>
  <c r="I14" i="17"/>
  <c r="J14" i="17"/>
  <c r="K14" i="17"/>
  <c r="M14" i="17" s="1"/>
  <c r="B15" i="17"/>
  <c r="C15" i="17"/>
  <c r="D15" i="17"/>
  <c r="E15" i="17"/>
  <c r="N15" i="17" s="1"/>
  <c r="F15" i="17"/>
  <c r="G15" i="17"/>
  <c r="H15" i="17"/>
  <c r="I15" i="17"/>
  <c r="J15" i="17"/>
  <c r="K15" i="17"/>
  <c r="M15" i="17" s="1"/>
  <c r="B16" i="17"/>
  <c r="C16" i="17"/>
  <c r="D16" i="17"/>
  <c r="E16" i="17"/>
  <c r="N16" i="17" s="1"/>
  <c r="F16" i="17"/>
  <c r="G16" i="17"/>
  <c r="H16" i="17"/>
  <c r="I16" i="17"/>
  <c r="J16" i="17"/>
  <c r="K16" i="17"/>
  <c r="M16" i="17" s="1"/>
  <c r="B17" i="17"/>
  <c r="C17" i="17"/>
  <c r="D17" i="17"/>
  <c r="E17" i="17"/>
  <c r="F17" i="17"/>
  <c r="G17" i="17"/>
  <c r="H17" i="17"/>
  <c r="I17" i="17"/>
  <c r="J17" i="17"/>
  <c r="K17" i="17"/>
  <c r="M17" i="17" s="1"/>
  <c r="B18" i="17"/>
  <c r="C18" i="17"/>
  <c r="D18" i="17"/>
  <c r="E18" i="17"/>
  <c r="F18" i="17"/>
  <c r="G18" i="17"/>
  <c r="H18" i="17"/>
  <c r="I18" i="17"/>
  <c r="J18" i="17"/>
  <c r="K18" i="17"/>
  <c r="M18" i="17" s="1"/>
  <c r="B19" i="17"/>
  <c r="C19" i="17"/>
  <c r="D19" i="17"/>
  <c r="E19" i="17"/>
  <c r="N19" i="17" s="1"/>
  <c r="F19" i="17"/>
  <c r="G19" i="17"/>
  <c r="H19" i="17"/>
  <c r="I19" i="17"/>
  <c r="J19" i="17"/>
  <c r="K19" i="17"/>
  <c r="M19" i="17" s="1"/>
  <c r="A23" i="17"/>
  <c r="B23" i="17"/>
  <c r="C23" i="17"/>
  <c r="D23" i="17"/>
  <c r="E23" i="17"/>
  <c r="F23" i="17"/>
  <c r="G23" i="17"/>
  <c r="H23" i="17"/>
  <c r="I23" i="17"/>
  <c r="J23" i="17"/>
  <c r="M23" i="17" s="1"/>
  <c r="K23" i="17"/>
  <c r="B24" i="17"/>
  <c r="C24" i="17"/>
  <c r="D24" i="17"/>
  <c r="E24" i="17"/>
  <c r="N24" i="17" s="1"/>
  <c r="F24" i="17"/>
  <c r="G24" i="17"/>
  <c r="H24" i="17"/>
  <c r="I24" i="17"/>
  <c r="J24" i="17"/>
  <c r="M24" i="17" s="1"/>
  <c r="K24" i="17"/>
  <c r="B25" i="17"/>
  <c r="C25" i="17"/>
  <c r="D25" i="17"/>
  <c r="E25" i="17"/>
  <c r="F25" i="17"/>
  <c r="G25" i="17"/>
  <c r="H25" i="17"/>
  <c r="I25" i="17"/>
  <c r="J25" i="17"/>
  <c r="M25" i="17" s="1"/>
  <c r="K25" i="17"/>
  <c r="B26" i="17"/>
  <c r="C26" i="17"/>
  <c r="D26" i="17"/>
  <c r="E26" i="17"/>
  <c r="N26" i="17" s="1"/>
  <c r="F26" i="17"/>
  <c r="G26" i="17"/>
  <c r="H26" i="17"/>
  <c r="I26" i="17"/>
  <c r="J26" i="17"/>
  <c r="K26" i="17"/>
  <c r="M26" i="17"/>
  <c r="B27" i="17"/>
  <c r="C27" i="17"/>
  <c r="D27" i="17"/>
  <c r="E27" i="17"/>
  <c r="N27" i="17" s="1"/>
  <c r="F27" i="17"/>
  <c r="G27" i="17"/>
  <c r="H27" i="17"/>
  <c r="I27" i="17"/>
  <c r="J27" i="17"/>
  <c r="M27" i="17" s="1"/>
  <c r="K27" i="17"/>
  <c r="B28" i="17"/>
  <c r="C28" i="17"/>
  <c r="D28" i="17"/>
  <c r="E28" i="17"/>
  <c r="N28" i="17" s="1"/>
  <c r="F28" i="17"/>
  <c r="G28" i="17"/>
  <c r="H28" i="17"/>
  <c r="I28" i="17"/>
  <c r="J28" i="17"/>
  <c r="M28" i="17" s="1"/>
  <c r="K28" i="17"/>
  <c r="B29" i="17"/>
  <c r="C29" i="17"/>
  <c r="D29" i="17"/>
  <c r="E29" i="17"/>
  <c r="F29" i="17"/>
  <c r="G29" i="17"/>
  <c r="H29" i="17"/>
  <c r="I29" i="17"/>
  <c r="J29" i="17"/>
  <c r="M29" i="17" s="1"/>
  <c r="K29" i="17"/>
  <c r="B30" i="17"/>
  <c r="C30" i="17"/>
  <c r="D30" i="17"/>
  <c r="E30" i="17"/>
  <c r="F30" i="17"/>
  <c r="G30" i="17"/>
  <c r="H30" i="17"/>
  <c r="I30" i="17"/>
  <c r="J30" i="17"/>
  <c r="K30" i="17"/>
  <c r="L30" i="17"/>
  <c r="M30" i="17"/>
  <c r="N30" i="17"/>
  <c r="O32" i="17"/>
  <c r="A5" i="13"/>
  <c r="D5" i="13"/>
  <c r="F5" i="13"/>
  <c r="G5" i="13" s="1"/>
  <c r="H5" i="13"/>
  <c r="I5" i="13" s="1"/>
  <c r="J5" i="13"/>
  <c r="K5" i="13" s="1"/>
  <c r="D6" i="13"/>
  <c r="E6" i="13" s="1"/>
  <c r="F6" i="13"/>
  <c r="G6" i="13" s="1"/>
  <c r="I6" i="13"/>
  <c r="J6" i="13"/>
  <c r="K6" i="13" s="1"/>
  <c r="M6" i="13"/>
  <c r="D7" i="13"/>
  <c r="E7" i="13" s="1"/>
  <c r="F7" i="13"/>
  <c r="I7" i="13"/>
  <c r="J7" i="13"/>
  <c r="M7" i="13"/>
  <c r="D8" i="13"/>
  <c r="E8" i="13" s="1"/>
  <c r="F8" i="13"/>
  <c r="G8" i="13" s="1"/>
  <c r="I8" i="13"/>
  <c r="J8" i="13"/>
  <c r="K8" i="13" s="1"/>
  <c r="D9" i="13"/>
  <c r="E9" i="13" s="1"/>
  <c r="F9" i="13"/>
  <c r="G9" i="13" s="1"/>
  <c r="I9" i="13"/>
  <c r="J9" i="13"/>
  <c r="K9" i="13" s="1"/>
  <c r="M9" i="13"/>
  <c r="D10" i="13"/>
  <c r="E10" i="13" s="1"/>
  <c r="F10" i="13"/>
  <c r="G10" i="13" s="1"/>
  <c r="I10" i="13"/>
  <c r="J10" i="13"/>
  <c r="K10" i="13" s="1"/>
  <c r="D11" i="13"/>
  <c r="M11" i="13" s="1"/>
  <c r="F11" i="13"/>
  <c r="I11" i="13"/>
  <c r="J11" i="13"/>
  <c r="K11" i="13" s="1"/>
  <c r="D12" i="13"/>
  <c r="E12" i="13" s="1"/>
  <c r="F12" i="13"/>
  <c r="G12" i="13" s="1"/>
  <c r="I12" i="13"/>
  <c r="J12" i="13"/>
  <c r="K12" i="13" s="1"/>
  <c r="D13" i="13"/>
  <c r="E13" i="13" s="1"/>
  <c r="F13" i="13"/>
  <c r="G13" i="13" s="1"/>
  <c r="I13" i="13"/>
  <c r="J13" i="13"/>
  <c r="K13" i="13" s="1"/>
  <c r="M13" i="13"/>
  <c r="D19" i="13"/>
  <c r="M19" i="13" s="1"/>
  <c r="F19" i="13"/>
  <c r="G19" i="13" s="1"/>
  <c r="I19" i="13"/>
  <c r="J19" i="13"/>
  <c r="K19" i="13" s="1"/>
  <c r="D20" i="13"/>
  <c r="M20" i="13" s="1"/>
  <c r="F20" i="13"/>
  <c r="G20" i="13" s="1"/>
  <c r="I20" i="13"/>
  <c r="J20" i="13"/>
  <c r="K20" i="13" s="1"/>
  <c r="D21" i="13"/>
  <c r="E21" i="13" s="1"/>
  <c r="F21" i="13"/>
  <c r="G21" i="13" s="1"/>
  <c r="I21" i="13"/>
  <c r="J21" i="13"/>
  <c r="K21" i="13" s="1"/>
  <c r="D22" i="13"/>
  <c r="M22" i="13" s="1"/>
  <c r="F22" i="13"/>
  <c r="G22" i="13" s="1"/>
  <c r="I22" i="13"/>
  <c r="J22" i="13"/>
  <c r="K22" i="13" s="1"/>
  <c r="D23" i="13"/>
  <c r="E23" i="13" s="1"/>
  <c r="F23" i="13"/>
  <c r="I23" i="13"/>
  <c r="J23" i="13"/>
  <c r="K23" i="13" s="1"/>
  <c r="M23" i="13"/>
  <c r="I24" i="13"/>
  <c r="B27" i="13"/>
  <c r="C27" i="13"/>
  <c r="D27" i="13"/>
  <c r="E27" i="13" s="1"/>
  <c r="F27" i="13"/>
  <c r="F37" i="13" s="1"/>
  <c r="H27" i="13"/>
  <c r="I27" i="13" s="1"/>
  <c r="J27" i="13"/>
  <c r="J37" i="13" s="1"/>
  <c r="K37" i="13" s="1"/>
  <c r="E28" i="13"/>
  <c r="F28" i="13"/>
  <c r="G28" i="13" s="1"/>
  <c r="H28" i="13"/>
  <c r="I28" i="13" s="1"/>
  <c r="J28" i="13"/>
  <c r="K28" i="13" s="1"/>
  <c r="M28" i="13"/>
  <c r="E29" i="13"/>
  <c r="F29" i="13"/>
  <c r="G29" i="13" s="1"/>
  <c r="H29" i="13"/>
  <c r="M29" i="13" s="1"/>
  <c r="J29" i="13"/>
  <c r="K29" i="13" s="1"/>
  <c r="E30" i="13"/>
  <c r="F30" i="13"/>
  <c r="L30" i="13" s="1"/>
  <c r="G30" i="13"/>
  <c r="H30" i="13"/>
  <c r="I30" i="13" s="1"/>
  <c r="J30" i="13"/>
  <c r="K30" i="13" s="1"/>
  <c r="E31" i="13"/>
  <c r="F31" i="13"/>
  <c r="L31" i="13" s="1"/>
  <c r="H31" i="13"/>
  <c r="I31" i="13" s="1"/>
  <c r="J31" i="13"/>
  <c r="K31" i="13" s="1"/>
  <c r="M31" i="13"/>
  <c r="E32" i="13"/>
  <c r="F32" i="13"/>
  <c r="G32" i="13" s="1"/>
  <c r="H32" i="13"/>
  <c r="I32" i="13" s="1"/>
  <c r="J32" i="13"/>
  <c r="K32" i="13" s="1"/>
  <c r="E33" i="13"/>
  <c r="F33" i="13"/>
  <c r="G33" i="13" s="1"/>
  <c r="H33" i="13"/>
  <c r="I33" i="13" s="1"/>
  <c r="J33" i="13"/>
  <c r="K33" i="13" s="1"/>
  <c r="L33" i="13"/>
  <c r="E34" i="13"/>
  <c r="F34" i="13"/>
  <c r="L34" i="13" s="1"/>
  <c r="H34" i="13"/>
  <c r="I34" i="13" s="1"/>
  <c r="J34" i="13"/>
  <c r="K34" i="13" s="1"/>
  <c r="E35" i="13"/>
  <c r="F35" i="13"/>
  <c r="G35" i="13" s="1"/>
  <c r="H35" i="13"/>
  <c r="I35" i="13" s="1"/>
  <c r="J35" i="13"/>
  <c r="K35" i="13" s="1"/>
  <c r="E36" i="13"/>
  <c r="F36" i="13"/>
  <c r="G36" i="13" s="1"/>
  <c r="H36" i="13"/>
  <c r="I36" i="13" s="1"/>
  <c r="J36" i="13"/>
  <c r="K36" i="13" s="1"/>
  <c r="D41" i="13"/>
  <c r="F41" i="13"/>
  <c r="H41" i="13"/>
  <c r="J41" i="13"/>
  <c r="H6" i="17"/>
  <c r="C12" i="12"/>
  <c r="G27" i="12"/>
  <c r="C25" i="12"/>
  <c r="D25" i="12"/>
  <c r="E25" i="12"/>
  <c r="F25" i="12"/>
  <c r="H25" i="12"/>
  <c r="I25" i="12"/>
  <c r="J25" i="12"/>
  <c r="K25" i="12"/>
  <c r="L25" i="12"/>
  <c r="E25" i="1"/>
  <c r="F25" i="1"/>
  <c r="G25" i="1"/>
  <c r="H25" i="1"/>
  <c r="I25" i="1"/>
  <c r="J25" i="1"/>
  <c r="J8" i="26"/>
  <c r="H57" i="45"/>
  <c r="F57" i="45"/>
  <c r="J11" i="15"/>
  <c r="G14" i="25"/>
  <c r="G12" i="25" s="1"/>
  <c r="I14" i="25"/>
  <c r="I12" i="30"/>
  <c r="K29" i="36"/>
  <c r="L29" i="36"/>
  <c r="I5" i="18"/>
  <c r="I6" i="14"/>
  <c r="L14" i="26"/>
  <c r="H7" i="26"/>
  <c r="L5" i="30"/>
  <c r="I5" i="30"/>
  <c r="K29" i="35"/>
  <c r="L29" i="35"/>
  <c r="G27" i="13"/>
  <c r="O12" i="17"/>
  <c r="L12" i="26"/>
  <c r="I26" i="30"/>
  <c r="L23" i="30"/>
  <c r="L20" i="30"/>
  <c r="L18" i="30"/>
  <c r="K13" i="38"/>
  <c r="J29" i="35"/>
  <c r="G31" i="13"/>
  <c r="C23" i="26"/>
  <c r="I15" i="30"/>
  <c r="L15" i="30"/>
  <c r="J11" i="34"/>
  <c r="L11" i="34" s="1"/>
  <c r="N28" i="36"/>
  <c r="J29" i="36"/>
  <c r="N29" i="36"/>
  <c r="I29" i="36"/>
  <c r="M16" i="38"/>
  <c r="J16" i="38"/>
  <c r="L6" i="37"/>
  <c r="H15" i="37"/>
  <c r="M14" i="38"/>
  <c r="L8" i="38"/>
  <c r="I29" i="13"/>
  <c r="B6" i="25"/>
  <c r="I10" i="30"/>
  <c r="L7" i="30"/>
  <c r="L4" i="30"/>
  <c r="I4" i="30"/>
  <c r="J13" i="38"/>
  <c r="I13" i="38"/>
  <c r="M13" i="38"/>
  <c r="M30" i="13"/>
  <c r="L17" i="26"/>
  <c r="L9" i="26"/>
  <c r="J7" i="36"/>
  <c r="B4" i="15"/>
  <c r="I14" i="38"/>
  <c r="I19" i="30"/>
  <c r="J15" i="34"/>
  <c r="L15" i="34" s="1"/>
  <c r="J12" i="34"/>
  <c r="L12" i="34" s="1"/>
  <c r="J6" i="36"/>
  <c r="N5" i="36"/>
  <c r="I6" i="36"/>
  <c r="U92" i="45" l="1"/>
  <c r="K27" i="13"/>
  <c r="M33" i="13"/>
  <c r="L27" i="13"/>
  <c r="L7" i="13"/>
  <c r="O28" i="17"/>
  <c r="O25" i="17"/>
  <c r="L24" i="17"/>
  <c r="C14" i="14"/>
  <c r="B13" i="18"/>
  <c r="E14" i="25"/>
  <c r="H14" i="25" s="1"/>
  <c r="E11" i="25"/>
  <c r="H11" i="25" s="1"/>
  <c r="H10" i="25"/>
  <c r="E9" i="25"/>
  <c r="H9" i="25" s="1"/>
  <c r="L27" i="30"/>
  <c r="L25" i="30"/>
  <c r="I24" i="30"/>
  <c r="I23" i="30"/>
  <c r="L21" i="30"/>
  <c r="I20" i="30"/>
  <c r="L19" i="30"/>
  <c r="I17" i="30"/>
  <c r="L13" i="30"/>
  <c r="L12" i="30"/>
  <c r="I11" i="30"/>
  <c r="L10" i="30"/>
  <c r="L6" i="30"/>
  <c r="J10" i="34"/>
  <c r="L10" i="34" s="1"/>
  <c r="J9" i="34"/>
  <c r="L9" i="34" s="1"/>
  <c r="J8" i="34"/>
  <c r="L8" i="34" s="1"/>
  <c r="I7" i="34"/>
  <c r="M28" i="36"/>
  <c r="I14" i="14"/>
  <c r="N16" i="38"/>
  <c r="M8" i="38"/>
  <c r="N8" i="38"/>
  <c r="G40" i="45"/>
  <c r="I40" i="45" s="1"/>
  <c r="I42" i="45"/>
  <c r="O15" i="17"/>
  <c r="L13" i="17"/>
  <c r="C35" i="45"/>
  <c r="C7" i="38"/>
  <c r="K7" i="38" s="1"/>
  <c r="I13" i="18"/>
  <c r="E20" i="13"/>
  <c r="H37" i="13"/>
  <c r="O30" i="17"/>
  <c r="O27" i="17"/>
  <c r="O16" i="17"/>
  <c r="L16" i="17"/>
  <c r="L15" i="17"/>
  <c r="N14" i="17"/>
  <c r="D12" i="25"/>
  <c r="B12" i="25"/>
  <c r="B5" i="25" s="1"/>
  <c r="I21" i="30"/>
  <c r="I13" i="30"/>
  <c r="J13" i="34"/>
  <c r="L13" i="34" s="1"/>
  <c r="J14" i="38"/>
  <c r="C13" i="18"/>
  <c r="H13" i="18" s="1"/>
  <c r="I11" i="25"/>
  <c r="I10" i="25"/>
  <c r="I9" i="25"/>
  <c r="C6" i="25"/>
  <c r="L22" i="26"/>
  <c r="K20" i="26"/>
  <c r="K17" i="26"/>
  <c r="G8" i="26"/>
  <c r="L26" i="30"/>
  <c r="I22" i="30"/>
  <c r="L17" i="30"/>
  <c r="I9" i="30"/>
  <c r="I7" i="30"/>
  <c r="I15" i="34"/>
  <c r="I13" i="34"/>
  <c r="I12" i="34"/>
  <c r="I11" i="34"/>
  <c r="M29" i="36"/>
  <c r="L6" i="36"/>
  <c r="M5" i="36"/>
  <c r="I8" i="18"/>
  <c r="L17" i="17"/>
  <c r="N29" i="17"/>
  <c r="N25" i="17"/>
  <c r="N23" i="17"/>
  <c r="N17" i="17"/>
  <c r="N12" i="17"/>
  <c r="L11" i="17"/>
  <c r="L29" i="17"/>
  <c r="H27" i="12"/>
  <c r="O23" i="17"/>
  <c r="L19" i="17"/>
  <c r="O17" i="17"/>
  <c r="O14" i="17"/>
  <c r="N8" i="17"/>
  <c r="G37" i="13"/>
  <c r="F6" i="25"/>
  <c r="F5" i="25" s="1"/>
  <c r="D6" i="25"/>
  <c r="E7" i="25"/>
  <c r="H7" i="25" s="1"/>
  <c r="K7" i="26"/>
  <c r="I23" i="26"/>
  <c r="E23" i="26"/>
  <c r="G23" i="26" s="1"/>
  <c r="L16" i="30"/>
  <c r="I16" i="30"/>
  <c r="L14" i="30"/>
  <c r="I14" i="30"/>
  <c r="C4" i="15"/>
  <c r="E4" i="15" s="1"/>
  <c r="H4" i="15" s="1"/>
  <c r="E11" i="15"/>
  <c r="H11" i="15" s="1"/>
  <c r="G8" i="25"/>
  <c r="I7" i="15"/>
  <c r="E5" i="15"/>
  <c r="H5" i="15" s="1"/>
  <c r="I27" i="29"/>
  <c r="G7" i="26"/>
  <c r="D15" i="37"/>
  <c r="L15" i="37" s="1"/>
  <c r="N6" i="36"/>
  <c r="L21" i="26"/>
  <c r="I27" i="30"/>
  <c r="L6" i="13"/>
  <c r="L10" i="26"/>
  <c r="F20" i="19"/>
  <c r="F23" i="26"/>
  <c r="J13" i="15"/>
  <c r="I13" i="15"/>
  <c r="L8" i="26"/>
  <c r="L27" i="12"/>
  <c r="J27" i="12"/>
  <c r="D37" i="13"/>
  <c r="E37" i="13" s="1"/>
  <c r="L23" i="13"/>
  <c r="O29" i="17"/>
  <c r="L27" i="17"/>
  <c r="L26" i="17"/>
  <c r="L25" i="17"/>
  <c r="O24" i="17"/>
  <c r="O11" i="17"/>
  <c r="L10" i="17"/>
  <c r="O9" i="17"/>
  <c r="H8" i="18"/>
  <c r="E13" i="25"/>
  <c r="H13" i="25" s="1"/>
  <c r="C12" i="25"/>
  <c r="K18" i="26"/>
  <c r="K14" i="26"/>
  <c r="K13" i="26"/>
  <c r="D23" i="26"/>
  <c r="L9" i="30"/>
  <c r="L8" i="30"/>
  <c r="I8" i="30"/>
  <c r="I10" i="34"/>
  <c r="J13" i="36"/>
  <c r="L7" i="17"/>
  <c r="E8" i="25"/>
  <c r="H8" i="25" s="1"/>
  <c r="L7" i="26"/>
  <c r="J6" i="34"/>
  <c r="L6" i="34" s="1"/>
  <c r="L14" i="38"/>
  <c r="J8" i="38"/>
  <c r="M35" i="13"/>
  <c r="I37" i="13"/>
  <c r="L11" i="13"/>
  <c r="G7" i="13"/>
  <c r="G23" i="13"/>
  <c r="L35" i="13"/>
  <c r="M34" i="13"/>
  <c r="L8" i="13"/>
  <c r="G34" i="13"/>
  <c r="E22" i="13"/>
  <c r="M8" i="13"/>
  <c r="L32" i="13"/>
  <c r="M27" i="13"/>
  <c r="L20" i="13"/>
  <c r="E19" i="13"/>
  <c r="M32" i="13"/>
  <c r="L29" i="13"/>
  <c r="L28" i="13"/>
  <c r="F24" i="13"/>
  <c r="G24" i="13" s="1"/>
  <c r="H20" i="17"/>
  <c r="H31" i="17" s="1"/>
  <c r="E11" i="13"/>
  <c r="L19" i="13"/>
  <c r="M12" i="13"/>
  <c r="L13" i="13"/>
  <c r="L10" i="13"/>
  <c r="J24" i="13"/>
  <c r="K24" i="13" s="1"/>
  <c r="L21" i="13"/>
  <c r="L12" i="13"/>
  <c r="D24" i="13"/>
  <c r="M24" i="13" s="1"/>
  <c r="M21" i="13"/>
  <c r="G11" i="13"/>
  <c r="M10" i="13"/>
  <c r="L9" i="13"/>
  <c r="L22" i="13"/>
  <c r="K7" i="13"/>
  <c r="D27" i="12"/>
  <c r="K27" i="12"/>
  <c r="I27" i="12"/>
  <c r="E27" i="12"/>
  <c r="C27" i="12"/>
  <c r="L28" i="17"/>
  <c r="O26" i="17"/>
  <c r="L23" i="17"/>
  <c r="O19" i="17"/>
  <c r="L14" i="17"/>
  <c r="O13" i="17"/>
  <c r="L12" i="17"/>
  <c r="O10" i="17"/>
  <c r="F27" i="12"/>
  <c r="N18" i="17"/>
  <c r="O8" i="17"/>
  <c r="M5" i="13"/>
  <c r="E5" i="13"/>
  <c r="F20" i="17"/>
  <c r="F31" i="17" s="1"/>
  <c r="L8" i="17"/>
  <c r="J20" i="17"/>
  <c r="J31" i="17" s="1"/>
  <c r="E20" i="17"/>
  <c r="E31" i="17" s="1"/>
  <c r="K20" i="17"/>
  <c r="K31" i="17" s="1"/>
  <c r="J36" i="45"/>
  <c r="I20" i="17"/>
  <c r="I31" i="17" s="1"/>
  <c r="G20" i="17"/>
  <c r="G31" i="17" s="1"/>
  <c r="D20" i="17"/>
  <c r="D31" i="17" s="1"/>
  <c r="O7" i="17"/>
  <c r="N6" i="17"/>
  <c r="L23" i="26"/>
  <c r="B20" i="17"/>
  <c r="B31" i="17" s="1"/>
  <c r="L5" i="13"/>
  <c r="O6" i="17"/>
  <c r="O18" i="17"/>
  <c r="C20" i="17"/>
  <c r="N9" i="17"/>
  <c r="L9" i="17"/>
  <c r="M6" i="17"/>
  <c r="F34" i="45"/>
  <c r="F43" i="45" s="1"/>
  <c r="G34" i="45"/>
  <c r="H40" i="45"/>
  <c r="L40" i="45" s="1"/>
  <c r="J40" i="45"/>
  <c r="L42" i="45"/>
  <c r="D34" i="45"/>
  <c r="D43" i="45" s="1"/>
  <c r="E34" i="45"/>
  <c r="E43" i="45" s="1"/>
  <c r="L36" i="45"/>
  <c r="H34" i="45"/>
  <c r="L12" i="37"/>
  <c r="G15" i="37"/>
  <c r="K15" i="48"/>
  <c r="I15" i="48"/>
  <c r="I6" i="34"/>
  <c r="I8" i="37"/>
  <c r="C8" i="38"/>
  <c r="C6" i="37"/>
  <c r="K6" i="37" s="1"/>
  <c r="K8" i="37"/>
  <c r="C36" i="45"/>
  <c r="H7" i="15"/>
  <c r="G6" i="25"/>
  <c r="I8" i="25"/>
  <c r="G5" i="15"/>
  <c r="I5" i="15" s="1"/>
  <c r="J7" i="15"/>
  <c r="K40" i="45" l="1"/>
  <c r="H43" i="45"/>
  <c r="L43" i="45" s="1"/>
  <c r="J15" i="37"/>
  <c r="E12" i="25"/>
  <c r="H12" i="25" s="1"/>
  <c r="I7" i="38"/>
  <c r="I16" i="38" s="1"/>
  <c r="I12" i="25"/>
  <c r="D5" i="25"/>
  <c r="E6" i="25"/>
  <c r="H6" i="25" s="1"/>
  <c r="M37" i="13"/>
  <c r="C5" i="25"/>
  <c r="L37" i="13"/>
  <c r="H23" i="26"/>
  <c r="K23" i="26"/>
  <c r="L24" i="13"/>
  <c r="D38" i="13"/>
  <c r="E24" i="13"/>
  <c r="M20" i="17"/>
  <c r="M31" i="17" s="1"/>
  <c r="G43" i="45"/>
  <c r="J43" i="45" s="1"/>
  <c r="N20" i="17"/>
  <c r="N31" i="17" s="1"/>
  <c r="C31" i="17"/>
  <c r="O31" i="17" s="1"/>
  <c r="O20" i="17"/>
  <c r="L20" i="17"/>
  <c r="L31" i="17" s="1"/>
  <c r="J34" i="45"/>
  <c r="L34" i="45"/>
  <c r="I36" i="45"/>
  <c r="K36" i="45"/>
  <c r="C34" i="45"/>
  <c r="I34" i="45" s="1"/>
  <c r="I6" i="37"/>
  <c r="C15" i="37"/>
  <c r="I8" i="38"/>
  <c r="K8" i="38"/>
  <c r="J5" i="15"/>
  <c r="G4" i="15"/>
  <c r="I4" i="15" s="1"/>
  <c r="G5" i="25"/>
  <c r="I5" i="25" s="1"/>
  <c r="I6" i="25"/>
  <c r="E5" i="25" l="1"/>
  <c r="H5" i="25" s="1"/>
  <c r="I15" i="37"/>
  <c r="K15" i="37"/>
  <c r="K34" i="45"/>
  <c r="C43" i="45"/>
  <c r="J4" i="15"/>
  <c r="I43" i="45" l="1"/>
  <c r="K43" i="45"/>
</calcChain>
</file>

<file path=xl/sharedStrings.xml><?xml version="1.0" encoding="utf-8"?>
<sst xmlns="http://schemas.openxmlformats.org/spreadsheetml/2006/main" count="971" uniqueCount="399">
  <si>
    <t xml:space="preserve">Activité </t>
  </si>
  <si>
    <t>Total</t>
  </si>
  <si>
    <t>Désignation</t>
  </si>
  <si>
    <t>Montant (MDA)</t>
  </si>
  <si>
    <t xml:space="preserve">       Nombre</t>
  </si>
  <si>
    <t>TOTAL  GENERAL</t>
  </si>
  <si>
    <t>Nombre</t>
  </si>
  <si>
    <t>Opérations en cours</t>
  </si>
  <si>
    <t>Date d’exploitation prévisionnelle</t>
  </si>
  <si>
    <t xml:space="preserve"> </t>
  </si>
  <si>
    <t>Intitulé du projet</t>
  </si>
  <si>
    <t>Intitulé du Projet</t>
  </si>
  <si>
    <t xml:space="preserve">Projet </t>
  </si>
  <si>
    <t>Description sommaire du projet</t>
  </si>
  <si>
    <t>Si infructuosité, raisons</t>
  </si>
  <si>
    <t>Effectifs prévisionnels</t>
  </si>
  <si>
    <t>Date</t>
  </si>
  <si>
    <t xml:space="preserve">Partenaires  </t>
  </si>
  <si>
    <t>Capacité de production</t>
  </si>
  <si>
    <t>Achevée</t>
  </si>
  <si>
    <t>Etude</t>
  </si>
  <si>
    <t>SGP/Entreprise non affiliée</t>
  </si>
  <si>
    <t>MDA</t>
  </si>
  <si>
    <t>Actif (*)</t>
  </si>
  <si>
    <t xml:space="preserve">Localisation </t>
  </si>
  <si>
    <t>Destination (**)</t>
  </si>
  <si>
    <t>Date de transfert</t>
  </si>
  <si>
    <t>Observations et/ou contraintes rencontrées</t>
  </si>
  <si>
    <t>(*) Indiquer s’il s’agit d’un terrain nu, bâtiment, usine…</t>
  </si>
  <si>
    <t>(**) Domaines, SGP/EPE, institution…</t>
  </si>
  <si>
    <t>Provenance (**)</t>
  </si>
  <si>
    <t>Date d’intégration</t>
  </si>
  <si>
    <t>(**) Domaines, SGP/EPE…</t>
  </si>
  <si>
    <t xml:space="preserve">Activité/unité à délocaliser  </t>
  </si>
  <si>
    <t>Site actuel</t>
  </si>
  <si>
    <t>Site futur</t>
  </si>
  <si>
    <t>Motif (*)</t>
  </si>
  <si>
    <t>Date de réalisation</t>
  </si>
  <si>
    <t>Observations  (préciser la nouvelle activité s’il y a lieu)</t>
  </si>
  <si>
    <t>(*) Indiquer si extension, changement d’activité ou autre.</t>
  </si>
  <si>
    <t xml:space="preserve">Société à dissoudre </t>
  </si>
  <si>
    <t xml:space="preserve">Date de dissolution </t>
  </si>
  <si>
    <t>(**) Indiquer le motif de la dissolution (arrêt d’activité, reconfiguration…).</t>
  </si>
  <si>
    <t>Taux( 2/1)</t>
  </si>
  <si>
    <t xml:space="preserve">Impact social </t>
  </si>
  <si>
    <t>Montant  MDA</t>
  </si>
  <si>
    <t>Effectif</t>
  </si>
  <si>
    <t>Motif de la dissolution (*)</t>
  </si>
  <si>
    <t>N° d'ordre</t>
  </si>
  <si>
    <t>S/Total entreprises concernées par PLD</t>
  </si>
  <si>
    <t>S/Total entreprises non concernées par PLD</t>
  </si>
  <si>
    <t>Groupe ou EPE directement  rattaché à la SGP  ou l'EPE non affiliée</t>
  </si>
  <si>
    <t xml:space="preserve">Nombre d’opérations  </t>
  </si>
  <si>
    <t xml:space="preserve">Nombre d’opérations </t>
  </si>
  <si>
    <t>%</t>
  </si>
  <si>
    <t>Etat d'avancement (*)</t>
  </si>
  <si>
    <r>
      <t>Objet</t>
    </r>
    <r>
      <rPr>
        <sz val="10"/>
        <color indexed="9"/>
        <rFont val="Calibri"/>
        <family val="2"/>
      </rPr>
      <t xml:space="preserve"> </t>
    </r>
  </si>
  <si>
    <t>Entreprises concernées par les PLD</t>
  </si>
  <si>
    <t>Entreprises non concernées par les PLD</t>
  </si>
  <si>
    <t>Participations minoritaires</t>
  </si>
  <si>
    <t>Pays</t>
  </si>
  <si>
    <t>Nombre d'agents concernés</t>
  </si>
  <si>
    <t>Engagements : contrats signés</t>
  </si>
  <si>
    <t>Investissement materiel</t>
  </si>
  <si>
    <t>Total General</t>
  </si>
  <si>
    <t>1.     Groupe ou EPE   DU PORTEFEUILLE (consolidé pour les groupes, cumulé pour les SGP)</t>
  </si>
  <si>
    <t>2-  Performances des Groupes ou  Entreprises du portefeuille</t>
  </si>
  <si>
    <t xml:space="preserve">5.1. Mise à niveau, modernisation et réhabilitation </t>
  </si>
  <si>
    <t>7- Autres ( Pour les 4 tableaux se conformer aux résolutions du CPE)</t>
  </si>
  <si>
    <t>Soumissionnaire retenu</t>
  </si>
  <si>
    <t>Date de signature du contrat</t>
  </si>
  <si>
    <t>Montant (MDA) (2)</t>
  </si>
  <si>
    <t xml:space="preserve">* Endettement fin de trimestre : Extra compable </t>
  </si>
  <si>
    <t>Montant total des investissements</t>
  </si>
  <si>
    <t xml:space="preserve">6. Suivi financier des investissements </t>
  </si>
  <si>
    <t>Observations</t>
  </si>
  <si>
    <t>AO= Applels d'offres lancés,  OP = ouverture des plis, CEO: Commission d'évaluation des offres,  CM= commission des marchés, SR= soummissionnaire retenu,</t>
  </si>
  <si>
    <t xml:space="preserve"> In= infructueux, cs: contrat signé, PL projet livré</t>
  </si>
  <si>
    <t>Entreprise/Groupe/Filiale</t>
  </si>
  <si>
    <t>Montant prévisionnel du projet :</t>
  </si>
  <si>
    <t xml:space="preserve">Date prévisionnelle de lancement du projet </t>
  </si>
  <si>
    <t>Date prévisionnelle d’entrée en production</t>
  </si>
  <si>
    <t>Lancée</t>
  </si>
  <si>
    <t>Validée</t>
  </si>
  <si>
    <t>Type d'étude</t>
  </si>
  <si>
    <t xml:space="preserve">réalisée par </t>
  </si>
  <si>
    <t>Date de lancement Appels d'Offres</t>
  </si>
  <si>
    <t>Date Ouverture des plis</t>
  </si>
  <si>
    <t>Montant contractuel (1)</t>
  </si>
  <si>
    <t>Délai contractuel de réalisation</t>
  </si>
  <si>
    <t>Date de lancement effectif  des travaux</t>
  </si>
  <si>
    <t>Réalisations physiques du projet</t>
  </si>
  <si>
    <t>Montants consommés (2)</t>
  </si>
  <si>
    <t>Taux de réalisations du projet (2/1)</t>
  </si>
  <si>
    <t xml:space="preserve">                                  6.2. Suivi financier des Investissements par rubrique</t>
  </si>
  <si>
    <t>Opérations finalisées* (2)</t>
  </si>
  <si>
    <t>Total Géneral consolidé</t>
  </si>
  <si>
    <t>FICHE PROJET N°01</t>
  </si>
  <si>
    <t>Résultat 2012</t>
  </si>
  <si>
    <t>CA           2012</t>
  </si>
  <si>
    <t>VA              2012</t>
  </si>
  <si>
    <t>Poids du résultat</t>
  </si>
  <si>
    <t>Poids du CA</t>
  </si>
  <si>
    <t>Effectifs 2012</t>
  </si>
  <si>
    <t>Poids des effectifs</t>
  </si>
  <si>
    <t>Poids           de la VA</t>
  </si>
  <si>
    <t>Trésorerie trimestre précédent</t>
  </si>
  <si>
    <t xml:space="preserve">VA du trimestre en cours </t>
  </si>
  <si>
    <t xml:space="preserve">CA trimestre en cours               </t>
  </si>
  <si>
    <t>Trésorerie fin trimestre en cours</t>
  </si>
  <si>
    <t>Performance CA du trimestre (CAT/CAC)</t>
  </si>
  <si>
    <t>Poids Endettement</t>
  </si>
  <si>
    <t>Taux de VA (VA/CA en %)</t>
  </si>
  <si>
    <t>Etat d'exécution</t>
  </si>
  <si>
    <t xml:space="preserve">1.  Volet social  </t>
  </si>
  <si>
    <t>2. Fonds de roulement</t>
  </si>
  <si>
    <t>4. Apport en capital pour les nouvelles sociétés à créer</t>
  </si>
  <si>
    <t>Ecart</t>
  </si>
  <si>
    <t>Investissements</t>
  </si>
  <si>
    <t>2. Investissements immatériels</t>
  </si>
  <si>
    <t xml:space="preserve">3-2 Investissements </t>
  </si>
  <si>
    <t>Conventions signées</t>
  </si>
  <si>
    <t>En cours de signature</t>
  </si>
  <si>
    <t>Taux d'exécution  (2/1)</t>
  </si>
  <si>
    <t>4. CONVENTIONS SIGNEES</t>
  </si>
  <si>
    <r>
      <t>5.</t>
    </r>
    <r>
      <rPr>
        <b/>
        <sz val="10"/>
        <color indexed="8"/>
        <rFont val="Times New Roman"/>
        <family val="1"/>
      </rPr>
      <t> </t>
    </r>
    <r>
      <rPr>
        <b/>
        <sz val="10"/>
        <color indexed="8"/>
        <rFont val="Calibri"/>
        <family val="2"/>
      </rPr>
      <t xml:space="preserve">ETAT D’AVANCEMENT DES REALISATIONS DES OPERATIONS D'INVESTISSEMENTS </t>
    </r>
  </si>
  <si>
    <t>Opérations nécessaires (1)</t>
  </si>
  <si>
    <t>Tests de contrôle</t>
  </si>
  <si>
    <t>Montants</t>
  </si>
  <si>
    <t>Opérations</t>
  </si>
  <si>
    <t>5.2. Nouveaux projets</t>
  </si>
  <si>
    <t>Test de contrôle</t>
  </si>
  <si>
    <t>N°</t>
  </si>
  <si>
    <t>Part des partenaires (%)</t>
  </si>
  <si>
    <t>5.4. Formation (uniquement budget alloué par le CPE)</t>
  </si>
  <si>
    <t>Taux de réalisation globale (2)+(4)/(1)</t>
  </si>
  <si>
    <t>Taux de réalisation du trimestre en cours (4)/(3)</t>
  </si>
  <si>
    <t>Réalisations antérieures cumulées</t>
  </si>
  <si>
    <t>Montant prévu  pour le trimestre (MDA) (3)</t>
  </si>
  <si>
    <t>6.1. Suivi financier des investissements  par Groupe ou EPE directement rattachés à la SGP ou à la Société mere.</t>
  </si>
  <si>
    <t>*Engagements : contrats signés</t>
  </si>
  <si>
    <t xml:space="preserve">Attention : Ne renseigner que les cases blanches </t>
  </si>
  <si>
    <t>7.1. Transfert d'actifs ou   réversion aux Domaines (actifs excédentaires transférés par résolution du CPE)</t>
  </si>
  <si>
    <t>7.2.  Intégration d'actif</t>
  </si>
  <si>
    <t>7.3.  Délocalisation d’activités/unités</t>
  </si>
  <si>
    <t xml:space="preserve">7.4. Dissolution d’entreprises </t>
  </si>
  <si>
    <t>Renseigner le tableau sur tous les engagements et dépenses réalisés quelle qu'en soit la nature (MAN, nouveaux projets, formation…) et pour toutes les entreprises du Groupe concernées par le PLD.</t>
  </si>
  <si>
    <t>Performance des filiales (VA/CA)</t>
  </si>
  <si>
    <t>Rentabilité des filiales (Résultat/CA)</t>
  </si>
  <si>
    <t xml:space="preserve">1. Groupe ou EPE DU PORTEFEUILLE </t>
  </si>
  <si>
    <t>Total Général cumulé</t>
  </si>
  <si>
    <t>CA cumulé de l'année en cours</t>
  </si>
  <si>
    <t>VA cumulée de l'année en cours</t>
  </si>
  <si>
    <t>EBE du trimestre en cours</t>
  </si>
  <si>
    <t>EBE cumulé de l'année en cours</t>
  </si>
  <si>
    <t>Dettes CT trimestre en cours</t>
  </si>
  <si>
    <t>Dettes CT trimestre précédent</t>
  </si>
  <si>
    <t>Rentabilité (EBE/CA en %)</t>
  </si>
  <si>
    <t>par rapport au BP ?</t>
  </si>
  <si>
    <t xml:space="preserve">3. Augmentation de capital  </t>
  </si>
  <si>
    <t xml:space="preserve">Assainissement </t>
  </si>
  <si>
    <t>1. Effacement et Rachat</t>
  </si>
  <si>
    <t xml:space="preserve">2. Rééchelonnement </t>
  </si>
  <si>
    <t>4. CONVENTIONS AVEC LES BANQUES</t>
  </si>
  <si>
    <t>Montant validé par le CPE (MDA) (1)</t>
  </si>
  <si>
    <t>Nombre d'agents formés</t>
  </si>
  <si>
    <t>Montant  validé par le CPE (1)</t>
  </si>
  <si>
    <t xml:space="preserve">Autres crédits </t>
  </si>
  <si>
    <t>Trimestre en cours</t>
  </si>
  <si>
    <t xml:space="preserve">Montant prévu  pour le prochain trimestre (MDA) </t>
  </si>
  <si>
    <t xml:space="preserve">ATTENTION : N'INSCRIRE DANS LE CANEVAS QUE LES INFORMATIONS LIEES </t>
  </si>
  <si>
    <t>AU PLAN DE DEVELOPPEMENT VALIDE</t>
  </si>
  <si>
    <t>(*) Indiquer dans la colonne 2 la localisation du siège de l'entreprise ainsi que les principaux sites de production</t>
  </si>
  <si>
    <t xml:space="preserve">Total Général consolidé </t>
  </si>
  <si>
    <t>Participations minoritaires (**)</t>
  </si>
  <si>
    <t>1. Investissements matériels</t>
  </si>
  <si>
    <t>Total                                 (4) = (3)+(2)+(1)</t>
  </si>
  <si>
    <t>Montant  cumulé décaissé (5)</t>
  </si>
  <si>
    <t>dont validé CPE (6)</t>
  </si>
  <si>
    <t>Montant Total (5)/(4)</t>
  </si>
  <si>
    <t>dont validé CPE (6)/(1)</t>
  </si>
  <si>
    <t>Montant complémentaire</t>
  </si>
  <si>
    <t>Besoin sollicité (3)</t>
  </si>
  <si>
    <t>Montant  mobilisé ou mobilisable (2)</t>
  </si>
  <si>
    <t>Montant TOTAL (1)</t>
  </si>
  <si>
    <t>dont validé par le CPE (2)</t>
  </si>
  <si>
    <t>Montant de l'investissement                                             (MDA)</t>
  </si>
  <si>
    <t>Montants des engagements cumulés (*)            (5)</t>
  </si>
  <si>
    <t>Montant des décaissements cumulés                   (6)</t>
  </si>
  <si>
    <t>Taux d'engagement total (5)/(1)</t>
  </si>
  <si>
    <t>Taux d'engagement CPE   (5)/(2)</t>
  </si>
  <si>
    <t>Taux De consommation total  (6)/(1)</t>
  </si>
  <si>
    <t>Taux De consommation CPE   (6)/(2)</t>
  </si>
  <si>
    <t>Montant arrêté par le Trésor ou par la banque (1)</t>
  </si>
  <si>
    <t>Filiale, EPE ou société mère</t>
  </si>
  <si>
    <t xml:space="preserve">Montant complémentaire (MDA)  </t>
  </si>
  <si>
    <t>Montant mobilisé ou mobilisable (2)</t>
  </si>
  <si>
    <t>Montant total (MDA)                      (4) = (1)+(2)+(3)</t>
  </si>
  <si>
    <t xml:space="preserve">Montant de l'investissement                                             (MDA)  </t>
  </si>
  <si>
    <t xml:space="preserve">TOTAL GENERAL </t>
  </si>
  <si>
    <t xml:space="preserve">Conventions cadre </t>
  </si>
  <si>
    <t xml:space="preserve">           - Conventions spécifiques (par nature)</t>
  </si>
  <si>
    <t>5.4. Formation (uniquement budget validé par le CPE)</t>
  </si>
  <si>
    <t xml:space="preserve">Montants des engagements du trimestre en cours      (*)     (3)        </t>
  </si>
  <si>
    <t xml:space="preserve">Montants des engagements cumulés (*)          (5)  </t>
  </si>
  <si>
    <t xml:space="preserve">Montant des décaissements cumulés                (6)   </t>
  </si>
  <si>
    <t>Taux d'engagement total  (5)/(1)</t>
  </si>
  <si>
    <t>Taux d'engagement CPE    (5)/(2)</t>
  </si>
  <si>
    <t>Taux De consommation CPE    (6)/(2)</t>
  </si>
  <si>
    <r>
      <t>3.</t>
    </r>
    <r>
      <rPr>
        <b/>
        <sz val="10"/>
        <color indexed="8"/>
        <rFont val="Times New Roman"/>
        <family val="1"/>
      </rPr>
      <t> </t>
    </r>
    <r>
      <rPr>
        <b/>
        <sz val="10"/>
        <color indexed="8"/>
        <rFont val="Calibri"/>
        <family val="2"/>
      </rPr>
      <t xml:space="preserve">ENVELOPPE GLOBALE DU PLAN DE DEVELOPPEMENT CONSOLIDE SGP  </t>
    </r>
  </si>
  <si>
    <t>T1 2013</t>
  </si>
  <si>
    <t>Entreprise</t>
  </si>
  <si>
    <t>Localisation</t>
  </si>
  <si>
    <t>Principaux produits à fabriquer</t>
  </si>
  <si>
    <t>Dont création</t>
  </si>
  <si>
    <t>Etat d'avancement du projet</t>
  </si>
  <si>
    <t>Cabinet d'accompagnement</t>
  </si>
  <si>
    <t>Date de signature du protocole d'accord(Mou)</t>
  </si>
  <si>
    <t>Résolution du CPE (N° et date</t>
  </si>
  <si>
    <t>Date de signature du pacte des actionnaires</t>
  </si>
  <si>
    <t>Date de création de la Joint venture</t>
  </si>
  <si>
    <t>Date de lancement de la production</t>
  </si>
  <si>
    <t>Montant des investissements prévus</t>
  </si>
  <si>
    <t>Montant des investissements réalisés</t>
  </si>
  <si>
    <t>la substitution aux importations et autres)</t>
  </si>
  <si>
    <t>Montant validé par   le CPE (MDA)</t>
  </si>
  <si>
    <t>Taux de consommation (en %)</t>
  </si>
  <si>
    <t>Montant des décaissements cumulés (6)</t>
  </si>
  <si>
    <t>Montants des engagements du trimestre en cours  (*)            (3)</t>
  </si>
  <si>
    <r>
      <t>B-</t>
    </r>
    <r>
      <rPr>
        <b/>
        <sz val="7"/>
        <color indexed="62"/>
        <rFont val="Times New Roman"/>
        <family val="1"/>
      </rPr>
      <t xml:space="preserve">     </t>
    </r>
    <r>
      <rPr>
        <b/>
        <sz val="11"/>
        <color indexed="62"/>
        <rFont val="Calibri"/>
        <family val="2"/>
      </rPr>
      <t>Indicateurs de Performances</t>
    </r>
  </si>
  <si>
    <t>Montants des engagements du trimestre en cours (*)            (3)</t>
  </si>
  <si>
    <t>Montants des décaissements du trimestre en cours  (*)            (4)</t>
  </si>
  <si>
    <t xml:space="preserve">  Executive Summary</t>
  </si>
  <si>
    <t>3.1. Assainissement par le Trésor et autres crédits accordés par la banque</t>
  </si>
  <si>
    <t>(*) Y compris CIM/CNI ou Instructions PM</t>
  </si>
  <si>
    <t>(**) Pour les participations minoritaires, indiquer le pourcentage de participation et donner les agrégats de la société et non pas au prorata des participations</t>
  </si>
  <si>
    <t xml:space="preserve">        1.1. Nouveaux projets  </t>
  </si>
  <si>
    <t xml:space="preserve">        1.2. Modernisation, MAN et réhabilitation</t>
  </si>
  <si>
    <t xml:space="preserve">        1.3. Délocalisation</t>
  </si>
  <si>
    <t xml:space="preserve">        1.4. Réseau vente</t>
  </si>
  <si>
    <t xml:space="preserve">        1.5. Recherche et Développement</t>
  </si>
  <si>
    <t>2.2. Formation</t>
  </si>
  <si>
    <t xml:space="preserve">Montant </t>
  </si>
  <si>
    <t xml:space="preserve">Groupe ou EPE directement  rattaché à la SGP ou l'EPE non affiliée </t>
  </si>
  <si>
    <t>Groupe ou EPE directement  rattaché à la SGP ou l'EPE non affiliée</t>
  </si>
  <si>
    <t>5.3. Nouveaux projets de partenariat (y compris hors PLD)</t>
  </si>
  <si>
    <t>Etat d’avancement des relations (*)</t>
  </si>
  <si>
    <r>
      <t>1)</t>
    </r>
    <r>
      <rPr>
        <b/>
        <sz val="7"/>
        <color indexed="8"/>
        <rFont val="Times New Roman"/>
        <family val="1"/>
      </rPr>
      <t xml:space="preserve">      </t>
    </r>
    <r>
      <rPr>
        <b/>
        <sz val="11"/>
        <color indexed="8"/>
        <rFont val="Calibri"/>
        <family val="2"/>
      </rPr>
      <t>Comparatif consommation théorique/consommation effective</t>
    </r>
  </si>
  <si>
    <t>Rubriques</t>
  </si>
  <si>
    <t xml:space="preserve">Opération finalisée =  réception provisoire ou définitive </t>
  </si>
  <si>
    <r>
      <t xml:space="preserve">Montant validé par le CPE                       (MDA)  (1) </t>
    </r>
    <r>
      <rPr>
        <b/>
        <sz val="10"/>
        <color indexed="10"/>
        <rFont val="Calibri"/>
        <family val="2"/>
      </rPr>
      <t xml:space="preserve"> </t>
    </r>
  </si>
  <si>
    <t>Montant   (MDA) (2)</t>
  </si>
  <si>
    <r>
      <t>Montant  cumulé executé (3)</t>
    </r>
    <r>
      <rPr>
        <b/>
        <sz val="10"/>
        <color indexed="10"/>
        <rFont val="Calibri"/>
        <family val="2"/>
      </rPr>
      <t xml:space="preserve">  </t>
    </r>
  </si>
  <si>
    <t xml:space="preserve">Montant  executé du trimestre en cours(2) </t>
  </si>
  <si>
    <t>NE = non entamé, E= Etudes achevées, CC = cahier des charges validé, AO= Applels d'offres lancés,  OP = ouverture des plis, CEO: Commission d'évaluation des offres,  CM= commission des marchés, SR= soummissionnaire retenu,</t>
  </si>
  <si>
    <t>Pour les études : preciser le type d'études</t>
  </si>
  <si>
    <t>Montant   réalisé (MDA) (4)</t>
  </si>
  <si>
    <t>T1 2015</t>
  </si>
  <si>
    <t>T2 2015</t>
  </si>
  <si>
    <r>
      <t>B-</t>
    </r>
    <r>
      <rPr>
        <b/>
        <sz val="7"/>
        <color indexed="62"/>
        <rFont val="Times New Roman"/>
        <family val="1"/>
      </rPr>
      <t xml:space="preserve">     </t>
    </r>
    <r>
      <rPr>
        <b/>
        <sz val="11"/>
        <color indexed="62"/>
        <rFont val="Calibri"/>
        <family val="2"/>
      </rPr>
      <t>Etat d’exécution des programmes d’investissement</t>
    </r>
  </si>
  <si>
    <t>Chiffre d'affaires(1)</t>
  </si>
  <si>
    <t>Trésorerie (2)</t>
  </si>
  <si>
    <t>Montant EBE (3)</t>
  </si>
  <si>
    <t>Résultat ordinaire (4)</t>
  </si>
  <si>
    <t>Dettes à court terme (5)</t>
  </si>
  <si>
    <t>Montant Total   (1)</t>
  </si>
  <si>
    <t>Tableau de suivi</t>
  </si>
  <si>
    <t>2.1. Etudes et Engineering et autres inv imm</t>
  </si>
  <si>
    <t xml:space="preserve">Montant formation validé par le CPE (MDA) (1) </t>
  </si>
  <si>
    <t>-</t>
  </si>
  <si>
    <t>2.1. Etudes, Engineering et autres inves immateriels</t>
  </si>
  <si>
    <t>Engagements : contrats signés, bon de commande ou service fait</t>
  </si>
  <si>
    <t>A- Présentation de l'entreprise et de ses activités principales</t>
  </si>
  <si>
    <t xml:space="preserve">        Taux d'execution (en %)            = (3)/(1)</t>
  </si>
  <si>
    <r>
      <t xml:space="preserve">2.1. Etudes , Engineering </t>
    </r>
    <r>
      <rPr>
        <b/>
        <sz val="10"/>
        <rFont val="Calibri"/>
        <family val="2"/>
      </rPr>
      <t>et autres investissements immatériels</t>
    </r>
  </si>
  <si>
    <r>
      <rPr>
        <b/>
        <sz val="10"/>
        <color indexed="8"/>
        <rFont val="Calibri"/>
        <family val="2"/>
      </rPr>
      <t>Taux de consommation :</t>
    </r>
    <r>
      <rPr>
        <sz val="10"/>
        <color indexed="8"/>
        <rFont val="Calibri"/>
        <family val="2"/>
      </rPr>
      <t xml:space="preserve"> montant cumulé des décaissements à la fin du trimestre  / Montant total actualisé du Plan de développement .</t>
    </r>
  </si>
  <si>
    <t>Montants des décaissements du trimestre en cours  (4)</t>
  </si>
  <si>
    <t>(*) Engagements : contrats signés, bon de commande ou service fait</t>
  </si>
  <si>
    <t xml:space="preserve">Montants des décaissements du trimestre en cours          (4)      </t>
  </si>
  <si>
    <t xml:space="preserve"> Total </t>
  </si>
  <si>
    <t>ENCC</t>
  </si>
  <si>
    <t>Montant de l'investissement   (MDA)</t>
  </si>
  <si>
    <t>Test de cohérence (engagements - décaissements)     ((3)-(4))</t>
  </si>
  <si>
    <t>Test de cohérence  (5)-(6))</t>
  </si>
  <si>
    <t xml:space="preserve">Test de cohérence (engagements - décaissements)                                (3)- (4)  </t>
  </si>
  <si>
    <t>Test de cohérence                            (5)- (6)</t>
  </si>
  <si>
    <t xml:space="preserve">Montants des décaissements du trimestre en cours (4)      </t>
  </si>
  <si>
    <t>si  montant réalisé sup montant CPE</t>
  </si>
  <si>
    <t>FICHE PROJET N°02</t>
  </si>
  <si>
    <t>FICHE PROJET N°03</t>
  </si>
  <si>
    <t xml:space="preserve"> Date 2011</t>
  </si>
  <si>
    <t>X</t>
  </si>
  <si>
    <t>FICHE PROJET N°04</t>
  </si>
  <si>
    <t>FICHE PROJET N°06</t>
  </si>
  <si>
    <t>FICHE PROJET N°05</t>
  </si>
  <si>
    <t>FICHE PROJET N°07</t>
  </si>
  <si>
    <t>FICHE PROJET N°08</t>
  </si>
  <si>
    <t>FICHE PROJET N°09</t>
  </si>
  <si>
    <r>
      <t>Principaux</t>
    </r>
    <r>
      <rPr>
        <b/>
        <sz val="10"/>
        <color indexed="8"/>
        <rFont val="Calibri"/>
        <family val="2"/>
      </rPr>
      <t xml:space="preserve"> produits à fabriquer</t>
    </r>
  </si>
  <si>
    <t>FICHE PARTENARIAT n°1</t>
  </si>
  <si>
    <t>FICHE PARTENARIAT n°2</t>
  </si>
  <si>
    <t>Partenaire/pays</t>
  </si>
  <si>
    <t>Taux de participation</t>
  </si>
  <si>
    <r>
      <t xml:space="preserve">Impact du projet </t>
    </r>
    <r>
      <rPr>
        <sz val="9"/>
        <color indexed="8"/>
        <rFont val="Arial Narrow"/>
        <family val="2"/>
      </rPr>
      <t>(sur l’environnement, les résultats, substitution  aux importations et autres)</t>
    </r>
  </si>
  <si>
    <t>Groupe ou EPE en rattachement</t>
  </si>
  <si>
    <t xml:space="preserve"> In= infructueux, cs: contrat signé (indiqué la date de signature), PL projet livré</t>
  </si>
  <si>
    <t>NB: Les montants indiqués dans le tableau 6.1 doivent correspondre à ceux du tableau 3.2</t>
  </si>
  <si>
    <t>NB: Les montants indiqués dans le tableau 6.2 doivent correspondre à ceux indiqués dans les tableaux  3.2 et 6.1</t>
  </si>
  <si>
    <t xml:space="preserve">(*) les taux de consommation et de décaissement sont calculés sur la base de montant total de l'investissement du PLD (1) </t>
  </si>
  <si>
    <t>Taux de Consommation prévu (2/1) en %</t>
  </si>
  <si>
    <t>Taux de Consommation effectif (3/1) en %</t>
  </si>
  <si>
    <t>Montant total de l'investissement du PLD (1)</t>
  </si>
  <si>
    <t xml:space="preserve">Decaissement cumulé prevu MDA (2) </t>
  </si>
  <si>
    <t>Décaissement cumulé effectif  MDA (3)</t>
  </si>
  <si>
    <r>
      <t>2)</t>
    </r>
    <r>
      <rPr>
        <b/>
        <sz val="7"/>
        <color indexed="8"/>
        <rFont val="Times New Roman"/>
        <family val="1"/>
      </rPr>
      <t xml:space="preserve">      </t>
    </r>
    <r>
      <rPr>
        <b/>
        <sz val="11"/>
        <color indexed="8"/>
        <rFont val="Calibri"/>
        <family val="2"/>
      </rPr>
      <t>Etat des réalisations consolidées Groupe ou Entreprise non affiliée</t>
    </r>
  </si>
  <si>
    <t>Groupe/Entreprise non affiliée</t>
  </si>
  <si>
    <t xml:space="preserve">EPE directement  rattaché au Groupe </t>
  </si>
  <si>
    <t xml:space="preserve"> EPE directement  rattaché au Groupe</t>
  </si>
  <si>
    <t xml:space="preserve">Groupe </t>
  </si>
  <si>
    <t xml:space="preserve"> EPE directement  rattachéau Groupe</t>
  </si>
  <si>
    <t xml:space="preserve"> EPE  rattachées au Groupe  (*)</t>
  </si>
  <si>
    <t xml:space="preserve"> SOCOTHYD /EPE Isser 35230 Boumerdes, avec deux sites de production  isser et  Bordj Menail. </t>
  </si>
  <si>
    <t>Fabrication et commercialisation de Produits Para-Pharmaceutiques  et d’Hygiène Corporelle .</t>
  </si>
  <si>
    <t>SOCOTHYD /EPE</t>
  </si>
  <si>
    <t>EPE/SPA SOCOTHYD</t>
  </si>
  <si>
    <t>SOCOTHYD EPE/SPA</t>
  </si>
  <si>
    <t>Résolution (s) CPE * N° 07/124 du 27 mars 2012</t>
  </si>
  <si>
    <t>Résolution (s) CPE * N° 04/127 du 08 Mai 2012</t>
  </si>
  <si>
    <t>Convention assainissement</t>
  </si>
  <si>
    <t>Convention investissement</t>
  </si>
  <si>
    <t>Convention fonds de roulement</t>
  </si>
  <si>
    <t>Convention formation</t>
  </si>
  <si>
    <t xml:space="preserve"> EPE directement  rattaché au groupe ou à l'EPE non affiliée</t>
  </si>
  <si>
    <t xml:space="preserve">   </t>
  </si>
  <si>
    <t>GROUPE ALGERIA CHEMICAL SPECIALITIES "ACS SPA"</t>
  </si>
  <si>
    <t>UMDA</t>
  </si>
  <si>
    <t>Tél :  024 71 41 45</t>
  </si>
  <si>
    <t xml:space="preserve">Chargée du suivi du PLD :  Direction Générale </t>
  </si>
  <si>
    <t>T4 2017</t>
  </si>
  <si>
    <t>T1 2018</t>
  </si>
  <si>
    <t>T2 2018</t>
  </si>
  <si>
    <t>T3 2018</t>
  </si>
  <si>
    <t xml:space="preserve">Taux d'EBE </t>
  </si>
  <si>
    <t xml:space="preserve">Taux de marge </t>
  </si>
  <si>
    <t>Taux d'Endettement à court terme</t>
  </si>
  <si>
    <t>T4 2018</t>
  </si>
  <si>
    <t xml:space="preserve">SOCOTHYD </t>
  </si>
  <si>
    <t>T1 2019</t>
  </si>
  <si>
    <t>Montants des engagements cumulés (*)  (5)</t>
  </si>
  <si>
    <t>T2 2019</t>
  </si>
  <si>
    <t>T3 2019</t>
  </si>
  <si>
    <t>T4 2019</t>
  </si>
  <si>
    <t>T1 2020</t>
  </si>
  <si>
    <t>T2 2020</t>
  </si>
  <si>
    <t>T3 2020</t>
  </si>
  <si>
    <t>T32020</t>
  </si>
  <si>
    <t>Participation dans le capital de l'entreprise</t>
  </si>
  <si>
    <t>Holdind MADAR</t>
  </si>
  <si>
    <t>Algérie</t>
  </si>
  <si>
    <t>/</t>
  </si>
  <si>
    <t>T4 2020</t>
  </si>
  <si>
    <t>T1 2021</t>
  </si>
  <si>
    <t xml:space="preserve">MINISTERE DE L'INDUSTRIE </t>
  </si>
  <si>
    <t>T2 2021</t>
  </si>
  <si>
    <t>T3 2021</t>
  </si>
  <si>
    <t>T4 2021</t>
  </si>
  <si>
    <t>Participation dans le capital social de l'entreprise</t>
  </si>
  <si>
    <t>Isser, Boumerdes</t>
  </si>
  <si>
    <t>Participation dans le capital social de l'entreprise ainsi que le projet de création d’un groupement et/ou Joint-Venture avec la filiale SINAATEC du même Holding.</t>
  </si>
  <si>
    <t xml:space="preserve">Signaure d'un protocol d'acord,                                      Evaluation de l'entreprise par un cabinet d'expertise.                 </t>
  </si>
  <si>
    <r>
      <t> </t>
    </r>
    <r>
      <rPr>
        <b/>
        <sz val="10"/>
        <color indexed="8"/>
        <rFont val="Century Gothic"/>
        <family val="2"/>
      </rPr>
      <t xml:space="preserve">   </t>
    </r>
  </si>
  <si>
    <r>
      <t xml:space="preserve"> </t>
    </r>
    <r>
      <rPr>
        <b/>
        <sz val="10"/>
        <color indexed="8"/>
        <rFont val="Century Gothic"/>
        <family val="2"/>
      </rPr>
      <t xml:space="preserve">   </t>
    </r>
  </si>
  <si>
    <t xml:space="preserve">3. ENVELOPPE GLOBALE DU PLAN DE DEVELOPPEMENT CONSOLIDE SGP  </t>
  </si>
  <si>
    <r>
      <t>Montant  cumulé executé (3)</t>
    </r>
    <r>
      <rPr>
        <b/>
        <sz val="10"/>
        <color indexed="10"/>
        <rFont val="Century Gothic"/>
        <family val="2"/>
      </rPr>
      <t xml:space="preserve">  </t>
    </r>
  </si>
  <si>
    <t>T1 2022</t>
  </si>
  <si>
    <t xml:space="preserve">SOCOTHYD est une entreprise publique économique (EPE) constituée en forme de société par action (SPA). Elle est régie par le code de commerce, ses statuts et la législation en vigueur. Son capital social est de 1 170 000 000 DA réparti en  11 700 actions de valeur nominale de 100 000,00 DA chacune.
SOCOTHYD est créé par arrêté interministériel du 17 avril 1970 rendant exécutoire la délibération n°01 du 11 mars 1970 de l’assemblée populaire de la wilaya de Tizi-Ouzou.
Le siège social de l’entreprise est sis  Isser wilaya de Boumerdes, il est situé à l’Est de la capitale sur l’axe Alger – Tizi-Ouzou à 55 KM d’Alger et   45 KM de Tizi-Ouzou.
SOCOTHYD est organisée en mono unité, qui comprend deux (02) Sites :
- Le Site  Isser : spécialisé dans la production des produits de pansements (Produits de Coton, de Gaze, Bande Plâtrée, sparadrap et bandes de crêpes).
- Le Site de Bordj Menaiel : spécialisé dans la production des articles d’hygiène corporelle.
La société a pour objet : la production et la commercialisation des dispositifs médicaux (Produits de Coton, Produits de Gaze, Bande Plâtrée sparadrap, bandes de crêpes/elastique et articles de protection en tissu non tissé) et produits d’Hygiène corporelle (Serviette périodique et Couche pour Bébé).
</t>
  </si>
  <si>
    <t xml:space="preserve">Total Bilan (6) </t>
  </si>
  <si>
    <t>T2 2022</t>
  </si>
  <si>
    <t xml:space="preserve">Signature d'un protocole d'accord le 01/12/2019 </t>
  </si>
  <si>
    <t>T3 2022</t>
  </si>
  <si>
    <t>T4 2022</t>
  </si>
  <si>
    <t>Mail :  contact@socothyd.dz</t>
  </si>
  <si>
    <t>CA  2022</t>
  </si>
  <si>
    <t>VA  2022</t>
  </si>
  <si>
    <t>Résultat net 2022</t>
  </si>
  <si>
    <t>Dettes 2022</t>
  </si>
  <si>
    <t>Créances 2022</t>
  </si>
  <si>
    <t>Effectifs 2022</t>
  </si>
  <si>
    <t xml:space="preserve"> T1 2023</t>
  </si>
  <si>
    <t>T42022</t>
  </si>
  <si>
    <t>T1 2023</t>
  </si>
  <si>
    <t>T2 2023</t>
  </si>
  <si>
    <t xml:space="preserve"> T2 2023</t>
  </si>
  <si>
    <t>T3 2023</t>
  </si>
  <si>
    <t>3 ème Trimestre 2023</t>
  </si>
  <si>
    <t xml:space="preserve"> T3 2023</t>
  </si>
  <si>
    <t>Date : 14/01/2024</t>
  </si>
  <si>
    <t xml:space="preserve"> T4 2023</t>
  </si>
  <si>
    <t>T4 2023</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</si>
</sst>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 _€_-;\-* #,##0.00\ _€_-;_-* &quot;-&quot;??\ _€_-;_-@_-"/>
    <numFmt numFmtId="165" formatCode="_-* #,##0\ _€_-;\-* #,##0\ _€_-;_-* &quot;-&quot;??\ _€_-;_-@_-"/>
    <numFmt numFmtId="166" formatCode="#,##0\ _€"/>
    <numFmt numFmtId="167" formatCode="0.0%"/>
    <numFmt numFmtId="168" formatCode="#,##0_ ;\-#,##0\ "/>
    <numFmt numFmtId="169" formatCode="0.0"/>
    <numFmt numFmtId="170" formatCode="#,##0.0"/>
    <numFmt numFmtId="171" formatCode="0.00000000000000"/>
    <numFmt numFmtId="172" formatCode="_-* #&quot; &quot;##0\ _€_-;\-* #&quot; &quot;##0\ _€_-;_-* &quot;-&quot;??\ _€_-;_-@_-"/>
    <numFmt numFmtId="173" formatCode="0.000"/>
  </numFmts>
  <fonts count="112" x14ac:knownFonts="1">
    <font>
      <sz val="11"/>
      <color theme="1"/>
      <name val="Calibri"/>
      <family val="2"/>
      <scheme val="minor"/>
    </font>
    <font>
      <b/>
      <sz val="9"/>
      <color indexed="9"/>
      <name val="Arial Narrow"/>
      <family val="2"/>
    </font>
    <font>
      <sz val="10"/>
      <color indexed="8"/>
      <name val="Arial Narrow"/>
      <family val="2"/>
    </font>
    <font>
      <b/>
      <sz val="11"/>
      <color indexed="8"/>
      <name val="Calibri"/>
      <family val="2"/>
    </font>
    <font>
      <b/>
      <sz val="10"/>
      <color indexed="8"/>
      <name val="Arial Narrow"/>
      <family val="2"/>
    </font>
    <font>
      <b/>
      <sz val="9"/>
      <name val="Arial Narrow"/>
      <family val="2"/>
    </font>
    <font>
      <b/>
      <sz val="9"/>
      <name val="Calibri"/>
      <family val="2"/>
    </font>
    <font>
      <b/>
      <sz val="10"/>
      <color indexed="8"/>
      <name val="Calibri"/>
      <family val="2"/>
    </font>
    <font>
      <sz val="10"/>
      <color indexed="8"/>
      <name val="Calibri"/>
      <family val="2"/>
    </font>
    <font>
      <b/>
      <sz val="10"/>
      <color indexed="10"/>
      <name val="Calibri"/>
      <family val="2"/>
    </font>
    <font>
      <b/>
      <sz val="10"/>
      <color indexed="9"/>
      <name val="Calibri"/>
      <family val="2"/>
    </font>
    <font>
      <b/>
      <sz val="10"/>
      <name val="Calibri"/>
      <family val="2"/>
    </font>
    <font>
      <b/>
      <sz val="10"/>
      <color indexed="9"/>
      <name val="Calibri"/>
      <family val="2"/>
    </font>
    <font>
      <sz val="10"/>
      <color indexed="9"/>
      <name val="Calibri"/>
      <family val="2"/>
    </font>
    <font>
      <sz val="10"/>
      <color indexed="56"/>
      <name val="Calibri"/>
      <family val="2"/>
    </font>
    <font>
      <sz val="10"/>
      <name val="Calibri"/>
      <family val="2"/>
    </font>
    <font>
      <b/>
      <sz val="8"/>
      <name val="Calibri"/>
      <family val="2"/>
    </font>
    <font>
      <b/>
      <sz val="9"/>
      <color indexed="9"/>
      <name val="Calibri"/>
      <family val="2"/>
    </font>
    <font>
      <b/>
      <sz val="10"/>
      <color indexed="8"/>
      <name val="Times New Roman"/>
      <family val="1"/>
    </font>
    <font>
      <sz val="8"/>
      <color indexed="8"/>
      <name val="Calibri"/>
      <family val="2"/>
    </font>
    <font>
      <sz val="11"/>
      <color indexed="8"/>
      <name val="Calibri"/>
      <family val="2"/>
    </font>
    <font>
      <sz val="9"/>
      <color indexed="8"/>
      <name val="Calibri"/>
      <family val="2"/>
    </font>
    <font>
      <b/>
      <sz val="9"/>
      <color indexed="8"/>
      <name val="Calibri"/>
      <family val="2"/>
    </font>
    <font>
      <b/>
      <sz val="10"/>
      <color indexed="8"/>
      <name val="Calibri"/>
      <family val="2"/>
    </font>
    <font>
      <sz val="10"/>
      <color indexed="8"/>
      <name val="Calibri"/>
      <family val="2"/>
    </font>
    <font>
      <b/>
      <sz val="10"/>
      <name val="Arial Narrow"/>
      <family val="2"/>
    </font>
    <font>
      <sz val="9"/>
      <name val="Calibri"/>
      <family val="2"/>
    </font>
    <font>
      <sz val="11"/>
      <name val="Calibri"/>
      <family val="2"/>
    </font>
    <font>
      <sz val="10"/>
      <color indexed="10"/>
      <name val="Calibri"/>
      <family val="2"/>
    </font>
    <font>
      <sz val="8"/>
      <color indexed="8"/>
      <name val="Arial Narrow"/>
      <family val="2"/>
    </font>
    <font>
      <b/>
      <sz val="11"/>
      <color indexed="9"/>
      <name val="Calibri"/>
      <family val="2"/>
    </font>
    <font>
      <b/>
      <sz val="11"/>
      <color indexed="9"/>
      <name val="Calibri"/>
      <family val="2"/>
    </font>
    <font>
      <sz val="10"/>
      <name val="Arial Narrow"/>
      <family val="2"/>
    </font>
    <font>
      <b/>
      <sz val="11"/>
      <color indexed="10"/>
      <name val="Calibri"/>
      <family val="2"/>
    </font>
    <font>
      <b/>
      <sz val="10"/>
      <color indexed="10"/>
      <name val="Arial Narrow"/>
      <family val="2"/>
    </font>
    <font>
      <b/>
      <sz val="9"/>
      <color indexed="10"/>
      <name val="Calibri"/>
      <family val="2"/>
    </font>
    <font>
      <sz val="10"/>
      <color indexed="13"/>
      <name val="Calibri"/>
      <family val="2"/>
    </font>
    <font>
      <sz val="18"/>
      <color indexed="10"/>
      <name val="Calibri"/>
      <family val="2"/>
    </font>
    <font>
      <b/>
      <sz val="7"/>
      <color indexed="8"/>
      <name val="Times New Roman"/>
      <family val="1"/>
    </font>
    <font>
      <b/>
      <sz val="11"/>
      <color indexed="62"/>
      <name val="Calibri"/>
      <family val="2"/>
    </font>
    <font>
      <b/>
      <sz val="11"/>
      <color indexed="62"/>
      <name val="Calibri"/>
      <family val="2"/>
    </font>
    <font>
      <b/>
      <sz val="7"/>
      <color indexed="62"/>
      <name val="Times New Roman"/>
      <family val="1"/>
    </font>
    <font>
      <b/>
      <sz val="24"/>
      <color indexed="62"/>
      <name val="Calibri"/>
      <family val="2"/>
    </font>
    <font>
      <b/>
      <sz val="11"/>
      <color indexed="9"/>
      <name val="Calibri"/>
      <family val="2"/>
    </font>
    <font>
      <b/>
      <sz val="10"/>
      <color indexed="8"/>
      <name val="Calibri"/>
      <family val="2"/>
    </font>
    <font>
      <b/>
      <sz val="10"/>
      <color indexed="8"/>
      <name val="Arial Narrow"/>
      <family val="2"/>
    </font>
    <font>
      <b/>
      <sz val="10"/>
      <color indexed="10"/>
      <name val="Calibri"/>
      <family val="2"/>
    </font>
    <font>
      <b/>
      <sz val="11"/>
      <color indexed="10"/>
      <name val="Calibri"/>
      <family val="2"/>
    </font>
    <font>
      <sz val="11"/>
      <color indexed="10"/>
      <name val="Calibri"/>
      <family val="2"/>
    </font>
    <font>
      <sz val="10"/>
      <color indexed="8"/>
      <name val="Calibri"/>
      <family val="2"/>
    </font>
    <font>
      <sz val="9"/>
      <color indexed="8"/>
      <name val="Calibri"/>
      <family val="2"/>
    </font>
    <font>
      <b/>
      <sz val="8"/>
      <color indexed="9"/>
      <name val="Calibri"/>
      <family val="2"/>
    </font>
    <font>
      <b/>
      <sz val="8"/>
      <color indexed="8"/>
      <name val="Calibri"/>
      <family val="2"/>
    </font>
    <font>
      <sz val="8"/>
      <name val="Calibri"/>
      <family val="2"/>
    </font>
    <font>
      <b/>
      <sz val="11"/>
      <color indexed="8"/>
      <name val="Calibri"/>
      <family val="2"/>
    </font>
    <font>
      <b/>
      <sz val="10"/>
      <color indexed="9"/>
      <name val="Calibri"/>
      <family val="2"/>
    </font>
    <font>
      <sz val="11"/>
      <name val="Calibri"/>
      <family val="2"/>
    </font>
    <font>
      <b/>
      <sz val="11"/>
      <name val="Calibri"/>
      <family val="2"/>
    </font>
    <font>
      <sz val="8"/>
      <color indexed="10"/>
      <name val="Calibri"/>
      <family val="2"/>
    </font>
    <font>
      <sz val="11"/>
      <color indexed="9"/>
      <name val="Calibri"/>
      <family val="2"/>
    </font>
    <font>
      <sz val="10"/>
      <color indexed="9"/>
      <name val="Calibri"/>
      <family val="2"/>
    </font>
    <font>
      <sz val="11"/>
      <color indexed="8"/>
      <name val="Calibri"/>
      <family val="2"/>
    </font>
    <font>
      <b/>
      <sz val="14"/>
      <color indexed="8"/>
      <name val="Calibri"/>
      <family val="2"/>
    </font>
    <font>
      <sz val="11"/>
      <color indexed="8"/>
      <name val="Calibri"/>
      <family val="2"/>
    </font>
    <font>
      <b/>
      <sz val="10"/>
      <color indexed="8"/>
      <name val="Calibri"/>
      <family val="2"/>
    </font>
    <font>
      <b/>
      <sz val="11"/>
      <color indexed="8"/>
      <name val="Calibri"/>
      <family val="2"/>
    </font>
    <font>
      <sz val="10"/>
      <color indexed="8"/>
      <name val="Calibri"/>
      <family val="2"/>
    </font>
    <font>
      <sz val="10"/>
      <color indexed="8"/>
      <name val="Arial Narrow"/>
      <family val="2"/>
    </font>
    <font>
      <b/>
      <sz val="10"/>
      <color indexed="8"/>
      <name val="Arial Narrow"/>
      <family val="2"/>
    </font>
    <font>
      <sz val="10"/>
      <color indexed="9"/>
      <name val="Calibri"/>
      <family val="2"/>
    </font>
    <font>
      <sz val="9"/>
      <color indexed="8"/>
      <name val="Arial Narrow"/>
      <family val="2"/>
    </font>
    <font>
      <b/>
      <sz val="12"/>
      <color indexed="62"/>
      <name val="Calibri"/>
      <family val="2"/>
    </font>
    <font>
      <b/>
      <sz val="12"/>
      <name val="Calibri"/>
      <family val="2"/>
    </font>
    <font>
      <sz val="11"/>
      <color theme="1"/>
      <name val="Calibri"/>
      <family val="2"/>
      <scheme val="minor"/>
    </font>
    <font>
      <b/>
      <sz val="10"/>
      <color rgb="FFFF0000"/>
      <name val="Calibri"/>
      <family val="2"/>
    </font>
    <font>
      <sz val="12"/>
      <color theme="1"/>
      <name val="Times New Roman"/>
      <family val="1"/>
    </font>
    <font>
      <sz val="10"/>
      <color theme="1"/>
      <name val="Calibri"/>
      <family val="2"/>
      <scheme val="minor"/>
    </font>
    <font>
      <sz val="8"/>
      <color theme="1"/>
      <name val="Calibri"/>
      <family val="2"/>
      <scheme val="minor"/>
    </font>
    <font>
      <sz val="10"/>
      <color rgb="FFFF0000"/>
      <name val="Calibri"/>
      <family val="2"/>
    </font>
    <font>
      <b/>
      <sz val="8"/>
      <color theme="1"/>
      <name val="Calibri"/>
      <family val="2"/>
      <scheme val="minor"/>
    </font>
    <font>
      <sz val="10"/>
      <name val="Calibri"/>
      <family val="2"/>
      <scheme val="minor"/>
    </font>
    <font>
      <b/>
      <sz val="9"/>
      <color theme="1"/>
      <name val="Calibri"/>
      <family val="2"/>
      <scheme val="minor"/>
    </font>
    <font>
      <b/>
      <sz val="22"/>
      <color rgb="FFFF0000"/>
      <name val="Century Gothic"/>
      <family val="2"/>
    </font>
    <font>
      <b/>
      <sz val="11"/>
      <color indexed="8"/>
      <name val="Century Gothic"/>
      <family val="2"/>
    </font>
    <font>
      <sz val="11"/>
      <color theme="1"/>
      <name val="Century Gothic"/>
      <family val="2"/>
    </font>
    <font>
      <sz val="10"/>
      <color indexed="8"/>
      <name val="Century Gothic"/>
      <family val="2"/>
    </font>
    <font>
      <b/>
      <sz val="10"/>
      <color indexed="8"/>
      <name val="Century Gothic"/>
      <family val="2"/>
    </font>
    <font>
      <b/>
      <sz val="18"/>
      <color indexed="8"/>
      <name val="Century Gothic"/>
      <family val="2"/>
    </font>
    <font>
      <b/>
      <sz val="14"/>
      <color indexed="56"/>
      <name val="Century Gothic"/>
      <family val="2"/>
    </font>
    <font>
      <b/>
      <sz val="10"/>
      <color rgb="FFFF0000"/>
      <name val="Century Gothic"/>
      <family val="2"/>
    </font>
    <font>
      <sz val="11"/>
      <color rgb="FFFF0000"/>
      <name val="Century Gothic"/>
      <family val="2"/>
    </font>
    <font>
      <b/>
      <sz val="11"/>
      <color indexed="13"/>
      <name val="Century Gothic"/>
      <family val="2"/>
    </font>
    <font>
      <sz val="11"/>
      <color indexed="13"/>
      <name val="Century Gothic"/>
      <family val="2"/>
    </font>
    <font>
      <sz val="12"/>
      <color indexed="8"/>
      <name val="Century Gothic"/>
      <family val="2"/>
    </font>
    <font>
      <b/>
      <sz val="16"/>
      <color indexed="8"/>
      <name val="Century Gothic"/>
      <family val="2"/>
    </font>
    <font>
      <sz val="16"/>
      <color indexed="8"/>
      <name val="Century Gothic"/>
      <family val="2"/>
    </font>
    <font>
      <b/>
      <sz val="9"/>
      <color indexed="9"/>
      <name val="Century Gothic"/>
      <family val="2"/>
    </font>
    <font>
      <b/>
      <sz val="10"/>
      <name val="Century Gothic"/>
      <family val="2"/>
    </font>
    <font>
      <sz val="10"/>
      <name val="Century Gothic"/>
      <family val="2"/>
    </font>
    <font>
      <b/>
      <sz val="9"/>
      <name val="Century Gothic"/>
      <family val="2"/>
    </font>
    <font>
      <sz val="9"/>
      <name val="Century Gothic"/>
      <family val="2"/>
    </font>
    <font>
      <b/>
      <sz val="8"/>
      <name val="Century Gothic"/>
      <family val="2"/>
    </font>
    <font>
      <sz val="11"/>
      <name val="Century Gothic"/>
      <family val="2"/>
    </font>
    <font>
      <b/>
      <sz val="11"/>
      <color indexed="10"/>
      <name val="Century Gothic"/>
      <family val="2"/>
    </font>
    <font>
      <sz val="8"/>
      <color indexed="8"/>
      <name val="Century Gothic"/>
      <family val="2"/>
    </font>
    <font>
      <b/>
      <sz val="10"/>
      <color indexed="9"/>
      <name val="Century Gothic"/>
      <family val="2"/>
    </font>
    <font>
      <b/>
      <sz val="10"/>
      <color indexed="10"/>
      <name val="Century Gothic"/>
      <family val="2"/>
    </font>
    <font>
      <sz val="10"/>
      <color indexed="10"/>
      <name val="Century Gothic"/>
      <family val="2"/>
    </font>
    <font>
      <i/>
      <sz val="10"/>
      <color indexed="10"/>
      <name val="Century Gothic"/>
      <family val="2"/>
    </font>
    <font>
      <sz val="10"/>
      <color theme="1"/>
      <name val="Century Gothic"/>
      <family val="2"/>
    </font>
    <font>
      <b/>
      <sz val="10"/>
      <color theme="1"/>
      <name val="Century Gothic"/>
      <family val="2"/>
    </font>
    <font>
      <sz val="11"/>
      <name val="Calibri"/>
      <family val="2"/>
      <scheme val="minor"/>
    </font>
  </fonts>
  <fills count="28">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22"/>
        <bgColor indexed="64"/>
      </patternFill>
    </fill>
    <fill>
      <patternFill patternType="solid">
        <fgColor indexed="62"/>
        <bgColor indexed="64"/>
      </patternFill>
    </fill>
    <fill>
      <patternFill patternType="solid">
        <fgColor indexed="51"/>
        <bgColor indexed="64"/>
      </patternFill>
    </fill>
    <fill>
      <patternFill patternType="solid">
        <fgColor indexed="47"/>
        <bgColor indexed="64"/>
      </patternFill>
    </fill>
    <fill>
      <patternFill patternType="solid">
        <fgColor indexed="49"/>
        <bgColor indexed="64"/>
      </patternFill>
    </fill>
    <fill>
      <patternFill patternType="solid">
        <fgColor indexed="27"/>
        <bgColor indexed="64"/>
      </patternFill>
    </fill>
    <fill>
      <patternFill patternType="solid">
        <fgColor indexed="43"/>
        <bgColor indexed="64"/>
      </patternFill>
    </fill>
    <fill>
      <patternFill patternType="solid">
        <fgColor indexed="60"/>
        <bgColor indexed="64"/>
      </patternFill>
    </fill>
    <fill>
      <patternFill patternType="solid">
        <fgColor indexed="8"/>
        <bgColor indexed="64"/>
      </patternFill>
    </fill>
    <fill>
      <patternFill patternType="solid">
        <fgColor indexed="52"/>
        <bgColor indexed="64"/>
      </patternFill>
    </fill>
    <fill>
      <patternFill patternType="solid">
        <fgColor indexed="55"/>
        <bgColor indexed="64"/>
      </patternFill>
    </fill>
    <fill>
      <patternFill patternType="solid">
        <fgColor indexed="8"/>
        <bgColor indexed="8"/>
      </patternFill>
    </fill>
    <fill>
      <patternFill patternType="solid">
        <fgColor indexed="27"/>
        <bgColor indexed="8"/>
      </patternFill>
    </fill>
    <fill>
      <patternFill patternType="solid">
        <fgColor indexed="9"/>
        <bgColor indexed="8"/>
      </patternFill>
    </fill>
    <fill>
      <patternFill patternType="solid">
        <fgColor indexed="31"/>
        <bgColor indexed="64"/>
      </patternFill>
    </fill>
    <fill>
      <patternFill patternType="solid">
        <fgColor indexed="13"/>
        <bgColor indexed="8"/>
      </patternFill>
    </fill>
    <fill>
      <patternFill patternType="solid">
        <fgColor theme="0" tint="-0.249977111117893"/>
        <bgColor indexed="64"/>
      </patternFill>
    </fill>
    <fill>
      <patternFill patternType="solid">
        <fgColor theme="0"/>
        <bgColor indexed="64"/>
      </patternFill>
    </fill>
    <fill>
      <patternFill patternType="solid">
        <fgColor theme="9"/>
        <bgColor indexed="64"/>
      </patternFill>
    </fill>
    <fill>
      <patternFill patternType="solid">
        <fgColor theme="9" tint="0.39997558519241921"/>
        <bgColor indexed="64"/>
      </patternFill>
    </fill>
    <fill>
      <patternFill patternType="solid">
        <fgColor rgb="FF7030A0"/>
        <bgColor indexed="64"/>
      </patternFill>
    </fill>
    <fill>
      <patternFill patternType="solid">
        <fgColor theme="7" tint="0.39997558519241921"/>
        <bgColor indexed="64"/>
      </patternFill>
    </fill>
    <fill>
      <patternFill patternType="solid">
        <fgColor rgb="FFAEF4DD"/>
        <bgColor indexed="64"/>
      </patternFill>
    </fill>
    <fill>
      <patternFill patternType="solid">
        <fgColor rgb="FFFFFF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style="thin">
        <color indexed="64"/>
      </top>
      <bottom style="thin">
        <color indexed="64"/>
      </bottom>
      <diagonal/>
    </border>
    <border>
      <left/>
      <right style="medium">
        <color indexed="64"/>
      </right>
      <top/>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8"/>
      </right>
      <top style="medium">
        <color indexed="64"/>
      </top>
      <bottom/>
      <diagonal/>
    </border>
    <border>
      <left/>
      <right style="medium">
        <color indexed="8"/>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style="thin">
        <color indexed="64"/>
      </left>
      <right/>
      <top/>
      <bottom/>
      <diagonal/>
    </border>
    <border>
      <left/>
      <right style="medium">
        <color indexed="8"/>
      </right>
      <top style="medium">
        <color indexed="64"/>
      </top>
      <bottom style="medium">
        <color indexed="64"/>
      </bottom>
      <diagonal/>
    </border>
    <border>
      <left/>
      <right style="medium">
        <color indexed="64"/>
      </right>
      <top style="medium">
        <color indexed="64"/>
      </top>
      <bottom/>
      <diagonal/>
    </border>
    <border>
      <left/>
      <right style="medium">
        <color indexed="8"/>
      </right>
      <top/>
      <bottom/>
      <diagonal/>
    </border>
    <border>
      <left style="medium">
        <color indexed="64"/>
      </left>
      <right/>
      <top style="thin">
        <color indexed="64"/>
      </top>
      <bottom style="thin">
        <color indexed="64"/>
      </bottom>
      <diagonal/>
    </border>
  </borders>
  <cellStyleXfs count="3">
    <xf numFmtId="0" fontId="0" fillId="0" borderId="0"/>
    <xf numFmtId="164" fontId="20" fillId="0" borderId="0" applyFont="0" applyFill="0" applyBorder="0" applyAlignment="0" applyProtection="0"/>
    <xf numFmtId="9" fontId="20" fillId="0" borderId="0" applyFont="0" applyFill="0" applyBorder="0" applyAlignment="0" applyProtection="0"/>
  </cellStyleXfs>
  <cellXfs count="1109">
    <xf numFmtId="0" fontId="0" fillId="0" borderId="0" xfId="0"/>
    <xf numFmtId="0" fontId="7" fillId="0" borderId="0" xfId="0" applyFont="1"/>
    <xf numFmtId="0" fontId="8" fillId="0" borderId="0" xfId="0" applyFont="1"/>
    <xf numFmtId="0" fontId="7" fillId="0" borderId="0" xfId="0" applyFont="1" applyAlignment="1">
      <alignment horizontal="center"/>
    </xf>
    <xf numFmtId="0" fontId="7" fillId="0" borderId="0" xfId="0" applyFont="1" applyAlignment="1">
      <alignment horizontal="left" indent="5"/>
    </xf>
    <xf numFmtId="0" fontId="7" fillId="0" borderId="0" xfId="0" applyFont="1" applyAlignment="1">
      <alignment horizontal="left" indent="3"/>
    </xf>
    <xf numFmtId="0" fontId="9" fillId="0" borderId="0" xfId="0" applyFont="1"/>
    <xf numFmtId="0" fontId="7" fillId="0" borderId="0" xfId="0" applyFont="1" applyAlignment="1">
      <alignment horizontal="left" indent="2"/>
    </xf>
    <xf numFmtId="0" fontId="7" fillId="0" borderId="0" xfId="0" applyFont="1" applyAlignment="1">
      <alignment horizontal="left" indent="4"/>
    </xf>
    <xf numFmtId="0" fontId="0" fillId="0" borderId="1" xfId="0" applyBorder="1"/>
    <xf numFmtId="0" fontId="7" fillId="2" borderId="0" xfId="0" applyFont="1" applyFill="1" applyBorder="1" applyAlignment="1">
      <alignment vertical="top" wrapText="1"/>
    </xf>
    <xf numFmtId="0" fontId="3" fillId="0" borderId="0" xfId="0" applyFont="1" applyAlignment="1">
      <alignment horizontal="left"/>
    </xf>
    <xf numFmtId="0" fontId="8" fillId="0" borderId="0" xfId="0" applyFont="1" applyAlignment="1">
      <alignment horizontal="center"/>
    </xf>
    <xf numFmtId="0" fontId="8" fillId="0" borderId="0" xfId="0" applyFont="1" applyAlignment="1">
      <alignment horizontal="right"/>
    </xf>
    <xf numFmtId="0" fontId="8" fillId="0" borderId="0" xfId="0" applyFont="1" applyBorder="1" applyAlignment="1">
      <alignment horizontal="right"/>
    </xf>
    <xf numFmtId="0" fontId="7" fillId="0" borderId="0" xfId="0" applyFont="1" applyBorder="1" applyAlignment="1">
      <alignment horizontal="right"/>
    </xf>
    <xf numFmtId="0" fontId="7" fillId="2" borderId="0" xfId="0" applyFont="1" applyFill="1" applyBorder="1" applyAlignment="1">
      <alignment horizontal="right" vertical="top" wrapText="1"/>
    </xf>
    <xf numFmtId="0" fontId="7" fillId="0" borderId="0" xfId="0" applyFont="1" applyAlignment="1">
      <alignment horizontal="right"/>
    </xf>
    <xf numFmtId="0" fontId="3" fillId="0" borderId="0" xfId="0" applyFont="1" applyAlignment="1">
      <alignment horizontal="right"/>
    </xf>
    <xf numFmtId="0" fontId="0" fillId="0" borderId="0" xfId="0" applyAlignment="1">
      <alignment horizontal="right"/>
    </xf>
    <xf numFmtId="165" fontId="8" fillId="0" borderId="0" xfId="0" applyNumberFormat="1" applyFont="1" applyAlignment="1">
      <alignment horizontal="right"/>
    </xf>
    <xf numFmtId="3" fontId="8" fillId="0" borderId="0" xfId="0" applyNumberFormat="1" applyFont="1"/>
    <xf numFmtId="0" fontId="28" fillId="0" borderId="0" xfId="0" applyFont="1"/>
    <xf numFmtId="0" fontId="8" fillId="2" borderId="0" xfId="0" applyFont="1" applyFill="1"/>
    <xf numFmtId="0" fontId="7" fillId="0" borderId="0" xfId="0" applyFont="1" applyBorder="1" applyAlignment="1">
      <alignment horizontal="center"/>
    </xf>
    <xf numFmtId="165" fontId="8" fillId="2" borderId="1" xfId="1" applyNumberFormat="1" applyFont="1" applyFill="1" applyBorder="1" applyAlignment="1">
      <alignment horizontal="right" vertical="top" wrapText="1"/>
    </xf>
    <xf numFmtId="0" fontId="8" fillId="2" borderId="1" xfId="0" applyFont="1" applyFill="1" applyBorder="1" applyAlignment="1">
      <alignment horizontal="right" vertical="top" wrapText="1"/>
    </xf>
    <xf numFmtId="3" fontId="7" fillId="3" borderId="1" xfId="0" applyNumberFormat="1" applyFont="1" applyFill="1" applyBorder="1" applyAlignment="1">
      <alignment horizontal="right" vertical="top" wrapText="1"/>
    </xf>
    <xf numFmtId="3" fontId="8" fillId="2" borderId="1" xfId="1" applyNumberFormat="1" applyFont="1" applyFill="1" applyBorder="1" applyAlignment="1">
      <alignment horizontal="right" vertical="center" wrapText="1"/>
    </xf>
    <xf numFmtId="3" fontId="8" fillId="2" borderId="1" xfId="0" applyNumberFormat="1" applyFont="1" applyFill="1" applyBorder="1" applyAlignment="1">
      <alignment horizontal="right" wrapText="1"/>
    </xf>
    <xf numFmtId="0" fontId="15" fillId="4" borderId="2" xfId="0" applyFont="1" applyFill="1" applyBorder="1" applyAlignment="1" applyProtection="1">
      <alignment vertical="top" wrapText="1"/>
      <protection locked="0"/>
    </xf>
    <xf numFmtId="0" fontId="8" fillId="2" borderId="1" xfId="0" applyFont="1" applyFill="1" applyBorder="1" applyAlignment="1" applyProtection="1">
      <alignment horizontal="right" vertical="top" wrapText="1"/>
      <protection locked="0"/>
    </xf>
    <xf numFmtId="0" fontId="15" fillId="2" borderId="1" xfId="0" applyFont="1" applyFill="1" applyBorder="1" applyAlignment="1" applyProtection="1">
      <alignment horizontal="right" vertical="top" wrapText="1"/>
      <protection locked="0"/>
    </xf>
    <xf numFmtId="0" fontId="15" fillId="4" borderId="1" xfId="0" applyFont="1" applyFill="1" applyBorder="1" applyAlignment="1" applyProtection="1">
      <alignment vertical="top" wrapText="1"/>
      <protection locked="0"/>
    </xf>
    <xf numFmtId="0" fontId="8" fillId="2" borderId="1" xfId="0" applyFont="1" applyFill="1" applyBorder="1" applyAlignment="1" applyProtection="1">
      <alignment vertical="top" wrapText="1"/>
      <protection locked="0"/>
    </xf>
    <xf numFmtId="0" fontId="10" fillId="5" borderId="1" xfId="0" applyFont="1" applyFill="1" applyBorder="1" applyAlignment="1">
      <alignment horizontal="center" vertical="center" wrapText="1"/>
    </xf>
    <xf numFmtId="0" fontId="7" fillId="0" borderId="0" xfId="0" applyFont="1" applyBorder="1" applyAlignment="1">
      <alignment horizontal="left"/>
    </xf>
    <xf numFmtId="0" fontId="7" fillId="0" borderId="0" xfId="0" applyFont="1" applyAlignment="1">
      <alignment horizontal="left"/>
    </xf>
    <xf numFmtId="0" fontId="8" fillId="0" borderId="0" xfId="0" applyFont="1" applyAlignment="1">
      <alignment horizontal="left"/>
    </xf>
    <xf numFmtId="9" fontId="8" fillId="2" borderId="1" xfId="2" applyFont="1" applyFill="1" applyBorder="1" applyAlignment="1">
      <alignment horizontal="right" vertical="top" wrapText="1"/>
    </xf>
    <xf numFmtId="0" fontId="8" fillId="2" borderId="1" xfId="0" applyFont="1" applyFill="1" applyBorder="1" applyAlignment="1">
      <alignment vertical="top" wrapText="1"/>
    </xf>
    <xf numFmtId="165" fontId="8" fillId="3" borderId="1" xfId="1" applyNumberFormat="1" applyFont="1" applyFill="1" applyBorder="1" applyAlignment="1">
      <alignment vertical="top" wrapText="1"/>
    </xf>
    <xf numFmtId="0" fontId="12" fillId="5" borderId="0" xfId="0" applyFont="1" applyFill="1" applyAlignment="1">
      <alignment horizontal="center"/>
    </xf>
    <xf numFmtId="165" fontId="8" fillId="6" borderId="0" xfId="0" applyNumberFormat="1" applyFont="1" applyFill="1"/>
    <xf numFmtId="0" fontId="4" fillId="2" borderId="1" xfId="0" applyFont="1" applyFill="1" applyBorder="1" applyAlignment="1">
      <alignment vertical="center" wrapText="1"/>
    </xf>
    <xf numFmtId="9" fontId="14" fillId="7" borderId="1" xfId="2" applyFont="1" applyFill="1" applyBorder="1" applyAlignment="1">
      <alignment horizontal="right" vertical="top" wrapText="1"/>
    </xf>
    <xf numFmtId="9" fontId="14" fillId="7" borderId="1" xfId="2" applyFont="1" applyFill="1" applyBorder="1" applyAlignment="1">
      <alignment vertical="top" wrapText="1"/>
    </xf>
    <xf numFmtId="3" fontId="14" fillId="2" borderId="1" xfId="0" applyNumberFormat="1" applyFont="1" applyFill="1" applyBorder="1" applyAlignment="1">
      <alignment vertical="top" wrapText="1"/>
    </xf>
    <xf numFmtId="0" fontId="10" fillId="5" borderId="1" xfId="0" applyFont="1" applyFill="1" applyBorder="1" applyAlignment="1">
      <alignment vertical="top" wrapText="1"/>
    </xf>
    <xf numFmtId="1" fontId="10" fillId="5" borderId="1" xfId="0" applyNumberFormat="1" applyFont="1" applyFill="1" applyBorder="1" applyAlignment="1">
      <alignment vertical="top" wrapText="1"/>
    </xf>
    <xf numFmtId="9" fontId="10" fillId="5" borderId="1" xfId="2" applyFont="1" applyFill="1" applyBorder="1" applyAlignment="1">
      <alignment vertical="top" wrapText="1"/>
    </xf>
    <xf numFmtId="1" fontId="12" fillId="5" borderId="1" xfId="0" applyNumberFormat="1" applyFont="1" applyFill="1" applyBorder="1" applyAlignment="1">
      <alignment vertical="top" wrapText="1"/>
    </xf>
    <xf numFmtId="0" fontId="7" fillId="0" borderId="0" xfId="0" applyFont="1" applyAlignment="1">
      <alignment horizontal="left" vertical="center" indent="5"/>
    </xf>
    <xf numFmtId="0" fontId="7" fillId="2" borderId="1" xfId="0" applyFont="1" applyFill="1" applyBorder="1" applyAlignment="1">
      <alignment vertical="center" wrapText="1"/>
    </xf>
    <xf numFmtId="168" fontId="8" fillId="2" borderId="1" xfId="1" applyNumberFormat="1" applyFont="1" applyFill="1" applyBorder="1" applyAlignment="1">
      <alignment horizontal="right" vertical="center" wrapText="1"/>
    </xf>
    <xf numFmtId="0" fontId="25" fillId="2" borderId="1" xfId="0" applyFont="1" applyFill="1" applyBorder="1" applyAlignment="1">
      <alignment vertical="center" wrapText="1"/>
    </xf>
    <xf numFmtId="3" fontId="8" fillId="2" borderId="1" xfId="0" applyNumberFormat="1" applyFont="1" applyFill="1" applyBorder="1" applyAlignment="1">
      <alignment horizontal="right" vertical="center" wrapText="1"/>
    </xf>
    <xf numFmtId="0" fontId="12" fillId="5" borderId="0" xfId="0" applyFont="1" applyFill="1" applyAlignment="1">
      <alignment vertical="center"/>
    </xf>
    <xf numFmtId="3" fontId="8" fillId="8" borderId="0" xfId="0" applyNumberFormat="1" applyFont="1" applyFill="1"/>
    <xf numFmtId="0" fontId="31" fillId="5" borderId="1" xfId="0" applyFont="1" applyFill="1" applyBorder="1" applyAlignment="1">
      <alignment horizontal="center" vertical="center" wrapText="1"/>
    </xf>
    <xf numFmtId="0" fontId="30" fillId="5" borderId="1" xfId="0" applyFont="1" applyFill="1" applyBorder="1" applyAlignment="1">
      <alignment vertical="center"/>
    </xf>
    <xf numFmtId="0" fontId="8" fillId="9" borderId="1" xfId="0" applyFont="1" applyFill="1" applyBorder="1"/>
    <xf numFmtId="0" fontId="8" fillId="2" borderId="0" xfId="0" applyFont="1" applyFill="1" applyAlignment="1">
      <alignment horizontal="right"/>
    </xf>
    <xf numFmtId="0" fontId="8" fillId="7" borderId="1" xfId="0" applyFont="1" applyFill="1" applyBorder="1" applyAlignment="1">
      <alignment vertical="top" wrapText="1"/>
    </xf>
    <xf numFmtId="0" fontId="32" fillId="0" borderId="1" xfId="0" applyFont="1" applyFill="1" applyBorder="1" applyAlignment="1">
      <alignment vertical="center" wrapText="1"/>
    </xf>
    <xf numFmtId="1" fontId="12" fillId="5" borderId="1" xfId="0" applyNumberFormat="1" applyFont="1" applyFill="1" applyBorder="1" applyAlignment="1">
      <alignment horizontal="center" vertical="center" wrapText="1"/>
    </xf>
    <xf numFmtId="9" fontId="15" fillId="2" borderId="1" xfId="2" applyFont="1" applyFill="1" applyBorder="1" applyAlignment="1">
      <alignment vertical="top" wrapText="1"/>
    </xf>
    <xf numFmtId="3" fontId="8" fillId="2" borderId="1" xfId="0" applyNumberFormat="1" applyFont="1" applyFill="1" applyBorder="1" applyAlignment="1">
      <alignment horizontal="center" wrapText="1"/>
    </xf>
    <xf numFmtId="9" fontId="15" fillId="2" borderId="1" xfId="2" applyFont="1" applyFill="1" applyBorder="1" applyAlignment="1">
      <alignment horizontal="center" vertical="top" wrapText="1"/>
    </xf>
    <xf numFmtId="3" fontId="0" fillId="0" borderId="1" xfId="0" applyNumberFormat="1" applyBorder="1"/>
    <xf numFmtId="0" fontId="8" fillId="2" borderId="3" xfId="0" applyFont="1" applyFill="1" applyBorder="1" applyAlignment="1">
      <alignment vertical="top" wrapText="1"/>
    </xf>
    <xf numFmtId="0" fontId="7" fillId="0" borderId="0" xfId="0" applyFont="1" applyAlignment="1"/>
    <xf numFmtId="0" fontId="8" fillId="0" borderId="0" xfId="0" applyFont="1" applyBorder="1" applyAlignment="1">
      <alignment horizontal="left"/>
    </xf>
    <xf numFmtId="0" fontId="2" fillId="2" borderId="1" xfId="0" applyFont="1" applyFill="1" applyBorder="1" applyAlignment="1">
      <alignment vertical="top" wrapText="1"/>
    </xf>
    <xf numFmtId="14" fontId="2" fillId="2" borderId="1" xfId="0" applyNumberFormat="1" applyFont="1" applyFill="1" applyBorder="1" applyAlignment="1">
      <alignment horizontal="right" vertical="top" wrapText="1"/>
    </xf>
    <xf numFmtId="0" fontId="2" fillId="2" borderId="1" xfId="0" applyFont="1" applyFill="1" applyBorder="1" applyAlignment="1">
      <alignment horizontal="center" vertical="top" wrapText="1"/>
    </xf>
    <xf numFmtId="0" fontId="4" fillId="2" borderId="1" xfId="0" applyFont="1" applyFill="1" applyBorder="1" applyAlignment="1">
      <alignment horizontal="right" vertical="top" wrapText="1"/>
    </xf>
    <xf numFmtId="167" fontId="7" fillId="3" borderId="1" xfId="2" applyNumberFormat="1" applyFont="1" applyFill="1" applyBorder="1" applyAlignment="1">
      <alignment horizontal="right" vertical="top" wrapText="1"/>
    </xf>
    <xf numFmtId="0" fontId="33" fillId="0" borderId="0" xfId="0" applyFont="1" applyBorder="1" applyAlignment="1" applyProtection="1">
      <alignment horizontal="left"/>
      <protection locked="0"/>
    </xf>
    <xf numFmtId="0" fontId="0" fillId="0" borderId="0" xfId="0" applyProtection="1">
      <protection locked="0"/>
    </xf>
    <xf numFmtId="0" fontId="8" fillId="0" borderId="0" xfId="0" applyFont="1" applyProtection="1">
      <protection locked="0"/>
    </xf>
    <xf numFmtId="0" fontId="7" fillId="0" borderId="0" xfId="0" applyFont="1" applyAlignment="1" applyProtection="1">
      <alignment horizontal="left"/>
      <protection locked="0"/>
    </xf>
    <xf numFmtId="0" fontId="7" fillId="0" borderId="0" xfId="0" applyFont="1" applyProtection="1">
      <protection locked="0"/>
    </xf>
    <xf numFmtId="0" fontId="5" fillId="4" borderId="1" xfId="0" applyFont="1" applyFill="1" applyBorder="1" applyAlignment="1" applyProtection="1">
      <alignment vertical="top" wrapText="1"/>
      <protection locked="0"/>
    </xf>
    <xf numFmtId="166" fontId="15" fillId="2" borderId="1" xfId="0" applyNumberFormat="1" applyFont="1" applyFill="1" applyBorder="1" applyAlignment="1" applyProtection="1">
      <alignment horizontal="right" vertical="top" wrapText="1"/>
      <protection locked="0"/>
    </xf>
    <xf numFmtId="0" fontId="11" fillId="2" borderId="1" xfId="0" applyFont="1" applyFill="1" applyBorder="1" applyAlignment="1" applyProtection="1">
      <alignment horizontal="center" vertical="top" wrapText="1"/>
      <protection locked="0"/>
    </xf>
    <xf numFmtId="166" fontId="15" fillId="2" borderId="1" xfId="0" applyNumberFormat="1" applyFont="1" applyFill="1" applyBorder="1" applyAlignment="1" applyProtection="1">
      <alignment horizontal="right" vertical="center" wrapText="1"/>
      <protection locked="0"/>
    </xf>
    <xf numFmtId="0" fontId="5" fillId="10" borderId="1" xfId="0" applyFont="1" applyFill="1" applyBorder="1" applyAlignment="1" applyProtection="1">
      <alignment vertical="top" wrapText="1"/>
      <protection locked="0"/>
    </xf>
    <xf numFmtId="0" fontId="15" fillId="10" borderId="1" xfId="0" applyFont="1" applyFill="1" applyBorder="1" applyAlignment="1" applyProtection="1">
      <alignment vertical="top" wrapText="1"/>
      <protection locked="0"/>
    </xf>
    <xf numFmtId="0" fontId="11" fillId="10" borderId="1" xfId="0" applyFont="1" applyFill="1" applyBorder="1" applyAlignment="1" applyProtection="1">
      <alignment vertical="top" wrapText="1"/>
      <protection locked="0"/>
    </xf>
    <xf numFmtId="166" fontId="11" fillId="10" borderId="1" xfId="0" applyNumberFormat="1" applyFont="1" applyFill="1" applyBorder="1" applyAlignment="1" applyProtection="1">
      <alignment vertical="top" wrapText="1"/>
      <protection locked="0"/>
    </xf>
    <xf numFmtId="167" fontId="11" fillId="10" borderId="1" xfId="2" applyNumberFormat="1" applyFont="1" applyFill="1" applyBorder="1" applyAlignment="1" applyProtection="1">
      <alignment horizontal="center" vertical="top" wrapText="1"/>
      <protection locked="0"/>
    </xf>
    <xf numFmtId="0" fontId="11" fillId="10" borderId="1" xfId="0" applyFont="1" applyFill="1" applyBorder="1" applyAlignment="1" applyProtection="1">
      <alignment horizontal="center" vertical="top" wrapText="1"/>
      <protection locked="0"/>
    </xf>
    <xf numFmtId="166" fontId="15" fillId="2" borderId="1" xfId="0" applyNumberFormat="1" applyFont="1" applyFill="1" applyBorder="1" applyAlignment="1" applyProtection="1">
      <alignment vertical="top" wrapText="1"/>
      <protection locked="0"/>
    </xf>
    <xf numFmtId="0" fontId="21" fillId="4" borderId="1" xfId="0" applyFont="1" applyFill="1" applyBorder="1" applyAlignment="1" applyProtection="1">
      <alignment vertical="top" wrapText="1"/>
      <protection locked="0"/>
    </xf>
    <xf numFmtId="0" fontId="11" fillId="4" borderId="1" xfId="0" applyFont="1" applyFill="1" applyBorder="1" applyAlignment="1" applyProtection="1">
      <alignment vertical="top" wrapText="1"/>
      <protection locked="0"/>
    </xf>
    <xf numFmtId="0" fontId="15" fillId="2" borderId="1" xfId="0" applyFont="1" applyFill="1" applyBorder="1" applyAlignment="1" applyProtection="1">
      <alignment vertical="top" wrapText="1"/>
      <protection locked="0"/>
    </xf>
    <xf numFmtId="0" fontId="11" fillId="2" borderId="1" xfId="0" applyFont="1" applyFill="1" applyBorder="1" applyAlignment="1" applyProtection="1">
      <alignment vertical="top" wrapText="1"/>
      <protection locked="0"/>
    </xf>
    <xf numFmtId="0" fontId="8" fillId="2" borderId="0" xfId="0" applyFont="1" applyFill="1" applyProtection="1">
      <protection locked="0"/>
    </xf>
    <xf numFmtId="166" fontId="8" fillId="0" borderId="0" xfId="0" applyNumberFormat="1" applyFont="1" applyProtection="1">
      <protection locked="0"/>
    </xf>
    <xf numFmtId="0" fontId="8" fillId="0" borderId="0" xfId="0" applyFont="1" applyBorder="1" applyProtection="1">
      <protection locked="0"/>
    </xf>
    <xf numFmtId="0" fontId="8" fillId="0" borderId="0" xfId="0" applyFont="1" applyAlignment="1" applyProtection="1">
      <alignment horizontal="right"/>
      <protection locked="0"/>
    </xf>
    <xf numFmtId="0" fontId="28" fillId="0" borderId="0" xfId="0" applyFont="1" applyProtection="1">
      <protection locked="0"/>
    </xf>
    <xf numFmtId="0" fontId="0" fillId="0" borderId="0" xfId="0" applyAlignment="1" applyProtection="1">
      <alignment horizontal="right"/>
      <protection locked="0"/>
    </xf>
    <xf numFmtId="165" fontId="8" fillId="0" borderId="0" xfId="0" applyNumberFormat="1" applyFont="1" applyProtection="1">
      <protection locked="0"/>
    </xf>
    <xf numFmtId="0" fontId="12" fillId="11" borderId="1" xfId="0" applyFont="1" applyFill="1" applyBorder="1"/>
    <xf numFmtId="1" fontId="15" fillId="2" borderId="1" xfId="0" applyNumberFormat="1" applyFont="1" applyFill="1" applyBorder="1" applyAlignment="1" applyProtection="1">
      <alignment horizontal="right" vertical="top" wrapText="1"/>
      <protection locked="0"/>
    </xf>
    <xf numFmtId="1" fontId="11" fillId="2" borderId="10" xfId="2" applyNumberFormat="1" applyFont="1" applyFill="1" applyBorder="1" applyAlignment="1" applyProtection="1">
      <alignment horizontal="center" vertical="top" wrapText="1"/>
      <protection locked="0"/>
    </xf>
    <xf numFmtId="1" fontId="11" fillId="2" borderId="1" xfId="0" applyNumberFormat="1" applyFont="1" applyFill="1" applyBorder="1" applyAlignment="1" applyProtection="1">
      <alignment horizontal="center" vertical="top" wrapText="1"/>
      <protection locked="0"/>
    </xf>
    <xf numFmtId="0" fontId="7" fillId="0" borderId="0" xfId="0" applyFont="1" applyAlignment="1" applyProtection="1">
      <alignment horizontal="center"/>
      <protection locked="0"/>
    </xf>
    <xf numFmtId="0" fontId="0" fillId="0" borderId="0" xfId="0" applyProtection="1">
      <protection hidden="1"/>
    </xf>
    <xf numFmtId="0" fontId="8" fillId="0" borderId="0" xfId="0" applyFont="1" applyProtection="1">
      <protection hidden="1"/>
    </xf>
    <xf numFmtId="0" fontId="8" fillId="0" borderId="0" xfId="0" applyFont="1" applyAlignment="1" applyProtection="1">
      <alignment horizontal="right"/>
      <protection hidden="1"/>
    </xf>
    <xf numFmtId="0" fontId="7" fillId="0" borderId="0" xfId="0" applyFont="1" applyAlignment="1" applyProtection="1">
      <alignment horizontal="right"/>
      <protection hidden="1"/>
    </xf>
    <xf numFmtId="0" fontId="17" fillId="5" borderId="11" xfId="0" applyFont="1" applyFill="1" applyBorder="1" applyAlignment="1" applyProtection="1">
      <alignment horizontal="center" vertical="top" wrapText="1"/>
      <protection hidden="1"/>
    </xf>
    <xf numFmtId="0" fontId="17" fillId="5" borderId="12" xfId="0" applyFont="1" applyFill="1" applyBorder="1" applyAlignment="1" applyProtection="1">
      <alignment horizontal="center" vertical="top" wrapText="1"/>
      <protection hidden="1"/>
    </xf>
    <xf numFmtId="0" fontId="35" fillId="5" borderId="12" xfId="0" applyFont="1" applyFill="1" applyBorder="1" applyAlignment="1" applyProtection="1">
      <alignment horizontal="center" vertical="top" wrapText="1"/>
      <protection hidden="1"/>
    </xf>
    <xf numFmtId="165" fontId="8" fillId="2" borderId="3" xfId="1" applyNumberFormat="1" applyFont="1" applyFill="1" applyBorder="1" applyAlignment="1" applyProtection="1">
      <alignment horizontal="right" vertical="top" wrapText="1"/>
      <protection hidden="1"/>
    </xf>
    <xf numFmtId="9" fontId="73" fillId="9" borderId="1" xfId="2" applyFont="1" applyFill="1" applyBorder="1" applyProtection="1">
      <protection hidden="1"/>
    </xf>
    <xf numFmtId="167" fontId="73" fillId="9" borderId="1" xfId="2" applyNumberFormat="1" applyFont="1" applyFill="1" applyBorder="1" applyProtection="1">
      <protection hidden="1"/>
    </xf>
    <xf numFmtId="0" fontId="6" fillId="7" borderId="1" xfId="0" applyFont="1" applyFill="1" applyBorder="1" applyAlignment="1" applyProtection="1">
      <alignment vertical="top" wrapText="1"/>
      <protection hidden="1"/>
    </xf>
    <xf numFmtId="165" fontId="7" fillId="7" borderId="1" xfId="0" applyNumberFormat="1" applyFont="1" applyFill="1" applyBorder="1" applyAlignment="1" applyProtection="1">
      <alignment horizontal="right" vertical="center" wrapText="1"/>
      <protection hidden="1"/>
    </xf>
    <xf numFmtId="9" fontId="7" fillId="7" borderId="1" xfId="2" applyFont="1" applyFill="1" applyBorder="1" applyAlignment="1" applyProtection="1">
      <alignment vertical="center" wrapText="1"/>
      <protection hidden="1"/>
    </xf>
    <xf numFmtId="167" fontId="7" fillId="7" borderId="1" xfId="2" applyNumberFormat="1" applyFont="1" applyFill="1" applyBorder="1" applyAlignment="1" applyProtection="1">
      <alignment vertical="center" wrapText="1"/>
      <protection hidden="1"/>
    </xf>
    <xf numFmtId="0" fontId="15" fillId="4" borderId="1" xfId="0" applyFont="1" applyFill="1" applyBorder="1" applyAlignment="1" applyProtection="1">
      <alignment vertical="top" wrapText="1"/>
      <protection hidden="1"/>
    </xf>
    <xf numFmtId="0" fontId="7" fillId="4" borderId="1" xfId="0" applyFont="1" applyFill="1" applyBorder="1" applyAlignment="1" applyProtection="1">
      <alignment horizontal="right" vertical="top" wrapText="1"/>
      <protection hidden="1"/>
    </xf>
    <xf numFmtId="9" fontId="73" fillId="4" borderId="1" xfId="2" applyFont="1" applyFill="1" applyBorder="1" applyProtection="1">
      <protection hidden="1"/>
    </xf>
    <xf numFmtId="167" fontId="73" fillId="4" borderId="1" xfId="2" applyNumberFormat="1" applyFont="1" applyFill="1" applyBorder="1" applyProtection="1">
      <protection hidden="1"/>
    </xf>
    <xf numFmtId="0" fontId="0" fillId="4" borderId="1" xfId="0" applyFill="1" applyBorder="1" applyProtection="1">
      <protection hidden="1"/>
    </xf>
    <xf numFmtId="0" fontId="15" fillId="2" borderId="1" xfId="0" applyFont="1" applyFill="1" applyBorder="1" applyAlignment="1" applyProtection="1">
      <alignment vertical="top" wrapText="1"/>
      <protection hidden="1"/>
    </xf>
    <xf numFmtId="0" fontId="8" fillId="2" borderId="1" xfId="0" applyFont="1" applyFill="1" applyBorder="1" applyAlignment="1" applyProtection="1">
      <alignment horizontal="right" vertical="top" wrapText="1"/>
      <protection hidden="1"/>
    </xf>
    <xf numFmtId="164" fontId="8" fillId="2" borderId="1" xfId="1" applyFont="1" applyFill="1" applyBorder="1" applyAlignment="1" applyProtection="1">
      <alignment horizontal="right" vertical="top" wrapText="1"/>
      <protection hidden="1"/>
    </xf>
    <xf numFmtId="0" fontId="26" fillId="2" borderId="1" xfId="0" applyFont="1" applyFill="1" applyBorder="1" applyAlignment="1" applyProtection="1">
      <alignment vertical="top" wrapText="1"/>
      <protection hidden="1"/>
    </xf>
    <xf numFmtId="165" fontId="7" fillId="7" borderId="1" xfId="1" applyNumberFormat="1" applyFont="1" applyFill="1" applyBorder="1" applyAlignment="1" applyProtection="1">
      <alignment horizontal="right" vertical="center" wrapText="1"/>
      <protection hidden="1"/>
    </xf>
    <xf numFmtId="0" fontId="16" fillId="4" borderId="1" xfId="0" applyFont="1" applyFill="1" applyBorder="1" applyAlignment="1" applyProtection="1">
      <alignment vertical="top" wrapText="1"/>
      <protection hidden="1"/>
    </xf>
    <xf numFmtId="0" fontId="11" fillId="13" borderId="1" xfId="0" applyFont="1" applyFill="1" applyBorder="1" applyAlignment="1" applyProtection="1">
      <alignment vertical="top" wrapText="1"/>
      <protection hidden="1"/>
    </xf>
    <xf numFmtId="165" fontId="7" fillId="13" borderId="1" xfId="1" applyNumberFormat="1" applyFont="1" applyFill="1" applyBorder="1" applyAlignment="1" applyProtection="1">
      <alignment horizontal="right" vertical="top" wrapText="1"/>
      <protection hidden="1"/>
    </xf>
    <xf numFmtId="164" fontId="7" fillId="13" borderId="1" xfId="1" applyFont="1" applyFill="1" applyBorder="1" applyAlignment="1" applyProtection="1">
      <alignment horizontal="right" vertical="top" wrapText="1"/>
      <protection hidden="1"/>
    </xf>
    <xf numFmtId="9" fontId="73" fillId="13" borderId="1" xfId="2" applyFont="1" applyFill="1" applyBorder="1" applyProtection="1">
      <protection hidden="1"/>
    </xf>
    <xf numFmtId="167" fontId="73" fillId="13" borderId="1" xfId="2" applyNumberFormat="1" applyFont="1" applyFill="1" applyBorder="1" applyProtection="1">
      <protection hidden="1"/>
    </xf>
    <xf numFmtId="0" fontId="19" fillId="0" borderId="0" xfId="0" applyFont="1" applyProtection="1">
      <protection hidden="1"/>
    </xf>
    <xf numFmtId="0" fontId="6" fillId="6" borderId="1" xfId="0" applyFont="1" applyFill="1" applyBorder="1" applyAlignment="1" applyProtection="1">
      <alignment horizontal="center" vertical="top" wrapText="1"/>
      <protection hidden="1"/>
    </xf>
    <xf numFmtId="0" fontId="22" fillId="0" borderId="0" xfId="0" applyFont="1" applyBorder="1" applyAlignment="1" applyProtection="1">
      <alignment horizontal="left"/>
      <protection hidden="1"/>
    </xf>
    <xf numFmtId="165" fontId="8" fillId="0" borderId="0" xfId="0" applyNumberFormat="1" applyFont="1" applyProtection="1">
      <protection hidden="1"/>
    </xf>
    <xf numFmtId="0" fontId="7" fillId="0" borderId="0" xfId="0" applyFont="1" applyAlignment="1" applyProtection="1">
      <alignment horizontal="left"/>
      <protection hidden="1"/>
    </xf>
    <xf numFmtId="0" fontId="8" fillId="2" borderId="0" xfId="0" applyFont="1" applyFill="1" applyBorder="1" applyAlignment="1" applyProtection="1">
      <alignment horizontal="left" vertical="top" wrapText="1" indent="5"/>
      <protection hidden="1"/>
    </xf>
    <xf numFmtId="0" fontId="8" fillId="2" borderId="0" xfId="0" applyFont="1" applyFill="1" applyBorder="1" applyAlignment="1" applyProtection="1">
      <alignment horizontal="right" vertical="top" wrapText="1"/>
      <protection hidden="1"/>
    </xf>
    <xf numFmtId="0" fontId="7" fillId="2" borderId="0" xfId="0" applyFont="1" applyFill="1" applyBorder="1" applyAlignment="1" applyProtection="1">
      <alignment horizontal="right" vertical="top" wrapText="1"/>
      <protection hidden="1"/>
    </xf>
    <xf numFmtId="0" fontId="7" fillId="2" borderId="0" xfId="0" applyFont="1" applyFill="1" applyBorder="1" applyAlignment="1" applyProtection="1">
      <alignment vertical="top" wrapText="1"/>
      <protection hidden="1"/>
    </xf>
    <xf numFmtId="0" fontId="1" fillId="5" borderId="11" xfId="0" applyFont="1" applyFill="1" applyBorder="1" applyAlignment="1" applyProtection="1">
      <alignment horizontal="center" vertical="top" wrapText="1"/>
      <protection hidden="1"/>
    </xf>
    <xf numFmtId="0" fontId="10" fillId="5" borderId="11" xfId="0" applyFont="1" applyFill="1" applyBorder="1" applyAlignment="1" applyProtection="1">
      <alignment horizontal="center" vertical="top" wrapText="1"/>
      <protection hidden="1"/>
    </xf>
    <xf numFmtId="0" fontId="17" fillId="5" borderId="1" xfId="0" applyFont="1" applyFill="1" applyBorder="1" applyAlignment="1" applyProtection="1">
      <alignment horizontal="center" vertical="top" wrapText="1"/>
      <protection hidden="1"/>
    </xf>
    <xf numFmtId="0" fontId="15" fillId="0" borderId="3" xfId="0" applyFont="1" applyFill="1" applyBorder="1" applyAlignment="1" applyProtection="1">
      <alignment vertical="top" wrapText="1"/>
      <protection hidden="1"/>
    </xf>
    <xf numFmtId="165" fontId="15" fillId="0" borderId="3" xfId="1" applyNumberFormat="1" applyFont="1" applyFill="1" applyBorder="1" applyAlignment="1" applyProtection="1">
      <alignment horizontal="right" vertical="top" wrapText="1"/>
      <protection hidden="1"/>
    </xf>
    <xf numFmtId="167" fontId="15" fillId="0" borderId="3" xfId="2" applyNumberFormat="1" applyFont="1" applyFill="1" applyBorder="1" applyAlignment="1" applyProtection="1">
      <alignment vertical="top" wrapText="1"/>
      <protection hidden="1"/>
    </xf>
    <xf numFmtId="9" fontId="11" fillId="9" borderId="3" xfId="2" applyNumberFormat="1" applyFont="1" applyFill="1" applyBorder="1" applyAlignment="1" applyProtection="1">
      <alignment vertical="top" wrapText="1"/>
      <protection hidden="1"/>
    </xf>
    <xf numFmtId="9" fontId="11" fillId="9" borderId="3" xfId="2" applyFont="1" applyFill="1" applyBorder="1" applyAlignment="1" applyProtection="1">
      <alignment vertical="top" wrapText="1"/>
      <protection hidden="1"/>
    </xf>
    <xf numFmtId="167" fontId="15" fillId="9" borderId="3" xfId="2" applyNumberFormat="1" applyFont="1" applyFill="1" applyBorder="1" applyAlignment="1" applyProtection="1">
      <alignment vertical="top" wrapText="1"/>
      <protection hidden="1"/>
    </xf>
    <xf numFmtId="167" fontId="73" fillId="9" borderId="3" xfId="2" applyNumberFormat="1" applyFont="1" applyFill="1" applyBorder="1" applyProtection="1">
      <protection hidden="1"/>
    </xf>
    <xf numFmtId="167" fontId="73" fillId="0" borderId="1" xfId="2" applyNumberFormat="1" applyFont="1" applyBorder="1" applyProtection="1">
      <protection hidden="1"/>
    </xf>
    <xf numFmtId="0" fontId="5" fillId="2" borderId="1" xfId="0" applyFont="1" applyFill="1" applyBorder="1" applyAlignment="1" applyProtection="1">
      <alignment vertical="top" wrapText="1"/>
      <protection hidden="1"/>
    </xf>
    <xf numFmtId="165" fontId="15" fillId="0" borderId="1" xfId="1" applyNumberFormat="1" applyFont="1" applyFill="1" applyBorder="1" applyAlignment="1" applyProtection="1">
      <alignment horizontal="right" vertical="top" wrapText="1"/>
      <protection hidden="1"/>
    </xf>
    <xf numFmtId="167" fontId="15" fillId="0" borderId="1" xfId="2" applyNumberFormat="1" applyFont="1" applyFill="1" applyBorder="1" applyAlignment="1" applyProtection="1">
      <alignment vertical="top" wrapText="1"/>
      <protection hidden="1"/>
    </xf>
    <xf numFmtId="9" fontId="11" fillId="9" borderId="1" xfId="2" applyNumberFormat="1" applyFont="1" applyFill="1" applyBorder="1" applyAlignment="1" applyProtection="1">
      <alignment vertical="top" wrapText="1"/>
      <protection hidden="1"/>
    </xf>
    <xf numFmtId="9" fontId="11" fillId="9" borderId="1" xfId="2" applyFont="1" applyFill="1" applyBorder="1" applyAlignment="1" applyProtection="1">
      <alignment vertical="top" wrapText="1"/>
      <protection hidden="1"/>
    </xf>
    <xf numFmtId="167" fontId="15" fillId="9" borderId="1" xfId="2" applyNumberFormat="1" applyFont="1" applyFill="1" applyBorder="1" applyAlignment="1" applyProtection="1">
      <alignment vertical="top" wrapText="1"/>
      <protection hidden="1"/>
    </xf>
    <xf numFmtId="3" fontId="8" fillId="0" borderId="0" xfId="0" applyNumberFormat="1" applyFont="1" applyProtection="1">
      <protection hidden="1"/>
    </xf>
    <xf numFmtId="0" fontId="0" fillId="0" borderId="0" xfId="0" applyAlignment="1" applyProtection="1">
      <alignment horizontal="right"/>
      <protection hidden="1"/>
    </xf>
    <xf numFmtId="165" fontId="11" fillId="6" borderId="1" xfId="1" applyNumberFormat="1" applyFont="1" applyFill="1" applyBorder="1" applyAlignment="1" applyProtection="1">
      <alignment horizontal="right" vertical="top" wrapText="1"/>
      <protection hidden="1"/>
    </xf>
    <xf numFmtId="167" fontId="11" fillId="6" borderId="1" xfId="2" applyNumberFormat="1" applyFont="1" applyFill="1" applyBorder="1" applyAlignment="1" applyProtection="1">
      <alignment vertical="top" wrapText="1"/>
      <protection hidden="1"/>
    </xf>
    <xf numFmtId="165" fontId="15" fillId="6" borderId="1" xfId="1" applyNumberFormat="1" applyFont="1" applyFill="1" applyBorder="1" applyAlignment="1" applyProtection="1">
      <alignment horizontal="right" vertical="top" wrapText="1"/>
      <protection hidden="1"/>
    </xf>
    <xf numFmtId="9" fontId="11" fillId="9" borderId="1" xfId="0" applyNumberFormat="1" applyFont="1" applyFill="1" applyBorder="1" applyAlignment="1" applyProtection="1">
      <alignment vertical="top" wrapText="1"/>
      <protection hidden="1"/>
    </xf>
    <xf numFmtId="167" fontId="11" fillId="9" borderId="1" xfId="2" applyNumberFormat="1" applyFont="1" applyFill="1" applyBorder="1" applyAlignment="1" applyProtection="1">
      <alignment vertical="top" wrapText="1"/>
      <protection hidden="1"/>
    </xf>
    <xf numFmtId="0" fontId="5" fillId="10" borderId="0" xfId="0" applyFont="1" applyFill="1" applyBorder="1" applyAlignment="1" applyProtection="1">
      <alignment vertical="top" wrapText="1"/>
      <protection hidden="1"/>
    </xf>
    <xf numFmtId="0" fontId="15" fillId="10" borderId="0" xfId="0" applyFont="1" applyFill="1" applyBorder="1" applyAlignment="1" applyProtection="1">
      <alignment vertical="top" wrapText="1"/>
      <protection hidden="1"/>
    </xf>
    <xf numFmtId="0" fontId="11" fillId="10" borderId="0" xfId="0" applyFont="1" applyFill="1" applyBorder="1" applyAlignment="1" applyProtection="1">
      <alignment vertical="top" wrapText="1"/>
      <protection hidden="1"/>
    </xf>
    <xf numFmtId="166" fontId="11" fillId="10" borderId="0" xfId="0" applyNumberFormat="1" applyFont="1" applyFill="1" applyBorder="1" applyAlignment="1" applyProtection="1">
      <alignment vertical="top" wrapText="1"/>
      <protection hidden="1"/>
    </xf>
    <xf numFmtId="167" fontId="11" fillId="10" borderId="0" xfId="2" applyNumberFormat="1" applyFont="1" applyFill="1" applyBorder="1" applyAlignment="1" applyProtection="1">
      <alignment horizontal="center" vertical="top" wrapText="1"/>
      <protection hidden="1"/>
    </xf>
    <xf numFmtId="0" fontId="11" fillId="10" borderId="0" xfId="0" applyFont="1" applyFill="1" applyBorder="1" applyAlignment="1" applyProtection="1">
      <alignment horizontal="center" vertical="top" wrapText="1"/>
      <protection hidden="1"/>
    </xf>
    <xf numFmtId="0" fontId="0" fillId="10" borderId="0" xfId="0" applyFill="1" applyBorder="1" applyProtection="1">
      <protection hidden="1"/>
    </xf>
    <xf numFmtId="167" fontId="73" fillId="10" borderId="0" xfId="2" applyNumberFormat="1" applyFont="1" applyFill="1" applyBorder="1" applyProtection="1">
      <protection hidden="1"/>
    </xf>
    <xf numFmtId="0" fontId="0" fillId="0" borderId="0" xfId="0" applyBorder="1" applyProtection="1">
      <protection hidden="1"/>
    </xf>
    <xf numFmtId="165" fontId="15" fillId="2" borderId="1" xfId="1" applyNumberFormat="1" applyFont="1" applyFill="1" applyBorder="1" applyAlignment="1" applyProtection="1">
      <alignment horizontal="right" vertical="top" wrapText="1"/>
      <protection hidden="1"/>
    </xf>
    <xf numFmtId="167" fontId="15" fillId="2" borderId="1" xfId="2" applyNumberFormat="1" applyFont="1" applyFill="1" applyBorder="1" applyAlignment="1" applyProtection="1">
      <alignment vertical="top" wrapText="1"/>
      <protection hidden="1"/>
    </xf>
    <xf numFmtId="167" fontId="11" fillId="9" borderId="1" xfId="2" applyNumberFormat="1" applyFont="1" applyFill="1" applyBorder="1" applyAlignment="1" applyProtection="1">
      <alignment horizontal="center" vertical="top" wrapText="1"/>
      <protection hidden="1"/>
    </xf>
    <xf numFmtId="9" fontId="11" fillId="9" borderId="1" xfId="2" applyFont="1" applyFill="1" applyBorder="1" applyAlignment="1" applyProtection="1">
      <alignment horizontal="center" vertical="top" wrapText="1"/>
      <protection hidden="1"/>
    </xf>
    <xf numFmtId="167" fontId="15" fillId="9" borderId="1" xfId="2" applyNumberFormat="1" applyFont="1" applyFill="1" applyBorder="1" applyAlignment="1" applyProtection="1">
      <alignment horizontal="right" vertical="top" wrapText="1"/>
      <protection hidden="1"/>
    </xf>
    <xf numFmtId="0" fontId="21" fillId="2" borderId="1" xfId="0" applyFont="1" applyFill="1" applyBorder="1" applyAlignment="1" applyProtection="1">
      <alignment vertical="top" wrapText="1"/>
      <protection hidden="1"/>
    </xf>
    <xf numFmtId="0" fontId="11" fillId="2" borderId="1" xfId="0" applyFont="1" applyFill="1" applyBorder="1" applyAlignment="1" applyProtection="1">
      <alignment vertical="top" wrapText="1"/>
      <protection hidden="1"/>
    </xf>
    <xf numFmtId="167" fontId="73" fillId="0" borderId="0" xfId="2" applyNumberFormat="1" applyFont="1" applyProtection="1">
      <protection hidden="1"/>
    </xf>
    <xf numFmtId="0" fontId="8" fillId="0" borderId="0" xfId="0" applyFont="1" applyBorder="1" applyAlignment="1" applyProtection="1">
      <alignment horizontal="right"/>
      <protection locked="0"/>
    </xf>
    <xf numFmtId="0" fontId="7" fillId="0" borderId="0" xfId="0" applyFont="1" applyBorder="1" applyAlignment="1" applyProtection="1">
      <alignment horizontal="right"/>
      <protection locked="0"/>
    </xf>
    <xf numFmtId="3" fontId="8" fillId="2" borderId="1" xfId="0" applyNumberFormat="1" applyFont="1" applyFill="1" applyBorder="1" applyAlignment="1" applyProtection="1">
      <alignment horizontal="right" vertical="top" wrapText="1"/>
      <protection locked="0"/>
    </xf>
    <xf numFmtId="0" fontId="7" fillId="2" borderId="1" xfId="0" applyFont="1" applyFill="1" applyBorder="1" applyAlignment="1" applyProtection="1">
      <alignment horizontal="right" vertical="top" wrapText="1"/>
      <protection locked="0"/>
    </xf>
    <xf numFmtId="0" fontId="7" fillId="0" borderId="1" xfId="0" applyFont="1" applyBorder="1" applyAlignment="1" applyProtection="1">
      <alignment horizontal="right" vertical="top" wrapText="1"/>
      <protection locked="0"/>
    </xf>
    <xf numFmtId="3" fontId="8" fillId="2" borderId="1" xfId="1" applyNumberFormat="1" applyFont="1" applyFill="1" applyBorder="1" applyAlignment="1" applyProtection="1">
      <alignment horizontal="right" vertical="center" wrapText="1"/>
      <protection locked="0"/>
    </xf>
    <xf numFmtId="0" fontId="7" fillId="0" borderId="0" xfId="0" applyFont="1" applyAlignment="1" applyProtection="1">
      <alignment horizontal="left" indent="3"/>
      <protection locked="0"/>
    </xf>
    <xf numFmtId="9" fontId="73" fillId="0" borderId="0" xfId="2" applyFont="1" applyAlignment="1" applyProtection="1">
      <alignment horizontal="right"/>
      <protection locked="0"/>
    </xf>
    <xf numFmtId="0" fontId="8" fillId="0" borderId="0" xfId="0" applyFont="1" applyProtection="1"/>
    <xf numFmtId="0" fontId="7" fillId="0" borderId="0" xfId="0" applyFont="1" applyAlignment="1" applyProtection="1">
      <alignment horizontal="left" indent="5"/>
      <protection locked="0"/>
    </xf>
    <xf numFmtId="0" fontId="36" fillId="12" borderId="0" xfId="0" applyFont="1" applyFill="1" applyProtection="1">
      <protection locked="0"/>
    </xf>
    <xf numFmtId="0" fontId="36" fillId="12" borderId="0" xfId="0" applyFont="1" applyFill="1" applyAlignment="1" applyProtection="1">
      <alignment horizontal="right"/>
      <protection locked="0"/>
    </xf>
    <xf numFmtId="0" fontId="8" fillId="12" borderId="0" xfId="0" applyFont="1" applyFill="1" applyAlignment="1" applyProtection="1">
      <alignment horizontal="right"/>
      <protection locked="0"/>
    </xf>
    <xf numFmtId="0" fontId="8" fillId="12" borderId="0" xfId="0" applyFont="1" applyFill="1" applyProtection="1">
      <protection locked="0"/>
    </xf>
    <xf numFmtId="9" fontId="14" fillId="7" borderId="1" xfId="2" applyFont="1" applyFill="1" applyBorder="1" applyAlignment="1" applyProtection="1">
      <alignment horizontal="right" vertical="top" wrapText="1"/>
    </xf>
    <xf numFmtId="9" fontId="14" fillId="7" borderId="1" xfId="2" applyFont="1" applyFill="1" applyBorder="1" applyAlignment="1" applyProtection="1">
      <alignment vertical="top" wrapText="1"/>
    </xf>
    <xf numFmtId="0" fontId="7" fillId="0" borderId="0" xfId="0" applyFont="1" applyAlignment="1" applyProtection="1">
      <alignment horizontal="left" vertical="center" indent="5"/>
      <protection locked="0"/>
    </xf>
    <xf numFmtId="0" fontId="8" fillId="2" borderId="1" xfId="0" applyFont="1" applyFill="1" applyBorder="1" applyAlignment="1" applyProtection="1">
      <alignment horizontal="center" vertical="center" wrapText="1"/>
      <protection locked="0"/>
    </xf>
    <xf numFmtId="17" fontId="15" fillId="2" borderId="1" xfId="0" applyNumberFormat="1" applyFont="1" applyFill="1" applyBorder="1" applyAlignment="1" applyProtection="1">
      <alignment horizontal="center" vertical="center" wrapText="1"/>
      <protection locked="0"/>
    </xf>
    <xf numFmtId="165" fontId="8" fillId="0" borderId="0" xfId="0" applyNumberFormat="1" applyFont="1" applyAlignment="1" applyProtection="1">
      <alignment horizontal="right"/>
      <protection locked="0"/>
    </xf>
    <xf numFmtId="0" fontId="7" fillId="0" borderId="0" xfId="0" applyFont="1" applyBorder="1" applyAlignment="1" applyProtection="1">
      <alignment horizontal="left"/>
      <protection locked="0"/>
    </xf>
    <xf numFmtId="0" fontId="8" fillId="2" borderId="0" xfId="0" applyFont="1" applyFill="1" applyAlignment="1" applyProtection="1">
      <alignment horizontal="right"/>
      <protection locked="0"/>
    </xf>
    <xf numFmtId="0" fontId="0" fillId="0" borderId="0" xfId="0" applyProtection="1"/>
    <xf numFmtId="0" fontId="7" fillId="0" borderId="0" xfId="0" applyFont="1" applyAlignment="1" applyProtection="1">
      <alignment horizontal="right"/>
      <protection locked="0"/>
    </xf>
    <xf numFmtId="0" fontId="7" fillId="0" borderId="0" xfId="0" applyFont="1" applyBorder="1" applyAlignment="1" applyProtection="1">
      <alignment horizontal="center"/>
      <protection locked="0"/>
    </xf>
    <xf numFmtId="3" fontId="8" fillId="2" borderId="1" xfId="0" applyNumberFormat="1" applyFont="1" applyFill="1" applyBorder="1" applyAlignment="1" applyProtection="1">
      <alignment horizontal="center" wrapText="1"/>
      <protection locked="0"/>
    </xf>
    <xf numFmtId="3" fontId="15" fillId="2" borderId="1" xfId="0" applyNumberFormat="1" applyFont="1" applyFill="1" applyBorder="1" applyAlignment="1" applyProtection="1">
      <alignment horizontal="center" vertical="top" wrapText="1"/>
      <protection locked="0"/>
    </xf>
    <xf numFmtId="0" fontId="7" fillId="0" borderId="0" xfId="0" applyFont="1" applyAlignment="1" applyProtection="1">
      <alignment horizontal="left" indent="2"/>
      <protection locked="0"/>
    </xf>
    <xf numFmtId="0" fontId="34" fillId="2" borderId="0" xfId="0" applyFont="1" applyFill="1" applyBorder="1" applyAlignment="1" applyProtection="1">
      <alignment horizontal="left" vertical="top"/>
      <protection locked="0"/>
    </xf>
    <xf numFmtId="0" fontId="34" fillId="2" borderId="0" xfId="0" applyFont="1" applyFill="1" applyBorder="1" applyAlignment="1" applyProtection="1">
      <alignment horizontal="left" vertical="top" wrapText="1"/>
      <protection locked="0"/>
    </xf>
    <xf numFmtId="9" fontId="15" fillId="7" borderId="1" xfId="2" applyFont="1" applyFill="1" applyBorder="1" applyAlignment="1" applyProtection="1">
      <alignment horizontal="center" vertical="top" wrapText="1"/>
    </xf>
    <xf numFmtId="9" fontId="15" fillId="7" borderId="1" xfId="2" applyFont="1" applyFill="1" applyBorder="1" applyAlignment="1" applyProtection="1">
      <alignment vertical="top" wrapText="1"/>
    </xf>
    <xf numFmtId="0" fontId="7" fillId="0" borderId="0" xfId="0" applyFont="1" applyAlignment="1" applyProtection="1">
      <alignment horizontal="left" indent="4"/>
      <protection locked="0"/>
    </xf>
    <xf numFmtId="3" fontId="8" fillId="0" borderId="0" xfId="0" applyNumberFormat="1" applyFont="1" applyProtection="1">
      <protection locked="0"/>
    </xf>
    <xf numFmtId="0" fontId="37" fillId="0" borderId="0" xfId="0" applyFont="1" applyProtection="1">
      <protection locked="0"/>
    </xf>
    <xf numFmtId="3" fontId="12" fillId="5" borderId="1" xfId="1" applyNumberFormat="1" applyFont="1" applyFill="1" applyBorder="1" applyAlignment="1" applyProtection="1">
      <alignment horizontal="center" vertical="center" wrapText="1"/>
    </xf>
    <xf numFmtId="0" fontId="39" fillId="0" borderId="0" xfId="0" applyFont="1" applyAlignment="1">
      <alignment horizontal="left" indent="10"/>
    </xf>
    <xf numFmtId="0" fontId="0" fillId="0" borderId="0" xfId="0" applyAlignment="1">
      <alignment horizontal="left" indent="13"/>
    </xf>
    <xf numFmtId="0" fontId="17" fillId="5" borderId="13" xfId="0" applyFont="1" applyFill="1" applyBorder="1" applyAlignment="1">
      <alignment horizontal="center" wrapText="1"/>
    </xf>
    <xf numFmtId="0" fontId="8" fillId="4" borderId="14" xfId="0" applyFont="1" applyFill="1" applyBorder="1" applyAlignment="1">
      <alignment vertical="top" wrapText="1"/>
    </xf>
    <xf numFmtId="0" fontId="40" fillId="0" borderId="0" xfId="0" applyFont="1" applyAlignment="1">
      <alignment horizontal="left"/>
    </xf>
    <xf numFmtId="165" fontId="28" fillId="7" borderId="1" xfId="1" applyNumberFormat="1" applyFont="1" applyFill="1" applyBorder="1" applyAlignment="1" applyProtection="1">
      <alignment vertical="top" wrapText="1"/>
    </xf>
    <xf numFmtId="9" fontId="28" fillId="7" borderId="1" xfId="2" applyFont="1" applyFill="1" applyBorder="1" applyAlignment="1" applyProtection="1">
      <alignment horizontal="right" vertical="top" wrapText="1"/>
    </xf>
    <xf numFmtId="166" fontId="9" fillId="2" borderId="1" xfId="0" applyNumberFormat="1" applyFont="1" applyFill="1" applyBorder="1" applyAlignment="1" applyProtection="1">
      <alignment vertical="top" wrapText="1"/>
      <protection locked="0"/>
    </xf>
    <xf numFmtId="0" fontId="8" fillId="14" borderId="1" xfId="0" applyFont="1" applyFill="1" applyBorder="1" applyAlignment="1" applyProtection="1">
      <alignment vertical="top" wrapText="1"/>
      <protection locked="0"/>
    </xf>
    <xf numFmtId="0" fontId="7" fillId="14" borderId="1" xfId="0" applyFont="1" applyFill="1" applyBorder="1" applyAlignment="1" applyProtection="1">
      <alignment vertical="top" wrapText="1"/>
      <protection locked="0"/>
    </xf>
    <xf numFmtId="165" fontId="8" fillId="2" borderId="1" xfId="1" applyNumberFormat="1" applyFont="1" applyFill="1" applyBorder="1" applyAlignment="1" applyProtection="1">
      <alignment vertical="top" wrapText="1"/>
      <protection locked="0"/>
    </xf>
    <xf numFmtId="9" fontId="28" fillId="5" borderId="1" xfId="2" applyFont="1" applyFill="1" applyBorder="1" applyAlignment="1" applyProtection="1">
      <alignment horizontal="right" vertical="top" wrapText="1"/>
    </xf>
    <xf numFmtId="0" fontId="4" fillId="14" borderId="1" xfId="0" applyFont="1" applyFill="1" applyBorder="1" applyAlignment="1" applyProtection="1">
      <alignment vertical="center" wrapText="1"/>
      <protection locked="0"/>
    </xf>
    <xf numFmtId="0" fontId="7" fillId="14" borderId="1" xfId="0" applyFont="1" applyFill="1" applyBorder="1" applyAlignment="1" applyProtection="1">
      <alignment vertical="center" wrapText="1"/>
      <protection locked="0"/>
    </xf>
    <xf numFmtId="0" fontId="25" fillId="14" borderId="1" xfId="0" applyFont="1" applyFill="1" applyBorder="1" applyAlignment="1" applyProtection="1">
      <alignment vertical="center" wrapText="1"/>
      <protection locked="0"/>
    </xf>
    <xf numFmtId="0" fontId="25" fillId="14" borderId="11" xfId="0" applyFont="1" applyFill="1" applyBorder="1" applyAlignment="1" applyProtection="1">
      <alignment vertical="center" wrapText="1"/>
      <protection locked="0"/>
    </xf>
    <xf numFmtId="0" fontId="8" fillId="5" borderId="1" xfId="0" applyFont="1" applyFill="1" applyBorder="1" applyAlignment="1" applyProtection="1">
      <alignment horizontal="center" vertical="center" wrapText="1"/>
      <protection locked="0"/>
    </xf>
    <xf numFmtId="0" fontId="10" fillId="5" borderId="1" xfId="0" applyFont="1" applyFill="1" applyBorder="1" applyAlignment="1" applyProtection="1">
      <alignment horizontal="center" vertical="center" wrapText="1"/>
    </xf>
    <xf numFmtId="0" fontId="15" fillId="5" borderId="1" xfId="0" applyFont="1" applyFill="1" applyBorder="1" applyAlignment="1" applyProtection="1">
      <alignment horizontal="center" vertical="center" wrapText="1"/>
      <protection locked="0"/>
    </xf>
    <xf numFmtId="0" fontId="30" fillId="5" borderId="1" xfId="0" applyFont="1" applyFill="1" applyBorder="1" applyAlignment="1">
      <alignment horizontal="center" vertical="center" wrapText="1"/>
    </xf>
    <xf numFmtId="0" fontId="8" fillId="14" borderId="1" xfId="0" applyFont="1" applyFill="1" applyBorder="1"/>
    <xf numFmtId="0" fontId="43" fillId="5" borderId="1" xfId="0" applyFont="1" applyFill="1" applyBorder="1" applyAlignment="1">
      <alignment horizontal="center" vertical="center"/>
    </xf>
    <xf numFmtId="0" fontId="7" fillId="4" borderId="1" xfId="0" applyFont="1" applyFill="1" applyBorder="1" applyAlignment="1" applyProtection="1">
      <alignment vertical="top" wrapText="1"/>
    </xf>
    <xf numFmtId="0" fontId="8" fillId="4" borderId="1" xfId="0" applyFont="1" applyFill="1" applyBorder="1" applyAlignment="1" applyProtection="1">
      <alignment horizontal="left" vertical="top" wrapText="1" indent="5"/>
    </xf>
    <xf numFmtId="0" fontId="23" fillId="4" borderId="1" xfId="0" applyFont="1" applyFill="1" applyBorder="1" applyAlignment="1" applyProtection="1">
      <alignment vertical="top" wrapText="1"/>
    </xf>
    <xf numFmtId="0" fontId="24" fillId="4" borderId="1" xfId="0" applyFont="1" applyFill="1" applyBorder="1" applyAlignment="1" applyProtection="1">
      <alignment vertical="top" wrapText="1"/>
    </xf>
    <xf numFmtId="0" fontId="1" fillId="5" borderId="1" xfId="0" applyFont="1" applyFill="1" applyBorder="1" applyAlignment="1" applyProtection="1">
      <alignment horizontal="center" vertical="center" wrapText="1"/>
    </xf>
    <xf numFmtId="0" fontId="17" fillId="5" borderId="1" xfId="0" applyFont="1" applyFill="1" applyBorder="1" applyAlignment="1" applyProtection="1">
      <alignment horizontal="center" vertical="center" wrapText="1"/>
    </xf>
    <xf numFmtId="0" fontId="6" fillId="7" borderId="1" xfId="0" applyFont="1" applyFill="1" applyBorder="1" applyAlignment="1" applyProtection="1">
      <alignment vertical="top" wrapText="1"/>
    </xf>
    <xf numFmtId="0" fontId="7" fillId="4" borderId="1" xfId="0" applyFont="1" applyFill="1" applyBorder="1" applyAlignment="1" applyProtection="1">
      <alignment horizontal="left" vertical="top" wrapText="1"/>
    </xf>
    <xf numFmtId="0" fontId="7" fillId="14" borderId="1" xfId="0" applyFont="1" applyFill="1" applyBorder="1" applyAlignment="1" applyProtection="1">
      <alignment horizontal="left" vertical="top" wrapText="1"/>
    </xf>
    <xf numFmtId="0" fontId="7" fillId="4" borderId="1" xfId="0" applyFont="1" applyFill="1" applyBorder="1" applyAlignment="1" applyProtection="1">
      <alignment horizontal="left" vertical="top" wrapText="1" indent="3"/>
    </xf>
    <xf numFmtId="0" fontId="44" fillId="14" borderId="1" xfId="0" applyFont="1" applyFill="1" applyBorder="1" applyAlignment="1" applyProtection="1">
      <alignment vertical="top" wrapText="1"/>
    </xf>
    <xf numFmtId="0" fontId="45" fillId="14" borderId="1" xfId="0" applyFont="1" applyFill="1" applyBorder="1" applyAlignment="1" applyProtection="1">
      <alignment vertical="center" wrapText="1"/>
      <protection locked="0"/>
    </xf>
    <xf numFmtId="0" fontId="44" fillId="14" borderId="1" xfId="0" applyFont="1" applyFill="1" applyBorder="1" applyAlignment="1" applyProtection="1">
      <alignment wrapText="1"/>
      <protection locked="0"/>
    </xf>
    <xf numFmtId="0" fontId="12" fillId="5" borderId="1" xfId="0" applyFont="1" applyFill="1" applyBorder="1" applyAlignment="1" applyProtection="1">
      <alignment horizontal="center" vertical="center"/>
    </xf>
    <xf numFmtId="0" fontId="12" fillId="5" borderId="1" xfId="0" applyFont="1" applyFill="1" applyBorder="1" applyAlignment="1" applyProtection="1">
      <alignment horizontal="center" vertical="center" wrapText="1"/>
    </xf>
    <xf numFmtId="0" fontId="7" fillId="14" borderId="1" xfId="0" applyFont="1" applyFill="1" applyBorder="1" applyAlignment="1" applyProtection="1">
      <alignment vertical="top" wrapText="1"/>
    </xf>
    <xf numFmtId="0" fontId="7" fillId="14" borderId="1" xfId="0" applyFont="1" applyFill="1" applyBorder="1" applyAlignment="1" applyProtection="1">
      <alignment horizontal="left" vertical="top" wrapText="1" indent="3"/>
    </xf>
    <xf numFmtId="0" fontId="44" fillId="14" borderId="1" xfId="0" applyFont="1" applyFill="1" applyBorder="1" applyAlignment="1" applyProtection="1">
      <alignment horizontal="left" vertical="center" wrapText="1"/>
    </xf>
    <xf numFmtId="3" fontId="28" fillId="2" borderId="1" xfId="1" applyNumberFormat="1" applyFont="1" applyFill="1" applyBorder="1" applyAlignment="1" applyProtection="1">
      <alignment horizontal="right" vertical="center" wrapText="1"/>
      <protection locked="0"/>
    </xf>
    <xf numFmtId="0" fontId="11" fillId="2" borderId="1" xfId="0" applyFont="1" applyFill="1" applyBorder="1" applyAlignment="1" applyProtection="1">
      <alignment horizontal="center" vertical="center" wrapText="1"/>
      <protection locked="0"/>
    </xf>
    <xf numFmtId="0" fontId="2" fillId="2" borderId="1" xfId="0" applyFont="1" applyFill="1" applyBorder="1" applyAlignment="1" applyProtection="1">
      <alignment vertical="top" wrapText="1"/>
      <protection locked="0"/>
    </xf>
    <xf numFmtId="14" fontId="2" fillId="2" borderId="1" xfId="0" applyNumberFormat="1" applyFont="1" applyFill="1" applyBorder="1" applyAlignment="1" applyProtection="1">
      <alignment horizontal="right" vertical="top" wrapText="1"/>
      <protection locked="0"/>
    </xf>
    <xf numFmtId="0" fontId="2" fillId="2" borderId="1" xfId="0" applyFont="1" applyFill="1" applyBorder="1" applyAlignment="1" applyProtection="1">
      <alignment horizontal="center" vertical="top" wrapText="1"/>
      <protection locked="0"/>
    </xf>
    <xf numFmtId="0" fontId="4" fillId="2" borderId="1" xfId="0" applyFont="1" applyFill="1" applyBorder="1" applyAlignment="1" applyProtection="1">
      <alignment horizontal="right" vertical="top" wrapText="1"/>
      <protection locked="0"/>
    </xf>
    <xf numFmtId="0" fontId="10" fillId="5" borderId="1" xfId="0" applyFont="1" applyFill="1" applyBorder="1" applyAlignment="1" applyProtection="1">
      <alignment horizontal="center" vertical="top" wrapText="1"/>
    </xf>
    <xf numFmtId="165" fontId="8" fillId="5" borderId="1" xfId="1" applyNumberFormat="1" applyFont="1" applyFill="1" applyBorder="1" applyAlignment="1" applyProtection="1">
      <alignment horizontal="right" vertical="top" wrapText="1"/>
    </xf>
    <xf numFmtId="0" fontId="8" fillId="5" borderId="1" xfId="0" applyFont="1" applyFill="1" applyBorder="1" applyAlignment="1" applyProtection="1">
      <alignment horizontal="right" vertical="top" wrapText="1"/>
    </xf>
    <xf numFmtId="0" fontId="8" fillId="5" borderId="1" xfId="0" applyFont="1" applyFill="1" applyBorder="1" applyAlignment="1" applyProtection="1">
      <alignment vertical="top" wrapText="1"/>
    </xf>
    <xf numFmtId="0" fontId="0" fillId="0" borderId="0" xfId="0" applyBorder="1" applyProtection="1">
      <protection locked="0"/>
    </xf>
    <xf numFmtId="0" fontId="47" fillId="0" borderId="0" xfId="0" applyFont="1" applyAlignment="1">
      <alignment horizontal="left" indent="13"/>
    </xf>
    <xf numFmtId="0" fontId="48" fillId="0" borderId="0" xfId="0" applyFont="1"/>
    <xf numFmtId="0" fontId="48" fillId="0" borderId="0" xfId="0" applyFont="1" applyProtection="1">
      <protection locked="0"/>
    </xf>
    <xf numFmtId="0" fontId="8" fillId="0" borderId="0" xfId="0" applyFont="1" applyAlignment="1" applyProtection="1">
      <alignment horizontal="left"/>
      <protection locked="0"/>
    </xf>
    <xf numFmtId="0" fontId="0" fillId="0" borderId="0" xfId="0" applyBorder="1"/>
    <xf numFmtId="0" fontId="49" fillId="0" borderId="0" xfId="0" applyFont="1"/>
    <xf numFmtId="0" fontId="39" fillId="0" borderId="0" xfId="0" applyFont="1" applyAlignment="1">
      <alignment horizontal="left"/>
    </xf>
    <xf numFmtId="0" fontId="51" fillId="5" borderId="1" xfId="0" applyFont="1" applyFill="1" applyBorder="1" applyAlignment="1" applyProtection="1">
      <alignment horizontal="center" vertical="center" wrapText="1"/>
    </xf>
    <xf numFmtId="0" fontId="54" fillId="0" borderId="0" xfId="0" applyFont="1"/>
    <xf numFmtId="0" fontId="55" fillId="5" borderId="1" xfId="0" applyFont="1" applyFill="1" applyBorder="1" applyAlignment="1" applyProtection="1">
      <alignment horizontal="center" vertical="center" wrapText="1"/>
    </xf>
    <xf numFmtId="0" fontId="11" fillId="4" borderId="1" xfId="0" applyFont="1" applyFill="1" applyBorder="1" applyAlignment="1" applyProtection="1">
      <alignment horizontal="left" vertical="top" wrapText="1" indent="3"/>
    </xf>
    <xf numFmtId="0" fontId="56" fillId="0" borderId="0" xfId="0" applyFont="1" applyAlignment="1" applyProtection="1">
      <alignment horizontal="right"/>
      <protection locked="0"/>
    </xf>
    <xf numFmtId="0" fontId="10" fillId="5" borderId="3" xfId="0" applyFont="1" applyFill="1" applyBorder="1" applyAlignment="1" applyProtection="1">
      <alignment horizontal="center" vertical="center" wrapText="1"/>
    </xf>
    <xf numFmtId="166" fontId="9" fillId="13" borderId="3" xfId="0" applyNumberFormat="1" applyFont="1" applyFill="1" applyBorder="1" applyAlignment="1" applyProtection="1">
      <alignment vertical="top" wrapText="1"/>
    </xf>
    <xf numFmtId="166" fontId="9" fillId="13" borderId="1" xfId="0" applyNumberFormat="1" applyFont="1" applyFill="1" applyBorder="1" applyAlignment="1" applyProtection="1">
      <alignment vertical="top" wrapText="1"/>
    </xf>
    <xf numFmtId="3" fontId="7" fillId="13" borderId="1" xfId="0" applyNumberFormat="1" applyFont="1" applyFill="1" applyBorder="1" applyAlignment="1" applyProtection="1">
      <alignment horizontal="right" vertical="top" wrapText="1"/>
    </xf>
    <xf numFmtId="0" fontId="7" fillId="13" borderId="1" xfId="0" applyFont="1" applyFill="1" applyBorder="1" applyAlignment="1" applyProtection="1">
      <alignment horizontal="right"/>
    </xf>
    <xf numFmtId="169" fontId="11" fillId="2" borderId="2" xfId="0" applyNumberFormat="1" applyFont="1" applyFill="1" applyBorder="1" applyAlignment="1" applyProtection="1">
      <alignment horizontal="center" vertical="top" wrapText="1"/>
    </xf>
    <xf numFmtId="169" fontId="8" fillId="0" borderId="7" xfId="0" applyNumberFormat="1" applyFont="1" applyFill="1" applyBorder="1" applyAlignment="1" applyProtection="1">
      <alignment horizontal="center" vertical="top" wrapText="1"/>
      <protection locked="0"/>
    </xf>
    <xf numFmtId="169" fontId="8" fillId="2" borderId="2" xfId="0" applyNumberFormat="1" applyFont="1" applyFill="1" applyBorder="1" applyAlignment="1" applyProtection="1">
      <alignment horizontal="center" vertical="top" wrapText="1"/>
    </xf>
    <xf numFmtId="169" fontId="8" fillId="0" borderId="2" xfId="0" applyNumberFormat="1" applyFont="1" applyFill="1" applyBorder="1" applyAlignment="1" applyProtection="1">
      <alignment horizontal="center" vertical="top" wrapText="1"/>
      <protection locked="0"/>
    </xf>
    <xf numFmtId="169" fontId="9" fillId="0" borderId="2" xfId="0" applyNumberFormat="1" applyFont="1" applyFill="1" applyBorder="1" applyAlignment="1" applyProtection="1">
      <alignment horizontal="center" vertical="top" wrapText="1"/>
      <protection locked="0"/>
    </xf>
    <xf numFmtId="1" fontId="11" fillId="13" borderId="1" xfId="0" applyNumberFormat="1" applyFont="1" applyFill="1" applyBorder="1" applyAlignment="1" applyProtection="1">
      <alignment horizontal="right" vertical="top" wrapText="1"/>
    </xf>
    <xf numFmtId="9" fontId="15" fillId="7" borderId="1" xfId="2" applyFont="1" applyFill="1" applyBorder="1" applyAlignment="1" applyProtection="1">
      <alignment horizontal="right" vertical="top" wrapText="1"/>
    </xf>
    <xf numFmtId="0" fontId="46" fillId="13" borderId="1" xfId="0" applyFont="1" applyFill="1" applyBorder="1" applyAlignment="1" applyProtection="1">
      <alignment vertical="top" wrapText="1"/>
    </xf>
    <xf numFmtId="3" fontId="11" fillId="7" borderId="1" xfId="0" applyNumberFormat="1" applyFont="1" applyFill="1" applyBorder="1" applyAlignment="1" applyProtection="1">
      <alignment horizontal="center" vertical="center" wrapText="1"/>
    </xf>
    <xf numFmtId="0" fontId="57" fillId="0" borderId="0" xfId="0" applyFont="1" applyProtection="1">
      <protection locked="0"/>
    </xf>
    <xf numFmtId="168" fontId="46" fillId="7" borderId="1" xfId="1" applyNumberFormat="1" applyFont="1" applyFill="1" applyBorder="1" applyAlignment="1" applyProtection="1">
      <alignment horizontal="right" vertical="center" wrapText="1"/>
    </xf>
    <xf numFmtId="3" fontId="46" fillId="7" borderId="1" xfId="0" applyNumberFormat="1" applyFont="1" applyFill="1" applyBorder="1" applyAlignment="1" applyProtection="1">
      <alignment horizontal="center" vertical="center" wrapText="1"/>
    </xf>
    <xf numFmtId="1" fontId="46" fillId="13" borderId="1" xfId="0" applyNumberFormat="1" applyFont="1" applyFill="1" applyBorder="1" applyAlignment="1" applyProtection="1">
      <alignment horizontal="center" vertical="center" wrapText="1"/>
    </xf>
    <xf numFmtId="9" fontId="46" fillId="13" borderId="1" xfId="2" applyFont="1" applyFill="1" applyBorder="1" applyAlignment="1" applyProtection="1">
      <alignment horizontal="center" vertical="center" wrapText="1"/>
    </xf>
    <xf numFmtId="9" fontId="11" fillId="6" borderId="1" xfId="2" applyFont="1" applyFill="1" applyBorder="1" applyAlignment="1" applyProtection="1">
      <alignment vertical="top" wrapText="1"/>
      <protection hidden="1"/>
    </xf>
    <xf numFmtId="165" fontId="7" fillId="4" borderId="1" xfId="0" applyNumberFormat="1" applyFont="1" applyFill="1" applyBorder="1" applyAlignment="1" applyProtection="1">
      <alignment horizontal="right" vertical="top" wrapText="1"/>
      <protection hidden="1"/>
    </xf>
    <xf numFmtId="167" fontId="9" fillId="13" borderId="2" xfId="2" applyNumberFormat="1" applyFont="1" applyFill="1" applyBorder="1" applyAlignment="1" applyProtection="1">
      <alignment horizontal="center" vertical="top" wrapText="1"/>
    </xf>
    <xf numFmtId="167" fontId="0" fillId="0" borderId="1" xfId="0" applyNumberFormat="1" applyBorder="1"/>
    <xf numFmtId="0" fontId="34" fillId="2" borderId="0" xfId="0" applyFont="1" applyFill="1" applyBorder="1" applyAlignment="1">
      <alignment horizontal="left" vertical="top" wrapText="1"/>
    </xf>
    <xf numFmtId="0" fontId="0" fillId="0" borderId="0" xfId="0" applyBorder="1" applyAlignment="1">
      <alignment horizontal="center"/>
    </xf>
    <xf numFmtId="0" fontId="7" fillId="13" borderId="1" xfId="0" applyFont="1" applyFill="1" applyBorder="1" applyAlignment="1">
      <alignment horizontal="center" vertical="top" wrapText="1"/>
    </xf>
    <xf numFmtId="0" fontId="7" fillId="2" borderId="1" xfId="0" applyFont="1" applyFill="1" applyBorder="1" applyAlignment="1">
      <alignment horizontal="center" vertical="top" wrapText="1"/>
    </xf>
    <xf numFmtId="0" fontId="55" fillId="5" borderId="1" xfId="0" applyFont="1" applyFill="1" applyBorder="1" applyAlignment="1">
      <alignment vertical="top" wrapText="1"/>
    </xf>
    <xf numFmtId="0" fontId="55" fillId="5" borderId="1" xfId="0" applyFont="1" applyFill="1" applyBorder="1" applyAlignment="1">
      <alignment horizontal="center" vertical="top" wrapText="1"/>
    </xf>
    <xf numFmtId="0" fontId="8" fillId="0" borderId="1" xfId="0" applyFont="1" applyBorder="1" applyAlignment="1">
      <alignment horizontal="right"/>
    </xf>
    <xf numFmtId="0" fontId="0" fillId="0" borderId="1" xfId="0" applyBorder="1" applyAlignment="1">
      <alignment horizontal="right"/>
    </xf>
    <xf numFmtId="1" fontId="10" fillId="2" borderId="1" xfId="0"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xf>
    <xf numFmtId="3" fontId="59" fillId="5" borderId="1" xfId="0" applyNumberFormat="1" applyFont="1" applyFill="1" applyBorder="1" applyAlignment="1">
      <alignment horizontal="right"/>
    </xf>
    <xf numFmtId="9" fontId="60" fillId="5" borderId="1" xfId="2" applyFont="1" applyFill="1" applyBorder="1" applyAlignment="1">
      <alignment horizontal="center" vertical="top" wrapText="1"/>
    </xf>
    <xf numFmtId="9" fontId="60" fillId="5" borderId="1" xfId="2" applyFont="1" applyFill="1" applyBorder="1" applyAlignment="1">
      <alignment vertical="top" wrapText="1"/>
    </xf>
    <xf numFmtId="170" fontId="8" fillId="2" borderId="1" xfId="0" applyNumberFormat="1" applyFont="1" applyFill="1" applyBorder="1" applyAlignment="1">
      <alignment horizontal="center" wrapText="1"/>
    </xf>
    <xf numFmtId="9" fontId="8" fillId="2" borderId="1" xfId="2" applyFont="1" applyFill="1" applyBorder="1" applyAlignment="1">
      <alignment horizontal="center" wrapText="1"/>
    </xf>
    <xf numFmtId="9" fontId="60" fillId="5" borderId="1" xfId="2" applyFont="1" applyFill="1" applyBorder="1" applyAlignment="1">
      <alignment horizontal="center" wrapText="1"/>
    </xf>
    <xf numFmtId="167" fontId="73" fillId="6" borderId="1" xfId="2" applyNumberFormat="1" applyFont="1" applyFill="1" applyBorder="1" applyProtection="1">
      <protection hidden="1"/>
    </xf>
    <xf numFmtId="166" fontId="15" fillId="6" borderId="1" xfId="0" applyNumberFormat="1" applyFont="1" applyFill="1" applyBorder="1" applyAlignment="1" applyProtection="1">
      <alignment horizontal="right" vertical="top" wrapText="1"/>
      <protection hidden="1"/>
    </xf>
    <xf numFmtId="0" fontId="0" fillId="2" borderId="0" xfId="0" applyFill="1" applyAlignment="1" applyProtection="1">
      <alignment horizontal="right"/>
      <protection locked="0"/>
    </xf>
    <xf numFmtId="0" fontId="55" fillId="2" borderId="0" xfId="0" applyFont="1" applyFill="1" applyBorder="1" applyAlignment="1" applyProtection="1">
      <alignment vertical="top" wrapText="1"/>
      <protection locked="0"/>
    </xf>
    <xf numFmtId="0" fontId="55" fillId="2" borderId="0" xfId="0" applyFont="1" applyFill="1" applyBorder="1" applyAlignment="1" applyProtection="1">
      <alignment horizontal="left" vertical="top" wrapText="1"/>
      <protection locked="0"/>
    </xf>
    <xf numFmtId="0" fontId="55" fillId="2" borderId="0" xfId="0" applyFont="1" applyFill="1" applyBorder="1" applyAlignment="1" applyProtection="1">
      <alignment horizontal="left" vertical="top" wrapText="1" indent="3"/>
      <protection locked="0"/>
    </xf>
    <xf numFmtId="0" fontId="12" fillId="2" borderId="0" xfId="0" applyFont="1" applyFill="1" applyBorder="1" applyAlignment="1" applyProtection="1">
      <alignment horizontal="center" vertical="center" wrapText="1"/>
      <protection locked="0"/>
    </xf>
    <xf numFmtId="0" fontId="0" fillId="0" borderId="0" xfId="0" applyBorder="1" applyAlignment="1" applyProtection="1">
      <alignment horizontal="right"/>
      <protection locked="0"/>
    </xf>
    <xf numFmtId="3" fontId="15" fillId="13" borderId="1" xfId="0" applyNumberFormat="1" applyFont="1" applyFill="1" applyBorder="1" applyAlignment="1">
      <alignment horizontal="center" vertical="top" wrapText="1"/>
    </xf>
    <xf numFmtId="3" fontId="60" fillId="5" borderId="1" xfId="0" applyNumberFormat="1" applyFont="1" applyFill="1" applyBorder="1" applyAlignment="1">
      <alignment horizontal="center" vertical="top" wrapText="1"/>
    </xf>
    <xf numFmtId="9" fontId="15" fillId="13" borderId="1" xfId="2" applyFont="1" applyFill="1" applyBorder="1" applyAlignment="1">
      <alignment horizontal="center" vertical="top" wrapText="1"/>
    </xf>
    <xf numFmtId="9" fontId="15" fillId="13" borderId="1" xfId="2" applyFont="1" applyFill="1" applyBorder="1" applyAlignment="1">
      <alignment vertical="top" wrapText="1"/>
    </xf>
    <xf numFmtId="0" fontId="4" fillId="13" borderId="1" xfId="0" applyFont="1" applyFill="1" applyBorder="1" applyAlignment="1">
      <alignment vertical="center" wrapText="1"/>
    </xf>
    <xf numFmtId="1" fontId="4" fillId="2" borderId="1" xfId="0" applyNumberFormat="1" applyFont="1" applyFill="1" applyBorder="1" applyAlignment="1">
      <alignment vertical="center" wrapText="1"/>
    </xf>
    <xf numFmtId="0" fontId="43" fillId="5" borderId="1" xfId="0" applyFont="1" applyFill="1" applyBorder="1" applyAlignment="1">
      <alignment wrapText="1"/>
    </xf>
    <xf numFmtId="3" fontId="59" fillId="5" borderId="1" xfId="0" applyNumberFormat="1" applyFont="1" applyFill="1" applyBorder="1"/>
    <xf numFmtId="0" fontId="8" fillId="0" borderId="0" xfId="0" applyFont="1" applyBorder="1"/>
    <xf numFmtId="1" fontId="4" fillId="13" borderId="1" xfId="0" applyNumberFormat="1" applyFont="1" applyFill="1" applyBorder="1" applyAlignment="1">
      <alignment vertical="center" wrapText="1"/>
    </xf>
    <xf numFmtId="0" fontId="29" fillId="14" borderId="2" xfId="0" applyFont="1" applyFill="1" applyBorder="1" applyAlignment="1" applyProtection="1">
      <alignment horizontal="left" vertical="center" wrapText="1"/>
      <protection locked="0"/>
    </xf>
    <xf numFmtId="0" fontId="29" fillId="14" borderId="15" xfId="0" applyFont="1" applyFill="1" applyBorder="1" applyAlignment="1" applyProtection="1">
      <alignment horizontal="left" vertical="center" wrapText="1"/>
      <protection locked="0"/>
    </xf>
    <xf numFmtId="0" fontId="29" fillId="14" borderId="10" xfId="0" applyFont="1" applyFill="1" applyBorder="1" applyAlignment="1" applyProtection="1">
      <alignment horizontal="left" vertical="center" wrapText="1"/>
      <protection locked="0"/>
    </xf>
    <xf numFmtId="0" fontId="10" fillId="5" borderId="1" xfId="0" applyFont="1" applyFill="1" applyBorder="1" applyAlignment="1" applyProtection="1">
      <alignment horizontal="center" vertical="center"/>
    </xf>
    <xf numFmtId="0" fontId="5" fillId="0" borderId="1" xfId="0" applyFont="1" applyFill="1" applyBorder="1" applyAlignment="1" applyProtection="1">
      <alignment vertical="top" wrapText="1"/>
      <protection hidden="1"/>
    </xf>
    <xf numFmtId="0" fontId="56" fillId="0" borderId="1" xfId="0" applyFont="1" applyBorder="1" applyProtection="1">
      <protection hidden="1"/>
    </xf>
    <xf numFmtId="0" fontId="56" fillId="0" borderId="0" xfId="0" applyFont="1" applyProtection="1">
      <protection hidden="1"/>
    </xf>
    <xf numFmtId="165" fontId="8" fillId="5" borderId="1" xfId="1" applyNumberFormat="1" applyFont="1" applyFill="1" applyBorder="1" applyAlignment="1">
      <alignment horizontal="right" vertical="top" wrapText="1"/>
    </xf>
    <xf numFmtId="9" fontId="8" fillId="5" borderId="1" xfId="2" applyFont="1" applyFill="1" applyBorder="1" applyAlignment="1">
      <alignment horizontal="right" vertical="top" wrapText="1"/>
    </xf>
    <xf numFmtId="0" fontId="8" fillId="5" borderId="1" xfId="0" applyFont="1" applyFill="1" applyBorder="1" applyAlignment="1">
      <alignment horizontal="right" vertical="top" wrapText="1"/>
    </xf>
    <xf numFmtId="165" fontId="8" fillId="5" borderId="1" xfId="1" applyNumberFormat="1" applyFont="1" applyFill="1" applyBorder="1" applyAlignment="1" applyProtection="1">
      <alignment horizontal="right" vertical="top" wrapText="1"/>
      <protection locked="0"/>
    </xf>
    <xf numFmtId="165" fontId="7" fillId="2" borderId="1" xfId="1" applyNumberFormat="1" applyFont="1" applyFill="1" applyBorder="1" applyAlignment="1" applyProtection="1">
      <alignment vertical="top" wrapText="1"/>
      <protection locked="0"/>
    </xf>
    <xf numFmtId="3" fontId="8" fillId="0" borderId="1" xfId="0" applyNumberFormat="1" applyFont="1" applyFill="1" applyBorder="1" applyAlignment="1" applyProtection="1">
      <alignment horizontal="right" wrapText="1"/>
      <protection locked="0"/>
    </xf>
    <xf numFmtId="0" fontId="14" fillId="0" borderId="1" xfId="0" applyFont="1" applyFill="1" applyBorder="1" applyAlignment="1" applyProtection="1">
      <alignment horizontal="right" vertical="top" wrapText="1"/>
      <protection locked="0"/>
    </xf>
    <xf numFmtId="1" fontId="14" fillId="0" borderId="1" xfId="0" applyNumberFormat="1" applyFont="1" applyFill="1" applyBorder="1" applyAlignment="1" applyProtection="1">
      <alignment horizontal="right" wrapText="1"/>
      <protection locked="0"/>
    </xf>
    <xf numFmtId="3" fontId="14" fillId="0" borderId="1" xfId="0" applyNumberFormat="1" applyFont="1" applyFill="1" applyBorder="1" applyAlignment="1" applyProtection="1">
      <alignment vertical="top" wrapText="1"/>
      <protection locked="0"/>
    </xf>
    <xf numFmtId="168" fontId="8" fillId="5" borderId="1" xfId="1" applyNumberFormat="1" applyFont="1" applyFill="1" applyBorder="1" applyAlignment="1">
      <alignment horizontal="right" vertical="center" wrapText="1"/>
    </xf>
    <xf numFmtId="0" fontId="11" fillId="2" borderId="1" xfId="0" applyFont="1" applyFill="1" applyBorder="1" applyAlignment="1">
      <alignment horizontal="right" wrapText="1"/>
    </xf>
    <xf numFmtId="0" fontId="11" fillId="2" borderId="1" xfId="0" applyFont="1" applyFill="1" applyBorder="1" applyAlignment="1">
      <alignment horizontal="right" vertical="top" wrapText="1"/>
    </xf>
    <xf numFmtId="0" fontId="7"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28" fillId="2" borderId="1" xfId="0" applyFont="1" applyFill="1" applyBorder="1" applyAlignment="1" applyProtection="1">
      <alignment horizontal="center" vertical="center" wrapText="1"/>
      <protection locked="0"/>
    </xf>
    <xf numFmtId="0" fontId="15" fillId="2" borderId="1" xfId="0" applyFont="1" applyFill="1" applyBorder="1" applyAlignment="1" applyProtection="1">
      <alignment horizontal="center" vertical="center" wrapText="1"/>
      <protection locked="0"/>
    </xf>
    <xf numFmtId="0" fontId="7" fillId="14" borderId="1" xfId="0" applyFont="1" applyFill="1" applyBorder="1" applyAlignment="1" applyProtection="1">
      <alignment wrapText="1"/>
      <protection locked="0"/>
    </xf>
    <xf numFmtId="9" fontId="7" fillId="13" borderId="1" xfId="2" applyFont="1" applyFill="1" applyBorder="1" applyAlignment="1">
      <alignment horizontal="center" vertical="top" wrapText="1"/>
    </xf>
    <xf numFmtId="9" fontId="8" fillId="0" borderId="0" xfId="2" applyFont="1"/>
    <xf numFmtId="0" fontId="73" fillId="0" borderId="1" xfId="2" applyNumberFormat="1" applyFont="1" applyBorder="1"/>
    <xf numFmtId="0" fontId="29" fillId="14" borderId="2" xfId="0" applyFont="1" applyFill="1" applyBorder="1" applyAlignment="1" applyProtection="1">
      <alignment horizontal="left" vertical="top" wrapText="1"/>
      <protection locked="0"/>
    </xf>
    <xf numFmtId="166" fontId="11" fillId="2" borderId="1" xfId="0" applyNumberFormat="1" applyFont="1" applyFill="1" applyBorder="1" applyAlignment="1" applyProtection="1">
      <alignment horizontal="center" vertical="top" wrapText="1"/>
      <protection locked="0"/>
    </xf>
    <xf numFmtId="166" fontId="11" fillId="2" borderId="1" xfId="0" applyNumberFormat="1" applyFont="1" applyFill="1" applyBorder="1" applyAlignment="1" applyProtection="1">
      <alignment vertical="top" wrapText="1"/>
      <protection locked="0"/>
    </xf>
    <xf numFmtId="0" fontId="8" fillId="2" borderId="1" xfId="1" applyNumberFormat="1" applyFont="1" applyFill="1" applyBorder="1" applyAlignment="1" applyProtection="1">
      <alignment vertical="top" wrapText="1"/>
      <protection locked="0"/>
    </xf>
    <xf numFmtId="3" fontId="8" fillId="2" borderId="1" xfId="0" applyNumberFormat="1" applyFont="1" applyFill="1" applyBorder="1" applyAlignment="1" applyProtection="1">
      <alignment horizontal="right" wrapText="1"/>
      <protection locked="0"/>
    </xf>
    <xf numFmtId="168" fontId="8" fillId="2" borderId="1" xfId="1" applyNumberFormat="1" applyFont="1" applyFill="1" applyBorder="1" applyAlignment="1" applyProtection="1">
      <alignment horizontal="right" vertical="center" wrapText="1"/>
      <protection locked="0"/>
    </xf>
    <xf numFmtId="0" fontId="8" fillId="2" borderId="3" xfId="0" applyFont="1" applyFill="1" applyBorder="1" applyAlignment="1" applyProtection="1">
      <alignment vertical="top" wrapText="1"/>
      <protection locked="0"/>
    </xf>
    <xf numFmtId="0" fontId="7" fillId="2" borderId="3" xfId="0" applyFont="1" applyFill="1" applyBorder="1" applyAlignment="1" applyProtection="1">
      <alignment horizontal="right" vertical="top" wrapText="1"/>
      <protection locked="0"/>
    </xf>
    <xf numFmtId="0" fontId="61" fillId="0" borderId="0" xfId="0" applyFont="1" applyBorder="1"/>
    <xf numFmtId="0" fontId="61" fillId="0" borderId="0" xfId="0" applyFont="1" applyBorder="1" applyAlignment="1"/>
    <xf numFmtId="0" fontId="62" fillId="0" borderId="0" xfId="0" applyFont="1" applyBorder="1" applyAlignment="1"/>
    <xf numFmtId="0" fontId="63" fillId="0" borderId="0" xfId="0" applyFont="1" applyBorder="1" applyAlignment="1"/>
    <xf numFmtId="0" fontId="64" fillId="0" borderId="0" xfId="0" applyFont="1" applyBorder="1"/>
    <xf numFmtId="0" fontId="66" fillId="0" borderId="0" xfId="0" applyFont="1" applyBorder="1" applyAlignment="1">
      <alignment horizontal="center"/>
    </xf>
    <xf numFmtId="0" fontId="61" fillId="0" borderId="0" xfId="0" applyFont="1" applyBorder="1" applyAlignment="1">
      <alignment horizontal="center"/>
    </xf>
    <xf numFmtId="0" fontId="66" fillId="0" borderId="0" xfId="0" applyFont="1" applyBorder="1"/>
    <xf numFmtId="0" fontId="66" fillId="0" borderId="0" xfId="0" applyFont="1" applyBorder="1" applyAlignment="1"/>
    <xf numFmtId="0" fontId="66" fillId="0" borderId="0" xfId="0" applyFont="1" applyFill="1" applyBorder="1"/>
    <xf numFmtId="0" fontId="64" fillId="0" borderId="0" xfId="0" applyFont="1" applyBorder="1" applyAlignment="1"/>
    <xf numFmtId="0" fontId="66" fillId="0" borderId="1" xfId="0" applyFont="1" applyBorder="1" applyAlignment="1">
      <alignment horizontal="center"/>
    </xf>
    <xf numFmtId="0" fontId="66" fillId="0" borderId="0" xfId="0" applyFont="1" applyFill="1" applyBorder="1" applyAlignment="1"/>
    <xf numFmtId="0" fontId="61" fillId="0" borderId="1" xfId="0" applyFont="1" applyBorder="1"/>
    <xf numFmtId="0" fontId="66" fillId="0" borderId="1" xfId="0" applyFont="1" applyBorder="1" applyAlignment="1"/>
    <xf numFmtId="0" fontId="66" fillId="0" borderId="1" xfId="0" applyFont="1" applyFill="1" applyBorder="1" applyAlignment="1"/>
    <xf numFmtId="0" fontId="66" fillId="15" borderId="1" xfId="0" applyFont="1" applyFill="1" applyBorder="1" applyAlignment="1"/>
    <xf numFmtId="0" fontId="64" fillId="0" borderId="16" xfId="0" applyFont="1" applyBorder="1"/>
    <xf numFmtId="0" fontId="61" fillId="0" borderId="17" xfId="0" applyFont="1" applyBorder="1"/>
    <xf numFmtId="0" fontId="61" fillId="0" borderId="0" xfId="1" applyNumberFormat="1" applyFont="1" applyBorder="1"/>
    <xf numFmtId="14" fontId="61" fillId="0" borderId="0" xfId="0" applyNumberFormat="1" applyFont="1" applyBorder="1"/>
    <xf numFmtId="17" fontId="61" fillId="0" borderId="18" xfId="0" applyNumberFormat="1" applyFont="1" applyBorder="1"/>
    <xf numFmtId="0" fontId="61" fillId="0" borderId="18" xfId="0" applyFont="1" applyBorder="1"/>
    <xf numFmtId="0" fontId="67" fillId="0" borderId="0" xfId="0" applyFont="1" applyBorder="1"/>
    <xf numFmtId="0" fontId="66" fillId="16" borderId="19" xfId="0" applyFont="1" applyFill="1" applyBorder="1"/>
    <xf numFmtId="0" fontId="66" fillId="16" borderId="20" xfId="0" applyFont="1" applyFill="1" applyBorder="1"/>
    <xf numFmtId="9" fontId="61" fillId="0" borderId="18" xfId="0" applyNumberFormat="1" applyFont="1" applyBorder="1"/>
    <xf numFmtId="0" fontId="68" fillId="0" borderId="0" xfId="0" applyFont="1" applyBorder="1"/>
    <xf numFmtId="0" fontId="61" fillId="0" borderId="0" xfId="0" applyFont="1" applyBorder="1" applyAlignment="1">
      <alignment horizontal="center" vertical="center"/>
    </xf>
    <xf numFmtId="0" fontId="69" fillId="17" borderId="1" xfId="0" applyFont="1" applyFill="1" applyBorder="1" applyAlignment="1"/>
    <xf numFmtId="0" fontId="61" fillId="15" borderId="1" xfId="0" applyFont="1" applyFill="1" applyBorder="1"/>
    <xf numFmtId="0" fontId="65" fillId="0" borderId="0" xfId="0" applyFont="1" applyBorder="1"/>
    <xf numFmtId="0" fontId="68" fillId="0" borderId="0" xfId="0" applyFont="1" applyBorder="1" applyAlignment="1">
      <alignment horizontal="left" vertical="center"/>
    </xf>
    <xf numFmtId="0" fontId="27" fillId="16" borderId="21" xfId="0" applyFont="1" applyFill="1" applyBorder="1" applyAlignment="1"/>
    <xf numFmtId="0" fontId="27" fillId="16" borderId="17" xfId="0" applyFont="1" applyFill="1" applyBorder="1" applyAlignment="1"/>
    <xf numFmtId="0" fontId="27" fillId="16" borderId="22" xfId="0" applyFont="1" applyFill="1" applyBorder="1" applyAlignment="1"/>
    <xf numFmtId="0" fontId="15" fillId="16" borderId="14" xfId="0" applyFont="1" applyFill="1" applyBorder="1" applyAlignment="1">
      <alignment vertical="center"/>
    </xf>
    <xf numFmtId="0" fontId="15" fillId="16" borderId="18" xfId="0" applyFont="1" applyFill="1" applyBorder="1" applyAlignment="1">
      <alignment vertical="center"/>
    </xf>
    <xf numFmtId="0" fontId="15" fillId="16" borderId="23" xfId="0" applyFont="1" applyFill="1" applyBorder="1" applyAlignment="1">
      <alignment vertical="center"/>
    </xf>
    <xf numFmtId="0" fontId="61" fillId="16" borderId="13" xfId="0" applyFont="1" applyFill="1" applyBorder="1"/>
    <xf numFmtId="0" fontId="61" fillId="0" borderId="13" xfId="0" applyFont="1" applyBorder="1"/>
    <xf numFmtId="14" fontId="61" fillId="16" borderId="13" xfId="0" applyNumberFormat="1" applyFont="1" applyFill="1" applyBorder="1"/>
    <xf numFmtId="0" fontId="68" fillId="0" borderId="16" xfId="0" applyFont="1" applyBorder="1"/>
    <xf numFmtId="0" fontId="70" fillId="0" borderId="16" xfId="0" applyFont="1" applyBorder="1"/>
    <xf numFmtId="0" fontId="49" fillId="0" borderId="0" xfId="0" applyFont="1" applyBorder="1" applyAlignment="1">
      <alignment horizontal="center"/>
    </xf>
    <xf numFmtId="0" fontId="50" fillId="0" borderId="0" xfId="0" applyFont="1" applyBorder="1"/>
    <xf numFmtId="165" fontId="73" fillId="0" borderId="0" xfId="1" applyNumberFormat="1" applyFont="1" applyBorder="1" applyProtection="1">
      <protection locked="0"/>
    </xf>
    <xf numFmtId="165" fontId="0" fillId="0" borderId="0" xfId="0" applyNumberFormat="1" applyBorder="1" applyProtection="1">
      <protection locked="0"/>
    </xf>
    <xf numFmtId="0" fontId="50" fillId="0" borderId="0" xfId="0" applyFont="1" applyFill="1" applyBorder="1"/>
    <xf numFmtId="10" fontId="73" fillId="0" borderId="0" xfId="1" applyNumberFormat="1" applyFont="1" applyBorder="1" applyProtection="1">
      <protection locked="0"/>
    </xf>
    <xf numFmtId="9" fontId="0" fillId="0" borderId="0" xfId="0" applyNumberFormat="1" applyBorder="1" applyProtection="1">
      <protection locked="0"/>
    </xf>
    <xf numFmtId="10" fontId="0" fillId="0" borderId="0" xfId="0" applyNumberFormat="1" applyBorder="1" applyProtection="1">
      <protection locked="0"/>
    </xf>
    <xf numFmtId="0" fontId="50" fillId="0" borderId="0" xfId="0" applyFont="1" applyBorder="1" applyAlignment="1">
      <alignment wrapText="1"/>
    </xf>
    <xf numFmtId="0" fontId="3" fillId="2" borderId="1"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wrapText="1"/>
      <protection locked="0"/>
    </xf>
    <xf numFmtId="3" fontId="11" fillId="2" borderId="1" xfId="0" applyNumberFormat="1" applyFont="1" applyFill="1" applyBorder="1" applyAlignment="1" applyProtection="1">
      <alignment horizontal="center" vertical="center" wrapText="1"/>
      <protection locked="0"/>
    </xf>
    <xf numFmtId="0" fontId="5" fillId="4" borderId="1" xfId="0" applyFont="1" applyFill="1" applyBorder="1" applyAlignment="1" applyProtection="1">
      <alignment horizontal="center" vertical="center" wrapText="1"/>
      <protection locked="0"/>
    </xf>
    <xf numFmtId="166" fontId="57" fillId="2" borderId="1" xfId="0" applyNumberFormat="1" applyFont="1" applyFill="1" applyBorder="1" applyAlignment="1" applyProtection="1">
      <alignment vertical="center" wrapText="1"/>
      <protection locked="0"/>
    </xf>
    <xf numFmtId="1" fontId="57" fillId="2" borderId="1" xfId="0" applyNumberFormat="1" applyFont="1" applyFill="1" applyBorder="1" applyAlignment="1" applyProtection="1">
      <alignment vertical="center" wrapText="1"/>
      <protection locked="0"/>
    </xf>
    <xf numFmtId="0" fontId="57" fillId="2" borderId="1" xfId="0" applyFont="1" applyFill="1" applyBorder="1" applyAlignment="1" applyProtection="1">
      <alignment vertical="center" wrapText="1"/>
      <protection locked="0"/>
    </xf>
    <xf numFmtId="0" fontId="0" fillId="0" borderId="0" xfId="0"/>
    <xf numFmtId="10" fontId="73" fillId="0" borderId="1" xfId="2" applyNumberFormat="1" applyFont="1" applyBorder="1"/>
    <xf numFmtId="0" fontId="0" fillId="0" borderId="0" xfId="0"/>
    <xf numFmtId="0" fontId="0" fillId="0" borderId="1" xfId="0" applyBorder="1"/>
    <xf numFmtId="0" fontId="8" fillId="20" borderId="1" xfId="0" applyFont="1" applyFill="1" applyBorder="1" applyAlignment="1" applyProtection="1">
      <alignment vertical="top" wrapText="1"/>
      <protection locked="0"/>
    </xf>
    <xf numFmtId="9" fontId="11" fillId="2" borderId="1" xfId="2" applyFont="1" applyFill="1" applyBorder="1" applyAlignment="1" applyProtection="1">
      <alignment horizontal="center" vertical="top" wrapText="1"/>
      <protection locked="0"/>
    </xf>
    <xf numFmtId="3" fontId="11" fillId="21" borderId="1" xfId="0" applyNumberFormat="1" applyFont="1" applyFill="1" applyBorder="1" applyAlignment="1" applyProtection="1">
      <alignment horizontal="right" vertical="top" wrapText="1"/>
      <protection locked="0"/>
    </xf>
    <xf numFmtId="0" fontId="4" fillId="21" borderId="1" xfId="0" applyFont="1" applyFill="1" applyBorder="1" applyAlignment="1" applyProtection="1">
      <alignment vertical="center" wrapText="1"/>
      <protection locked="0"/>
    </xf>
    <xf numFmtId="9" fontId="14" fillId="21" borderId="1" xfId="2" applyFont="1" applyFill="1" applyBorder="1" applyAlignment="1" applyProtection="1">
      <alignment horizontal="right" vertical="top" wrapText="1"/>
    </xf>
    <xf numFmtId="9" fontId="14" fillId="21" borderId="1" xfId="2" applyFont="1" applyFill="1" applyBorder="1" applyAlignment="1" applyProtection="1">
      <alignment vertical="top" wrapText="1"/>
    </xf>
    <xf numFmtId="0" fontId="30" fillId="5" borderId="1" xfId="0" applyFont="1" applyFill="1" applyBorder="1" applyAlignment="1">
      <alignment horizontal="center" wrapText="1"/>
    </xf>
    <xf numFmtId="1" fontId="11" fillId="13" borderId="1" xfId="0" applyNumberFormat="1" applyFont="1" applyFill="1" applyBorder="1" applyAlignment="1" applyProtection="1">
      <alignment horizontal="center" vertical="center" wrapText="1"/>
    </xf>
    <xf numFmtId="0" fontId="8" fillId="0" borderId="1" xfId="0" applyFont="1" applyFill="1" applyBorder="1" applyAlignment="1">
      <alignment horizontal="center"/>
    </xf>
    <xf numFmtId="0" fontId="30" fillId="5" borderId="1" xfId="0" applyFont="1" applyFill="1" applyBorder="1" applyAlignment="1">
      <alignment horizontal="center" vertical="center"/>
    </xf>
    <xf numFmtId="171" fontId="14" fillId="0" borderId="1" xfId="0" applyNumberFormat="1" applyFont="1" applyFill="1" applyBorder="1" applyAlignment="1" applyProtection="1">
      <alignment horizontal="right" vertical="top" wrapText="1"/>
      <protection locked="0"/>
    </xf>
    <xf numFmtId="164" fontId="7" fillId="2" borderId="1" xfId="1" applyFont="1" applyFill="1" applyBorder="1" applyAlignment="1" applyProtection="1">
      <alignment horizontal="center" vertical="center" wrapText="1"/>
      <protection locked="0"/>
    </xf>
    <xf numFmtId="0" fontId="0" fillId="0" borderId="0" xfId="0"/>
    <xf numFmtId="3" fontId="8" fillId="0" borderId="0" xfId="0" applyNumberFormat="1" applyFont="1" applyBorder="1" applyProtection="1">
      <protection locked="0"/>
    </xf>
    <xf numFmtId="3" fontId="8" fillId="0" borderId="0" xfId="0" applyNumberFormat="1" applyFont="1" applyBorder="1" applyAlignment="1" applyProtection="1">
      <alignment horizontal="right"/>
      <protection locked="0"/>
    </xf>
    <xf numFmtId="165" fontId="57" fillId="21" borderId="1" xfId="1" applyNumberFormat="1" applyFont="1" applyFill="1" applyBorder="1" applyAlignment="1" applyProtection="1">
      <alignment vertical="center" wrapText="1"/>
      <protection locked="0"/>
    </xf>
    <xf numFmtId="0" fontId="0" fillId="0" borderId="0" xfId="0"/>
    <xf numFmtId="0" fontId="0" fillId="0" borderId="0" xfId="0"/>
    <xf numFmtId="0" fontId="75" fillId="20" borderId="0" xfId="0" applyFont="1" applyFill="1" applyAlignment="1">
      <alignment horizontal="left" vertical="center" wrapText="1"/>
    </xf>
    <xf numFmtId="0" fontId="75" fillId="20" borderId="1" xfId="0" applyFont="1" applyFill="1" applyBorder="1" applyAlignment="1">
      <alignment horizontal="justify" vertical="center"/>
    </xf>
    <xf numFmtId="0" fontId="30" fillId="5" borderId="0" xfId="0" applyFont="1" applyFill="1" applyBorder="1" applyAlignment="1">
      <alignment horizontal="center" vertical="center"/>
    </xf>
    <xf numFmtId="0" fontId="0" fillId="0" borderId="0" xfId="0"/>
    <xf numFmtId="0" fontId="0" fillId="0" borderId="2" xfId="0" applyBorder="1"/>
    <xf numFmtId="0" fontId="76" fillId="0" borderId="1" xfId="0" applyFont="1" applyBorder="1"/>
    <xf numFmtId="0" fontId="8" fillId="0" borderId="1" xfId="0" applyFont="1" applyBorder="1" applyAlignment="1">
      <alignment horizontal="center"/>
    </xf>
    <xf numFmtId="0" fontId="8" fillId="0" borderId="1" xfId="0" applyFont="1" applyBorder="1"/>
    <xf numFmtId="0" fontId="8" fillId="0" borderId="1" xfId="0" applyFont="1" applyFill="1" applyBorder="1"/>
    <xf numFmtId="172" fontId="76" fillId="0" borderId="1" xfId="0" applyNumberFormat="1" applyFont="1" applyFill="1" applyBorder="1" applyAlignment="1">
      <alignment horizontal="center"/>
    </xf>
    <xf numFmtId="0" fontId="17" fillId="5" borderId="20" xfId="0" applyFont="1" applyFill="1" applyBorder="1" applyAlignment="1">
      <alignment horizontal="center" vertical="center" wrapText="1"/>
    </xf>
    <xf numFmtId="0" fontId="51" fillId="5" borderId="20" xfId="0" applyFont="1" applyFill="1" applyBorder="1" applyAlignment="1">
      <alignment horizontal="center" vertical="center" wrapText="1"/>
    </xf>
    <xf numFmtId="0" fontId="0" fillId="0" borderId="0" xfId="0"/>
    <xf numFmtId="0" fontId="7" fillId="0" borderId="1" xfId="0" applyFont="1" applyFill="1" applyBorder="1" applyAlignment="1" applyProtection="1">
      <alignment horizontal="center" vertical="center" wrapText="1"/>
      <protection locked="0"/>
    </xf>
    <xf numFmtId="0" fontId="0" fillId="0" borderId="0" xfId="0"/>
    <xf numFmtId="0" fontId="77" fillId="0" borderId="0" xfId="0" applyFont="1"/>
    <xf numFmtId="0" fontId="52" fillId="0" borderId="1" xfId="0" applyFont="1" applyBorder="1" applyAlignment="1">
      <alignment wrapText="1"/>
    </xf>
    <xf numFmtId="0" fontId="0" fillId="0" borderId="0" xfId="0"/>
    <xf numFmtId="0" fontId="0" fillId="0" borderId="0" xfId="0"/>
    <xf numFmtId="0" fontId="11" fillId="0" borderId="1" xfId="0" applyFont="1" applyFill="1" applyBorder="1" applyAlignment="1" applyProtection="1">
      <alignment horizontal="center" vertical="center" wrapText="1"/>
      <protection locked="0"/>
    </xf>
    <xf numFmtId="0" fontId="9" fillId="0" borderId="1" xfId="0" applyFont="1" applyFill="1" applyBorder="1" applyAlignment="1" applyProtection="1">
      <alignment horizontal="center" vertical="center" wrapText="1"/>
      <protection locked="0"/>
    </xf>
    <xf numFmtId="0" fontId="0" fillId="0" borderId="0" xfId="0"/>
    <xf numFmtId="0" fontId="8" fillId="0" borderId="1" xfId="0" applyFont="1" applyBorder="1" applyAlignment="1">
      <alignment vertical="top"/>
    </xf>
    <xf numFmtId="0" fontId="0" fillId="0" borderId="0" xfId="0"/>
    <xf numFmtId="1" fontId="11" fillId="2" borderId="1" xfId="0" applyNumberFormat="1" applyFont="1" applyFill="1" applyBorder="1" applyAlignment="1" applyProtection="1">
      <alignment horizontal="right" vertical="top" wrapText="1"/>
      <protection locked="0"/>
    </xf>
    <xf numFmtId="0" fontId="11" fillId="21" borderId="1" xfId="0" applyFont="1" applyFill="1" applyBorder="1" applyAlignment="1" applyProtection="1">
      <alignment horizontal="center" vertical="center" wrapText="1"/>
      <protection locked="0"/>
    </xf>
    <xf numFmtId="165" fontId="11" fillId="0" borderId="1" xfId="1" applyNumberFormat="1" applyFont="1" applyFill="1" applyBorder="1" applyAlignment="1" applyProtection="1">
      <alignment horizontal="center" vertical="center" wrapText="1"/>
      <protection locked="0"/>
    </xf>
    <xf numFmtId="3" fontId="11" fillId="2" borderId="1" xfId="0" applyNumberFormat="1" applyFont="1" applyFill="1" applyBorder="1" applyAlignment="1" applyProtection="1">
      <alignment vertical="top" wrapText="1"/>
      <protection locked="0"/>
    </xf>
    <xf numFmtId="9" fontId="74" fillId="13" borderId="1" xfId="2" applyFont="1" applyFill="1" applyBorder="1" applyAlignment="1" applyProtection="1">
      <alignment horizontal="center" vertical="top" wrapText="1"/>
    </xf>
    <xf numFmtId="9" fontId="74" fillId="13" borderId="1" xfId="2" applyFont="1" applyFill="1" applyBorder="1" applyAlignment="1" applyProtection="1">
      <alignment vertical="top" wrapText="1"/>
    </xf>
    <xf numFmtId="9" fontId="78" fillId="13" borderId="1" xfId="2" applyFont="1" applyFill="1" applyBorder="1" applyAlignment="1" applyProtection="1">
      <alignment horizontal="center" vertical="top" wrapText="1"/>
    </xf>
    <xf numFmtId="9" fontId="78" fillId="13" borderId="1" xfId="2" applyFont="1" applyFill="1" applyBorder="1" applyAlignment="1" applyProtection="1">
      <alignment vertical="top" wrapText="1"/>
    </xf>
    <xf numFmtId="0" fontId="72" fillId="0" borderId="0" xfId="0" applyFont="1" applyBorder="1" applyAlignment="1" applyProtection="1">
      <alignment horizontal="left"/>
      <protection locked="0"/>
    </xf>
    <xf numFmtId="0" fontId="11" fillId="0" borderId="0" xfId="0" applyFont="1" applyProtection="1">
      <protection locked="0"/>
    </xf>
    <xf numFmtId="0" fontId="15" fillId="0" borderId="0" xfId="0" applyFont="1" applyProtection="1">
      <protection locked="0"/>
    </xf>
    <xf numFmtId="9" fontId="15" fillId="2" borderId="1" xfId="2" applyFont="1" applyFill="1" applyBorder="1" applyAlignment="1" applyProtection="1">
      <alignment horizontal="right" vertical="top" wrapText="1"/>
      <protection locked="0"/>
    </xf>
    <xf numFmtId="166" fontId="11" fillId="13" borderId="3" xfId="0" applyNumberFormat="1" applyFont="1" applyFill="1" applyBorder="1" applyAlignment="1" applyProtection="1">
      <alignment vertical="top" wrapText="1"/>
    </xf>
    <xf numFmtId="3" fontId="11" fillId="0" borderId="1" xfId="0" applyNumberFormat="1" applyFont="1" applyFill="1" applyBorder="1" applyAlignment="1" applyProtection="1">
      <alignment vertical="top" wrapText="1"/>
      <protection locked="0"/>
    </xf>
    <xf numFmtId="1" fontId="11" fillId="2" borderId="1" xfId="0" applyNumberFormat="1" applyFont="1" applyFill="1" applyBorder="1" applyAlignment="1" applyProtection="1">
      <alignment vertical="top" wrapText="1"/>
      <protection locked="0"/>
    </xf>
    <xf numFmtId="1" fontId="11" fillId="24" borderId="1" xfId="0" applyNumberFormat="1" applyFont="1" applyFill="1" applyBorder="1" applyAlignment="1" applyProtection="1">
      <alignment horizontal="right" vertical="top" wrapText="1"/>
      <protection locked="0"/>
    </xf>
    <xf numFmtId="3" fontId="16" fillId="13" borderId="1" xfId="0" applyNumberFormat="1" applyFont="1" applyFill="1" applyBorder="1" applyAlignment="1" applyProtection="1">
      <alignment horizontal="center" vertical="center" wrapText="1"/>
    </xf>
    <xf numFmtId="173" fontId="16" fillId="13" borderId="1" xfId="0" applyNumberFormat="1" applyFont="1" applyFill="1" applyBorder="1" applyAlignment="1" applyProtection="1">
      <alignment horizontal="center" vertical="center" wrapText="1"/>
    </xf>
    <xf numFmtId="169" fontId="11" fillId="13" borderId="1" xfId="0" applyNumberFormat="1" applyFont="1" applyFill="1" applyBorder="1" applyAlignment="1" applyProtection="1">
      <alignment horizontal="center" vertical="center" wrapText="1"/>
    </xf>
    <xf numFmtId="9" fontId="11" fillId="13" borderId="1" xfId="2" applyFont="1" applyFill="1" applyBorder="1" applyAlignment="1" applyProtection="1">
      <alignment horizontal="center" vertical="center" wrapText="1"/>
    </xf>
    <xf numFmtId="0" fontId="0" fillId="0" borderId="0" xfId="0"/>
    <xf numFmtId="165" fontId="16" fillId="13" borderId="1" xfId="0" applyNumberFormat="1" applyFont="1" applyFill="1" applyBorder="1" applyAlignment="1" applyProtection="1">
      <alignment horizontal="right" vertical="center" wrapText="1"/>
    </xf>
    <xf numFmtId="9" fontId="58" fillId="13" borderId="1" xfId="2" applyNumberFormat="1" applyFont="1" applyFill="1" applyBorder="1" applyAlignment="1" applyProtection="1">
      <alignment horizontal="center" vertical="center" wrapText="1"/>
    </xf>
    <xf numFmtId="9" fontId="58" fillId="13" borderId="1" xfId="2" applyNumberFormat="1" applyFont="1" applyFill="1" applyBorder="1" applyAlignment="1" applyProtection="1">
      <alignment vertical="center" wrapText="1"/>
    </xf>
    <xf numFmtId="3" fontId="16" fillId="2" borderId="1" xfId="0" applyNumberFormat="1" applyFont="1" applyFill="1" applyBorder="1" applyAlignment="1" applyProtection="1">
      <alignment vertical="center" wrapText="1"/>
    </xf>
    <xf numFmtId="1" fontId="16" fillId="2" borderId="1" xfId="0" applyNumberFormat="1" applyFont="1" applyFill="1" applyBorder="1" applyAlignment="1" applyProtection="1">
      <alignment vertical="center" wrapText="1"/>
    </xf>
    <xf numFmtId="167" fontId="53" fillId="7" borderId="1" xfId="2" applyNumberFormat="1" applyFont="1" applyFill="1" applyBorder="1" applyAlignment="1" applyProtection="1">
      <alignment horizontal="center" vertical="center" wrapText="1"/>
    </xf>
    <xf numFmtId="167" fontId="53" fillId="7" borderId="1" xfId="2" applyNumberFormat="1" applyFont="1" applyFill="1" applyBorder="1" applyAlignment="1" applyProtection="1">
      <alignment vertical="center" wrapText="1"/>
    </xf>
    <xf numFmtId="9" fontId="53" fillId="7" borderId="1" xfId="2" applyNumberFormat="1" applyFont="1" applyFill="1" applyBorder="1" applyAlignment="1" applyProtection="1">
      <alignment horizontal="center" vertical="center" wrapText="1"/>
    </xf>
    <xf numFmtId="9" fontId="53" fillId="7" borderId="1" xfId="2" applyNumberFormat="1" applyFont="1" applyFill="1" applyBorder="1" applyAlignment="1" applyProtection="1">
      <alignment vertical="center" wrapText="1"/>
    </xf>
    <xf numFmtId="0" fontId="16" fillId="13" borderId="1" xfId="0" applyFont="1" applyFill="1" applyBorder="1" applyAlignment="1" applyProtection="1">
      <alignment horizontal="right" vertical="center" wrapText="1"/>
    </xf>
    <xf numFmtId="1" fontId="16" fillId="13" borderId="1" xfId="0" applyNumberFormat="1" applyFont="1" applyFill="1" applyBorder="1" applyAlignment="1" applyProtection="1">
      <alignment horizontal="right" vertical="center" wrapText="1"/>
    </xf>
    <xf numFmtId="173" fontId="16" fillId="13" borderId="1" xfId="0" applyNumberFormat="1" applyFont="1" applyFill="1" applyBorder="1" applyAlignment="1" applyProtection="1">
      <alignment horizontal="right" vertical="center" wrapText="1"/>
    </xf>
    <xf numFmtId="173" fontId="16" fillId="2" borderId="1" xfId="0" applyNumberFormat="1" applyFont="1" applyFill="1" applyBorder="1" applyAlignment="1" applyProtection="1">
      <alignment vertical="center" wrapText="1"/>
    </xf>
    <xf numFmtId="0" fontId="11" fillId="13" borderId="1" xfId="0" applyFont="1" applyFill="1" applyBorder="1" applyAlignment="1" applyProtection="1">
      <alignment vertical="top" wrapText="1"/>
    </xf>
    <xf numFmtId="1" fontId="11" fillId="13" borderId="1" xfId="0" applyNumberFormat="1" applyFont="1" applyFill="1" applyBorder="1" applyAlignment="1" applyProtection="1">
      <alignment vertical="top" wrapText="1"/>
    </xf>
    <xf numFmtId="169" fontId="11" fillId="13" borderId="1" xfId="0" applyNumberFormat="1" applyFont="1" applyFill="1" applyBorder="1" applyAlignment="1" applyProtection="1">
      <alignment horizontal="right" vertical="top" wrapText="1"/>
    </xf>
    <xf numFmtId="169" fontId="11" fillId="2" borderId="1" xfId="0" applyNumberFormat="1" applyFont="1" applyFill="1" applyBorder="1" applyAlignment="1" applyProtection="1">
      <alignment vertical="top" wrapText="1"/>
      <protection locked="0"/>
    </xf>
    <xf numFmtId="0" fontId="0" fillId="0" borderId="0" xfId="0"/>
    <xf numFmtId="167" fontId="8" fillId="0" borderId="1" xfId="2" applyNumberFormat="1" applyFont="1" applyBorder="1" applyAlignment="1" applyProtection="1">
      <alignment horizontal="center" vertical="center" wrapText="1"/>
      <protection locked="0"/>
    </xf>
    <xf numFmtId="167" fontId="73" fillId="0" borderId="1" xfId="2" applyNumberFormat="1" applyFont="1" applyBorder="1" applyAlignment="1">
      <alignment horizontal="center"/>
    </xf>
    <xf numFmtId="9" fontId="0" fillId="0" borderId="1" xfId="0" applyNumberFormat="1" applyBorder="1" applyAlignment="1">
      <alignment horizontal="center"/>
    </xf>
    <xf numFmtId="167" fontId="0" fillId="0" borderId="2" xfId="0" applyNumberFormat="1" applyBorder="1" applyAlignment="1">
      <alignment horizontal="center"/>
    </xf>
    <xf numFmtId="167" fontId="0" fillId="0" borderId="1" xfId="0" applyNumberFormat="1" applyBorder="1" applyAlignment="1">
      <alignment horizontal="center"/>
    </xf>
    <xf numFmtId="167" fontId="19" fillId="0" borderId="1" xfId="2" applyNumberFormat="1" applyFont="1" applyBorder="1" applyAlignment="1" applyProtection="1">
      <alignment horizontal="center" vertical="center" wrapText="1"/>
      <protection locked="0"/>
    </xf>
    <xf numFmtId="167" fontId="21" fillId="0" borderId="3" xfId="2" applyNumberFormat="1" applyFont="1" applyBorder="1" applyAlignment="1" applyProtection="1">
      <alignment horizontal="center" vertical="center" wrapText="1"/>
      <protection locked="0"/>
    </xf>
    <xf numFmtId="167" fontId="77" fillId="0" borderId="1" xfId="2" applyNumberFormat="1" applyFont="1" applyBorder="1" applyAlignment="1">
      <alignment horizontal="center" vertical="center"/>
    </xf>
    <xf numFmtId="167" fontId="73" fillId="0" borderId="1" xfId="2" applyNumberFormat="1" applyFont="1" applyBorder="1" applyAlignment="1">
      <alignment horizontal="center" vertical="center"/>
    </xf>
    <xf numFmtId="3" fontId="79" fillId="0" borderId="1" xfId="0" applyNumberFormat="1" applyFont="1" applyBorder="1" applyAlignment="1">
      <alignment horizontal="center" vertical="center"/>
    </xf>
    <xf numFmtId="9" fontId="11" fillId="7" borderId="1" xfId="2" applyFont="1" applyFill="1" applyBorder="1" applyAlignment="1" applyProtection="1">
      <alignment horizontal="center" vertical="top" wrapText="1"/>
    </xf>
    <xf numFmtId="9" fontId="7" fillId="0" borderId="1" xfId="2" applyFont="1" applyFill="1" applyBorder="1" applyAlignment="1" applyProtection="1">
      <alignment vertical="top" wrapText="1"/>
    </xf>
    <xf numFmtId="173" fontId="8" fillId="0" borderId="0" xfId="0" applyNumberFormat="1" applyFont="1" applyProtection="1">
      <protection locked="0"/>
    </xf>
    <xf numFmtId="9" fontId="78" fillId="7" borderId="1" xfId="2" applyFont="1" applyFill="1" applyBorder="1" applyAlignment="1" applyProtection="1">
      <alignment horizontal="center" vertical="top" wrapText="1"/>
    </xf>
    <xf numFmtId="3" fontId="15" fillId="26" borderId="1" xfId="0" applyNumberFormat="1" applyFont="1" applyFill="1" applyBorder="1" applyAlignment="1" applyProtection="1">
      <alignment horizontal="center" wrapText="1"/>
      <protection locked="0"/>
    </xf>
    <xf numFmtId="3" fontId="15" fillId="26" borderId="1" xfId="0" applyNumberFormat="1" applyFont="1" applyFill="1" applyBorder="1" applyAlignment="1" applyProtection="1">
      <alignment horizontal="center" vertical="top" wrapText="1"/>
      <protection locked="0"/>
    </xf>
    <xf numFmtId="2" fontId="15" fillId="2" borderId="1" xfId="0" applyNumberFormat="1" applyFont="1" applyFill="1" applyBorder="1" applyAlignment="1" applyProtection="1">
      <alignment horizontal="right" vertical="top" wrapText="1"/>
      <protection locked="0"/>
    </xf>
    <xf numFmtId="2" fontId="11" fillId="13" borderId="1" xfId="0" applyNumberFormat="1" applyFont="1" applyFill="1" applyBorder="1" applyAlignment="1" applyProtection="1">
      <alignment horizontal="right" vertical="top" wrapText="1"/>
    </xf>
    <xf numFmtId="0" fontId="61" fillId="16" borderId="19" xfId="0" applyFont="1" applyFill="1" applyBorder="1" applyAlignment="1"/>
    <xf numFmtId="0" fontId="61" fillId="16" borderId="20" xfId="0" applyFont="1" applyFill="1" applyBorder="1" applyAlignment="1"/>
    <xf numFmtId="1" fontId="11" fillId="0" borderId="1" xfId="0" applyNumberFormat="1" applyFont="1" applyFill="1" applyBorder="1" applyAlignment="1" applyProtection="1">
      <alignment horizontal="right" vertical="top" wrapText="1"/>
      <protection locked="0"/>
    </xf>
    <xf numFmtId="3" fontId="76" fillId="0" borderId="1" xfId="0" applyNumberFormat="1" applyFont="1" applyFill="1" applyBorder="1" applyAlignment="1">
      <alignment horizontal="center"/>
    </xf>
    <xf numFmtId="3" fontId="73" fillId="0" borderId="1" xfId="1" applyNumberFormat="1" applyFont="1" applyBorder="1" applyAlignment="1">
      <alignment horizontal="center"/>
    </xf>
    <xf numFmtId="3" fontId="80" fillId="0" borderId="1" xfId="0" applyNumberFormat="1" applyFont="1" applyFill="1" applyBorder="1" applyAlignment="1">
      <alignment horizontal="center"/>
    </xf>
    <xf numFmtId="3" fontId="73" fillId="21" borderId="1" xfId="1" applyNumberFormat="1" applyFont="1" applyFill="1" applyBorder="1" applyAlignment="1">
      <alignment horizontal="center"/>
    </xf>
    <xf numFmtId="3" fontId="0" fillId="0" borderId="1" xfId="0" applyNumberFormat="1" applyBorder="1" applyAlignment="1">
      <alignment horizontal="center"/>
    </xf>
    <xf numFmtId="0" fontId="22" fillId="0" borderId="1" xfId="0" applyFont="1" applyBorder="1" applyAlignment="1">
      <alignment horizontal="center"/>
    </xf>
    <xf numFmtId="0" fontId="81" fillId="0" borderId="1" xfId="0" applyFont="1" applyBorder="1"/>
    <xf numFmtId="0" fontId="81" fillId="0" borderId="11" xfId="0" applyFont="1" applyBorder="1"/>
    <xf numFmtId="3" fontId="77" fillId="0" borderId="1" xfId="0" applyNumberFormat="1" applyFont="1" applyBorder="1" applyAlignment="1">
      <alignment horizontal="center" vertical="center"/>
    </xf>
    <xf numFmtId="3" fontId="19" fillId="0" borderId="1" xfId="0" applyNumberFormat="1" applyFont="1" applyBorder="1" applyAlignment="1">
      <alignment horizontal="center" vertical="center"/>
    </xf>
    <xf numFmtId="3" fontId="8" fillId="0" borderId="1" xfId="0" applyNumberFormat="1" applyFont="1" applyBorder="1" applyAlignment="1">
      <alignment horizontal="center" vertical="center"/>
    </xf>
    <xf numFmtId="3" fontId="16" fillId="13" borderId="1" xfId="0" applyNumberFormat="1" applyFont="1" applyFill="1" applyBorder="1" applyAlignment="1" applyProtection="1">
      <alignment horizontal="right" vertical="center" wrapText="1"/>
    </xf>
    <xf numFmtId="3" fontId="0" fillId="0" borderId="3" xfId="0" applyNumberFormat="1" applyBorder="1" applyAlignment="1">
      <alignment horizontal="center"/>
    </xf>
    <xf numFmtId="3" fontId="0" fillId="0" borderId="12" xfId="0" applyNumberFormat="1" applyBorder="1" applyAlignment="1">
      <alignment horizontal="center"/>
    </xf>
    <xf numFmtId="9" fontId="76" fillId="0" borderId="1" xfId="2" applyFont="1" applyFill="1" applyBorder="1" applyAlignment="1">
      <alignment horizontal="center"/>
    </xf>
    <xf numFmtId="9" fontId="80" fillId="0" borderId="1" xfId="2" applyFont="1" applyFill="1" applyBorder="1" applyAlignment="1">
      <alignment horizontal="center"/>
    </xf>
    <xf numFmtId="2" fontId="11" fillId="2" borderId="1" xfId="0" applyNumberFormat="1" applyFont="1" applyFill="1" applyBorder="1" applyAlignment="1" applyProtection="1">
      <alignment vertical="top" wrapText="1"/>
      <protection locked="0"/>
    </xf>
    <xf numFmtId="2" fontId="11" fillId="0" borderId="1" xfId="0" applyNumberFormat="1" applyFont="1" applyFill="1" applyBorder="1" applyAlignment="1" applyProtection="1">
      <alignment vertical="top" wrapText="1"/>
      <protection locked="0"/>
    </xf>
    <xf numFmtId="2" fontId="11" fillId="13" borderId="1" xfId="0" applyNumberFormat="1" applyFont="1" applyFill="1" applyBorder="1" applyAlignment="1" applyProtection="1">
      <alignment horizontal="center" vertical="center" wrapText="1"/>
    </xf>
    <xf numFmtId="3" fontId="8" fillId="0" borderId="1" xfId="0" applyNumberFormat="1" applyFont="1" applyFill="1" applyBorder="1" applyAlignment="1">
      <alignment horizontal="center" vertical="center"/>
    </xf>
    <xf numFmtId="3" fontId="73" fillId="0" borderId="1" xfId="1" applyNumberFormat="1" applyFont="1" applyFill="1" applyBorder="1" applyAlignment="1">
      <alignment horizontal="center"/>
    </xf>
    <xf numFmtId="3" fontId="0" fillId="0" borderId="1" xfId="0" applyNumberFormat="1" applyFill="1" applyBorder="1" applyAlignment="1">
      <alignment horizontal="center"/>
    </xf>
    <xf numFmtId="1" fontId="11" fillId="0" borderId="1" xfId="0" applyNumberFormat="1" applyFont="1" applyFill="1" applyBorder="1" applyAlignment="1" applyProtection="1">
      <alignment horizontal="center" vertical="center" wrapText="1"/>
      <protection locked="0"/>
    </xf>
    <xf numFmtId="9" fontId="8" fillId="0" borderId="1" xfId="2" applyNumberFormat="1" applyFont="1" applyBorder="1" applyAlignment="1" applyProtection="1">
      <alignment horizontal="center" vertical="center" wrapText="1"/>
      <protection locked="0"/>
    </xf>
    <xf numFmtId="0" fontId="0" fillId="0" borderId="0" xfId="0"/>
    <xf numFmtId="0" fontId="0" fillId="0" borderId="0" xfId="0"/>
    <xf numFmtId="167" fontId="78" fillId="7" borderId="1" xfId="2" applyNumberFormat="1" applyFont="1" applyFill="1" applyBorder="1" applyAlignment="1" applyProtection="1">
      <alignment horizontal="center" vertical="top" wrapText="1"/>
    </xf>
    <xf numFmtId="0" fontId="0" fillId="0" borderId="0" xfId="0"/>
    <xf numFmtId="2" fontId="11" fillId="7" borderId="1" xfId="2" applyNumberFormat="1" applyFont="1" applyFill="1" applyBorder="1" applyAlignment="1" applyProtection="1">
      <alignment horizontal="center" vertical="top" wrapText="1"/>
    </xf>
    <xf numFmtId="1" fontId="0" fillId="0" borderId="1" xfId="0" applyNumberFormat="1" applyBorder="1" applyAlignment="1">
      <alignment horizontal="center"/>
    </xf>
    <xf numFmtId="0" fontId="0" fillId="0" borderId="1" xfId="0" applyBorder="1" applyAlignment="1">
      <alignment horizontal="center" vertical="center"/>
    </xf>
    <xf numFmtId="9" fontId="0" fillId="0" borderId="1" xfId="2" applyFont="1" applyBorder="1" applyAlignment="1">
      <alignment horizontal="center" vertical="center"/>
    </xf>
    <xf numFmtId="10" fontId="78" fillId="13" borderId="1" xfId="2" applyNumberFormat="1" applyFont="1" applyFill="1" applyBorder="1" applyAlignment="1" applyProtection="1">
      <alignment vertical="top" wrapText="1"/>
    </xf>
    <xf numFmtId="0" fontId="20" fillId="16" borderId="13" xfId="0" applyFont="1" applyFill="1" applyBorder="1" applyAlignment="1">
      <alignment horizontal="center"/>
    </xf>
    <xf numFmtId="0" fontId="65" fillId="16" borderId="19" xfId="0" applyFont="1" applyFill="1" applyBorder="1" applyAlignment="1"/>
    <xf numFmtId="0" fontId="65" fillId="16" borderId="20" xfId="0" applyFont="1" applyFill="1" applyBorder="1" applyAlignment="1"/>
    <xf numFmtId="0" fontId="83" fillId="0" borderId="0" xfId="0" applyFont="1" applyAlignment="1">
      <alignment vertical="center"/>
    </xf>
    <xf numFmtId="0" fontId="84" fillId="0" borderId="0" xfId="0" applyFont="1"/>
    <xf numFmtId="0" fontId="85" fillId="0" borderId="0" xfId="0" applyFont="1"/>
    <xf numFmtId="0" fontId="86" fillId="0" borderId="0" xfId="0" applyFont="1" applyAlignment="1">
      <alignment horizontal="center"/>
    </xf>
    <xf numFmtId="0" fontId="86" fillId="0" borderId="0" xfId="0" applyFont="1"/>
    <xf numFmtId="0" fontId="87" fillId="0" borderId="0" xfId="0" applyFont="1"/>
    <xf numFmtId="0" fontId="88" fillId="0" borderId="0" xfId="0" applyFont="1"/>
    <xf numFmtId="0" fontId="83" fillId="0" borderId="0" xfId="0" applyFont="1" applyAlignment="1">
      <alignment horizontal="center"/>
    </xf>
    <xf numFmtId="0" fontId="89" fillId="0" borderId="0" xfId="0" applyFont="1"/>
    <xf numFmtId="0" fontId="90" fillId="0" borderId="0" xfId="0" applyFont="1" applyAlignment="1">
      <alignment horizontal="right"/>
    </xf>
    <xf numFmtId="0" fontId="91" fillId="12" borderId="4" xfId="0" applyFont="1" applyFill="1" applyBorder="1"/>
    <xf numFmtId="0" fontId="92" fillId="12" borderId="5" xfId="0" applyFont="1" applyFill="1" applyBorder="1"/>
    <xf numFmtId="0" fontId="92" fillId="12" borderId="6" xfId="0" applyFont="1" applyFill="1" applyBorder="1"/>
    <xf numFmtId="0" fontId="92" fillId="2" borderId="0" xfId="0" applyFont="1" applyFill="1" applyBorder="1"/>
    <xf numFmtId="0" fontId="91" fillId="12" borderId="7" xfId="0" applyFont="1" applyFill="1" applyBorder="1"/>
    <xf numFmtId="0" fontId="92" fillId="12" borderId="8" xfId="0" applyFont="1" applyFill="1" applyBorder="1"/>
    <xf numFmtId="0" fontId="92" fillId="12" borderId="9" xfId="0" applyFont="1" applyFill="1" applyBorder="1"/>
    <xf numFmtId="0" fontId="93" fillId="0" borderId="0" xfId="0" applyFont="1"/>
    <xf numFmtId="0" fontId="88" fillId="18" borderId="21" xfId="0" applyFont="1" applyFill="1" applyBorder="1" applyAlignment="1"/>
    <xf numFmtId="0" fontId="88" fillId="18" borderId="17" xfId="0" applyFont="1" applyFill="1" applyBorder="1" applyAlignment="1"/>
    <xf numFmtId="0" fontId="88" fillId="18" borderId="30" xfId="0" applyFont="1" applyFill="1" applyBorder="1" applyAlignment="1"/>
    <xf numFmtId="0" fontId="88" fillId="18" borderId="14" xfId="0" applyFont="1" applyFill="1" applyBorder="1" applyAlignment="1"/>
    <xf numFmtId="0" fontId="88" fillId="18" borderId="18" xfId="0" applyFont="1" applyFill="1" applyBorder="1" applyAlignment="1"/>
    <xf numFmtId="0" fontId="88" fillId="18" borderId="26" xfId="0" applyFont="1" applyFill="1" applyBorder="1" applyAlignment="1"/>
    <xf numFmtId="0" fontId="94" fillId="27" borderId="0" xfId="0" applyFont="1" applyFill="1"/>
    <xf numFmtId="0" fontId="95" fillId="27" borderId="0" xfId="0" applyFont="1" applyFill="1"/>
    <xf numFmtId="0" fontId="84" fillId="27" borderId="0" xfId="0" applyFont="1" applyFill="1"/>
    <xf numFmtId="164" fontId="85" fillId="0" borderId="0" xfId="1" applyFont="1" applyAlignment="1" applyProtection="1">
      <alignment horizontal="right"/>
      <protection locked="0"/>
    </xf>
    <xf numFmtId="0" fontId="85" fillId="0" borderId="0" xfId="0" applyFont="1" applyAlignment="1" applyProtection="1">
      <alignment horizontal="right"/>
      <protection locked="0"/>
    </xf>
    <xf numFmtId="0" fontId="85" fillId="0" borderId="0" xfId="0" applyFont="1" applyProtection="1">
      <protection locked="0"/>
    </xf>
    <xf numFmtId="0" fontId="84" fillId="0" borderId="0" xfId="0" applyFont="1" applyProtection="1">
      <protection locked="0"/>
    </xf>
    <xf numFmtId="0" fontId="96" fillId="5" borderId="1" xfId="0" applyFont="1" applyFill="1" applyBorder="1" applyAlignment="1" applyProtection="1">
      <alignment horizontal="center" vertical="center" wrapText="1"/>
    </xf>
    <xf numFmtId="0" fontId="98" fillId="4" borderId="2" xfId="0" applyFont="1" applyFill="1" applyBorder="1" applyAlignment="1" applyProtection="1">
      <alignment vertical="top" wrapText="1"/>
      <protection locked="0"/>
    </xf>
    <xf numFmtId="9" fontId="98" fillId="2" borderId="1" xfId="2" applyFont="1" applyFill="1" applyBorder="1" applyAlignment="1" applyProtection="1">
      <alignment horizontal="right" vertical="top" wrapText="1"/>
      <protection locked="0"/>
    </xf>
    <xf numFmtId="1" fontId="98" fillId="2" borderId="1" xfId="0" applyNumberFormat="1" applyFont="1" applyFill="1" applyBorder="1" applyAlignment="1" applyProtection="1">
      <alignment horizontal="right" vertical="top" wrapText="1"/>
      <protection locked="0"/>
    </xf>
    <xf numFmtId="0" fontId="98" fillId="2" borderId="1" xfId="0" applyFont="1" applyFill="1" applyBorder="1" applyAlignment="1" applyProtection="1">
      <alignment horizontal="right" vertical="top" wrapText="1"/>
      <protection locked="0"/>
    </xf>
    <xf numFmtId="0" fontId="99" fillId="7" borderId="1" xfId="0" applyFont="1" applyFill="1" applyBorder="1" applyAlignment="1" applyProtection="1">
      <alignment vertical="top" wrapText="1"/>
    </xf>
    <xf numFmtId="0" fontId="98" fillId="4" borderId="1" xfId="0" applyFont="1" applyFill="1" applyBorder="1" applyAlignment="1" applyProtection="1">
      <alignment vertical="top" wrapText="1"/>
      <protection locked="0"/>
    </xf>
    <xf numFmtId="0" fontId="97" fillId="4" borderId="1" xfId="0" applyFont="1" applyFill="1" applyBorder="1" applyAlignment="1" applyProtection="1">
      <alignment horizontal="right" vertical="top" wrapText="1"/>
      <protection locked="0"/>
    </xf>
    <xf numFmtId="0" fontId="97" fillId="3" borderId="1" xfId="0" applyFont="1" applyFill="1" applyBorder="1" applyAlignment="1" applyProtection="1">
      <alignment vertical="top" wrapText="1"/>
    </xf>
    <xf numFmtId="0" fontId="97" fillId="3" borderId="1" xfId="0" applyFont="1" applyFill="1" applyBorder="1" applyAlignment="1" applyProtection="1">
      <alignment horizontal="right" vertical="top" wrapText="1"/>
      <protection locked="0"/>
    </xf>
    <xf numFmtId="0" fontId="98" fillId="2" borderId="1" xfId="2" applyNumberFormat="1" applyFont="1" applyFill="1" applyBorder="1" applyAlignment="1" applyProtection="1">
      <alignment horizontal="right" vertical="top" wrapText="1"/>
      <protection locked="0"/>
    </xf>
    <xf numFmtId="0" fontId="100" fillId="4" borderId="1" xfId="0" applyFont="1" applyFill="1" applyBorder="1" applyAlignment="1" applyProtection="1">
      <alignment vertical="top" wrapText="1"/>
      <protection locked="0"/>
    </xf>
    <xf numFmtId="167" fontId="98" fillId="2" borderId="1" xfId="1" applyNumberFormat="1" applyFont="1" applyFill="1" applyBorder="1" applyAlignment="1" applyProtection="1">
      <alignment horizontal="right" vertical="top" wrapText="1"/>
      <protection locked="0"/>
    </xf>
    <xf numFmtId="0" fontId="98" fillId="2" borderId="1" xfId="0" quotePrefix="1" applyFont="1" applyFill="1" applyBorder="1" applyAlignment="1" applyProtection="1">
      <alignment horizontal="right" vertical="top" wrapText="1"/>
      <protection locked="0"/>
    </xf>
    <xf numFmtId="167" fontId="98" fillId="2" borderId="1" xfId="2" applyNumberFormat="1" applyFont="1" applyFill="1" applyBorder="1" applyAlignment="1" applyProtection="1">
      <alignment horizontal="right" vertical="top" wrapText="1"/>
      <protection locked="0"/>
    </xf>
    <xf numFmtId="0" fontId="97" fillId="7" borderId="1" xfId="0" applyFont="1" applyFill="1" applyBorder="1" applyAlignment="1" applyProtection="1">
      <alignment horizontal="right" vertical="top" wrapText="1"/>
    </xf>
    <xf numFmtId="1" fontId="97" fillId="7" borderId="1" xfId="0" applyNumberFormat="1" applyFont="1" applyFill="1" applyBorder="1" applyAlignment="1" applyProtection="1">
      <alignment horizontal="right" vertical="top" wrapText="1"/>
    </xf>
    <xf numFmtId="0" fontId="101" fillId="4" borderId="1" xfId="0" applyFont="1" applyFill="1" applyBorder="1" applyAlignment="1" applyProtection="1">
      <alignment vertical="top" wrapText="1"/>
    </xf>
    <xf numFmtId="0" fontId="97" fillId="4" borderId="1" xfId="0" applyFont="1" applyFill="1" applyBorder="1" applyAlignment="1" applyProtection="1">
      <alignment horizontal="right" vertical="top" wrapText="1"/>
    </xf>
    <xf numFmtId="0" fontId="97" fillId="6" borderId="11" xfId="0" applyFont="1" applyFill="1" applyBorder="1" applyAlignment="1" applyProtection="1">
      <alignment vertical="top" wrapText="1"/>
    </xf>
    <xf numFmtId="165" fontId="97" fillId="6" borderId="11" xfId="1" applyNumberFormat="1" applyFont="1" applyFill="1" applyBorder="1" applyAlignment="1" applyProtection="1">
      <alignment horizontal="right" vertical="top" wrapText="1"/>
    </xf>
    <xf numFmtId="0" fontId="84" fillId="0" borderId="0" xfId="0" applyFont="1" applyBorder="1" applyProtection="1">
      <protection locked="0"/>
    </xf>
    <xf numFmtId="0" fontId="97" fillId="4" borderId="1" xfId="0" applyFont="1" applyFill="1" applyBorder="1" applyAlignment="1" applyProtection="1">
      <alignment vertical="top" wrapText="1"/>
      <protection locked="0"/>
    </xf>
    <xf numFmtId="0" fontId="102" fillId="0" borderId="1" xfId="0" applyFont="1" applyBorder="1" applyAlignment="1" applyProtection="1">
      <alignment vertical="top" wrapText="1"/>
      <protection locked="0"/>
    </xf>
    <xf numFmtId="0" fontId="102" fillId="0" borderId="10" xfId="0" applyFont="1" applyBorder="1" applyAlignment="1" applyProtection="1">
      <alignment vertical="top" wrapText="1"/>
      <protection locked="0"/>
    </xf>
    <xf numFmtId="166" fontId="97" fillId="2" borderId="1" xfId="0" applyNumberFormat="1" applyFont="1" applyFill="1" applyBorder="1" applyAlignment="1" applyProtection="1">
      <alignment vertical="top" wrapText="1"/>
      <protection locked="0"/>
    </xf>
    <xf numFmtId="0" fontId="84" fillId="0" borderId="1" xfId="0" applyFont="1" applyBorder="1" applyProtection="1">
      <protection locked="0"/>
    </xf>
    <xf numFmtId="0" fontId="84" fillId="0" borderId="0" xfId="0" applyFont="1" applyAlignment="1" applyProtection="1">
      <alignment horizontal="right"/>
      <protection locked="0"/>
    </xf>
    <xf numFmtId="165" fontId="85" fillId="0" borderId="0" xfId="0" applyNumberFormat="1" applyFont="1" applyProtection="1">
      <protection locked="0"/>
    </xf>
    <xf numFmtId="0" fontId="103" fillId="0" borderId="0" xfId="0" applyFont="1" applyBorder="1" applyAlignment="1" applyProtection="1">
      <alignment horizontal="left"/>
      <protection locked="0"/>
    </xf>
    <xf numFmtId="0" fontId="104" fillId="0" borderId="0" xfId="0" applyFont="1" applyProtection="1">
      <protection locked="0"/>
    </xf>
    <xf numFmtId="0" fontId="85" fillId="0" borderId="0" xfId="0" applyFont="1" applyBorder="1" applyAlignment="1" applyProtection="1">
      <alignment horizontal="right"/>
      <protection locked="0"/>
    </xf>
    <xf numFmtId="0" fontId="85" fillId="0" borderId="0" xfId="0" applyFont="1" applyBorder="1" applyProtection="1">
      <protection locked="0"/>
    </xf>
    <xf numFmtId="0" fontId="86" fillId="0" borderId="0" xfId="0" applyFont="1" applyBorder="1" applyAlignment="1" applyProtection="1">
      <alignment horizontal="right"/>
      <protection locked="0"/>
    </xf>
    <xf numFmtId="0" fontId="86" fillId="4" borderId="1" xfId="0" applyFont="1" applyFill="1" applyBorder="1" applyAlignment="1" applyProtection="1">
      <alignment vertical="top" wrapText="1"/>
    </xf>
    <xf numFmtId="3" fontId="86" fillId="23" borderId="1" xfId="0" applyNumberFormat="1" applyFont="1" applyFill="1" applyBorder="1" applyAlignment="1" applyProtection="1">
      <alignment horizontal="right" vertical="center" wrapText="1"/>
    </xf>
    <xf numFmtId="3" fontId="86" fillId="23" borderId="1" xfId="0" applyNumberFormat="1" applyFont="1" applyFill="1" applyBorder="1" applyAlignment="1" applyProtection="1">
      <alignment horizontal="center" vertical="center" wrapText="1"/>
    </xf>
    <xf numFmtId="9" fontId="97" fillId="23" borderId="1" xfId="2" applyFont="1" applyFill="1" applyBorder="1" applyAlignment="1" applyProtection="1">
      <alignment horizontal="center" vertical="top" wrapText="1"/>
    </xf>
    <xf numFmtId="0" fontId="85" fillId="4" borderId="1" xfId="0" applyFont="1" applyFill="1" applyBorder="1" applyAlignment="1" applyProtection="1">
      <alignment horizontal="left" vertical="top" wrapText="1" indent="5"/>
    </xf>
    <xf numFmtId="3" fontId="85" fillId="2" borderId="1" xfId="0" applyNumberFormat="1" applyFont="1" applyFill="1" applyBorder="1" applyAlignment="1" applyProtection="1">
      <alignment horizontal="right" vertical="center" wrapText="1"/>
      <protection locked="0"/>
    </xf>
    <xf numFmtId="1" fontId="97" fillId="21" borderId="2" xfId="0" applyNumberFormat="1" applyFont="1" applyFill="1" applyBorder="1" applyAlignment="1" applyProtection="1">
      <alignment horizontal="center" vertical="center" wrapText="1"/>
      <protection locked="0"/>
    </xf>
    <xf numFmtId="0" fontId="86" fillId="23" borderId="1" xfId="0" applyFont="1" applyFill="1" applyBorder="1" applyAlignment="1" applyProtection="1">
      <alignment horizontal="right" vertical="center"/>
    </xf>
    <xf numFmtId="0" fontId="85" fillId="4" borderId="1" xfId="0" applyFont="1" applyFill="1" applyBorder="1" applyAlignment="1" applyProtection="1">
      <alignment vertical="top" wrapText="1"/>
    </xf>
    <xf numFmtId="0" fontId="85" fillId="2" borderId="1" xfId="0" applyFont="1" applyFill="1" applyBorder="1" applyAlignment="1" applyProtection="1">
      <alignment horizontal="right" vertical="center" wrapText="1"/>
      <protection locked="0"/>
    </xf>
    <xf numFmtId="169" fontId="85" fillId="0" borderId="7" xfId="0" applyNumberFormat="1" applyFont="1" applyFill="1" applyBorder="1" applyAlignment="1" applyProtection="1">
      <alignment horizontal="center" vertical="center" wrapText="1"/>
      <protection locked="0"/>
    </xf>
    <xf numFmtId="0" fontId="86" fillId="2" borderId="1" xfId="0" applyFont="1" applyFill="1" applyBorder="1" applyAlignment="1" applyProtection="1">
      <alignment horizontal="right" vertical="center" wrapText="1"/>
      <protection locked="0"/>
    </xf>
    <xf numFmtId="169" fontId="85" fillId="21" borderId="2" xfId="0" applyNumberFormat="1" applyFont="1" applyFill="1" applyBorder="1" applyAlignment="1" applyProtection="1">
      <alignment horizontal="center" vertical="center" wrapText="1"/>
      <protection locked="0"/>
    </xf>
    <xf numFmtId="169" fontId="85" fillId="0" borderId="2" xfId="0" applyNumberFormat="1" applyFont="1" applyFill="1" applyBorder="1" applyAlignment="1" applyProtection="1">
      <alignment horizontal="center" vertical="center" wrapText="1"/>
      <protection locked="0"/>
    </xf>
    <xf numFmtId="0" fontId="86" fillId="0" borderId="1" xfId="0" applyFont="1" applyBorder="1" applyAlignment="1" applyProtection="1">
      <alignment horizontal="right" vertical="center" wrapText="1"/>
      <protection locked="0"/>
    </xf>
    <xf numFmtId="169" fontId="106" fillId="0" borderId="2" xfId="0" applyNumberFormat="1" applyFont="1" applyFill="1" applyBorder="1" applyAlignment="1" applyProtection="1">
      <alignment horizontal="center" vertical="center" wrapText="1"/>
      <protection locked="0"/>
    </xf>
    <xf numFmtId="0" fontId="84" fillId="0" borderId="0" xfId="0" applyFont="1" applyProtection="1"/>
    <xf numFmtId="0" fontId="85" fillId="0" borderId="0" xfId="0" applyFont="1" applyFill="1" applyBorder="1" applyAlignment="1" applyProtection="1">
      <alignment horizontal="right" vertical="top" wrapText="1"/>
    </xf>
    <xf numFmtId="167" fontId="106" fillId="0" borderId="0" xfId="2" applyNumberFormat="1" applyFont="1" applyFill="1" applyBorder="1" applyAlignment="1" applyProtection="1">
      <alignment horizontal="right" vertical="top" wrapText="1"/>
    </xf>
    <xf numFmtId="0" fontId="84" fillId="0" borderId="0" xfId="0" applyFont="1" applyFill="1" applyBorder="1" applyProtection="1">
      <protection locked="0"/>
    </xf>
    <xf numFmtId="0" fontId="86" fillId="2" borderId="0" xfId="0" applyFont="1" applyFill="1" applyBorder="1" applyAlignment="1" applyProtection="1">
      <alignment horizontal="right" vertical="top" wrapText="1"/>
      <protection locked="0"/>
    </xf>
    <xf numFmtId="0" fontId="86" fillId="2" borderId="0" xfId="0" applyFont="1" applyFill="1" applyBorder="1" applyAlignment="1" applyProtection="1">
      <alignment vertical="top" wrapText="1"/>
      <protection locked="0"/>
    </xf>
    <xf numFmtId="0" fontId="105" fillId="5" borderId="3" xfId="0" applyFont="1" applyFill="1" applyBorder="1" applyAlignment="1" applyProtection="1">
      <alignment horizontal="center" vertical="center" wrapText="1"/>
    </xf>
    <xf numFmtId="0" fontId="105" fillId="5" borderId="1" xfId="0" applyFont="1" applyFill="1" applyBorder="1" applyAlignment="1" applyProtection="1">
      <alignment horizontal="center" vertical="center" wrapText="1"/>
    </xf>
    <xf numFmtId="3" fontId="97" fillId="13" borderId="1" xfId="0" applyNumberFormat="1" applyFont="1" applyFill="1" applyBorder="1" applyAlignment="1" applyProtection="1">
      <alignment horizontal="right" vertical="top" wrapText="1"/>
    </xf>
    <xf numFmtId="1" fontId="97" fillId="13" borderId="1" xfId="0" applyNumberFormat="1" applyFont="1" applyFill="1" applyBorder="1" applyAlignment="1" applyProtection="1">
      <alignment horizontal="right" vertical="top" wrapText="1"/>
    </xf>
    <xf numFmtId="9" fontId="97" fillId="13" borderId="1" xfId="2" applyFont="1" applyFill="1" applyBorder="1" applyAlignment="1" applyProtection="1">
      <alignment horizontal="right" vertical="top" wrapText="1"/>
    </xf>
    <xf numFmtId="0" fontId="107" fillId="0" borderId="0" xfId="0" applyFont="1" applyProtection="1"/>
    <xf numFmtId="3" fontId="97" fillId="21" borderId="1" xfId="0" applyNumberFormat="1" applyFont="1" applyFill="1" applyBorder="1" applyAlignment="1" applyProtection="1">
      <alignment horizontal="right" vertical="top" wrapText="1"/>
      <protection locked="0"/>
    </xf>
    <xf numFmtId="3" fontId="97" fillId="2" borderId="0" xfId="0" applyNumberFormat="1" applyFont="1" applyFill="1" applyBorder="1" applyAlignment="1" applyProtection="1">
      <alignment horizontal="right" vertical="top" wrapText="1"/>
      <protection locked="0"/>
    </xf>
    <xf numFmtId="1" fontId="97" fillId="2" borderId="1" xfId="0" applyNumberFormat="1" applyFont="1" applyFill="1" applyBorder="1" applyAlignment="1" applyProtection="1">
      <alignment horizontal="right" vertical="top" wrapText="1"/>
      <protection locked="0"/>
    </xf>
    <xf numFmtId="9" fontId="97" fillId="13" borderId="1" xfId="2" applyNumberFormat="1" applyFont="1" applyFill="1" applyBorder="1" applyAlignment="1" applyProtection="1">
      <alignment horizontal="right" vertical="top" wrapText="1"/>
    </xf>
    <xf numFmtId="0" fontId="98" fillId="2" borderId="3" xfId="0" applyFont="1" applyFill="1" applyBorder="1" applyAlignment="1" applyProtection="1">
      <alignment horizontal="right" vertical="top" wrapText="1"/>
      <protection locked="0"/>
    </xf>
    <xf numFmtId="0" fontId="86" fillId="4" borderId="1" xfId="0" applyFont="1" applyFill="1" applyBorder="1" applyAlignment="1" applyProtection="1">
      <alignment horizontal="left" vertical="top" wrapText="1"/>
    </xf>
    <xf numFmtId="0" fontId="98" fillId="2" borderId="0" xfId="0" applyFont="1" applyFill="1" applyBorder="1" applyAlignment="1" applyProtection="1">
      <alignment horizontal="right" vertical="top" wrapText="1"/>
      <protection locked="0"/>
    </xf>
    <xf numFmtId="0" fontId="97" fillId="2" borderId="1" xfId="0" applyFont="1" applyFill="1" applyBorder="1" applyAlignment="1" applyProtection="1">
      <alignment horizontal="right" vertical="top" wrapText="1"/>
      <protection locked="0"/>
    </xf>
    <xf numFmtId="3" fontId="98" fillId="2" borderId="1" xfId="0" applyNumberFormat="1" applyFont="1" applyFill="1" applyBorder="1" applyAlignment="1" applyProtection="1">
      <alignment horizontal="right" vertical="top" wrapText="1"/>
      <protection locked="0"/>
    </xf>
    <xf numFmtId="0" fontId="86" fillId="14" borderId="1" xfId="0" applyFont="1" applyFill="1" applyBorder="1" applyAlignment="1" applyProtection="1">
      <alignment horizontal="left" vertical="top" wrapText="1"/>
    </xf>
    <xf numFmtId="0" fontId="97" fillId="13" borderId="1" xfId="0" applyFont="1" applyFill="1" applyBorder="1" applyAlignment="1" applyProtection="1">
      <alignment horizontal="right" vertical="top" wrapText="1"/>
    </xf>
    <xf numFmtId="0" fontId="97" fillId="4" borderId="1" xfId="0" applyFont="1" applyFill="1" applyBorder="1" applyAlignment="1" applyProtection="1">
      <alignment horizontal="left" vertical="top" wrapText="1" indent="3"/>
    </xf>
    <xf numFmtId="0" fontId="86" fillId="4" borderId="1" xfId="0" applyFont="1" applyFill="1" applyBorder="1" applyAlignment="1" applyProtection="1">
      <alignment horizontal="left" vertical="top" wrapText="1" indent="3"/>
    </xf>
    <xf numFmtId="1" fontId="97" fillId="22" borderId="1" xfId="0" applyNumberFormat="1" applyFont="1" applyFill="1" applyBorder="1" applyAlignment="1" applyProtection="1">
      <alignment horizontal="right" vertical="top" wrapText="1"/>
      <protection locked="0"/>
    </xf>
    <xf numFmtId="164" fontId="85" fillId="0" borderId="0" xfId="1" applyFont="1" applyProtection="1">
      <protection locked="0"/>
    </xf>
    <xf numFmtId="3" fontId="85" fillId="0" borderId="0" xfId="0" applyNumberFormat="1" applyFont="1" applyProtection="1">
      <protection locked="0"/>
    </xf>
    <xf numFmtId="167" fontId="85" fillId="0" borderId="0" xfId="2" applyNumberFormat="1" applyFont="1" applyProtection="1">
      <protection locked="0"/>
    </xf>
    <xf numFmtId="165" fontId="109" fillId="25" borderId="1" xfId="1" applyNumberFormat="1" applyFont="1" applyFill="1" applyBorder="1" applyAlignment="1" applyProtection="1">
      <alignment horizontal="right" vertical="top" wrapText="1"/>
      <protection locked="0"/>
    </xf>
    <xf numFmtId="165" fontId="109" fillId="25" borderId="1" xfId="0" applyNumberFormat="1" applyFont="1" applyFill="1" applyBorder="1" applyAlignment="1" applyProtection="1">
      <alignment horizontal="right" vertical="top" wrapText="1"/>
      <protection locked="0"/>
    </xf>
    <xf numFmtId="9" fontId="98" fillId="0" borderId="1" xfId="2" applyFont="1" applyBorder="1" applyProtection="1">
      <protection locked="0"/>
    </xf>
    <xf numFmtId="0" fontId="7" fillId="0" borderId="1" xfId="0" applyFont="1" applyBorder="1" applyAlignment="1">
      <alignment horizontal="center"/>
    </xf>
    <xf numFmtId="9" fontId="8" fillId="0" borderId="1" xfId="2" applyFont="1" applyBorder="1" applyAlignment="1" applyProtection="1">
      <alignment horizontal="center" wrapText="1"/>
      <protection locked="0"/>
    </xf>
    <xf numFmtId="0" fontId="0" fillId="0" borderId="0" xfId="0"/>
    <xf numFmtId="0" fontId="0" fillId="0" borderId="0" xfId="0"/>
    <xf numFmtId="165" fontId="109" fillId="2" borderId="1" xfId="1" applyNumberFormat="1" applyFont="1" applyFill="1" applyBorder="1" applyAlignment="1" applyProtection="1">
      <alignment horizontal="right" vertical="top" wrapText="1"/>
      <protection locked="0"/>
    </xf>
    <xf numFmtId="165" fontId="109" fillId="2" borderId="10" xfId="2" applyNumberFormat="1" applyFont="1" applyFill="1" applyBorder="1" applyAlignment="1" applyProtection="1">
      <alignment horizontal="right" vertical="top" wrapText="1"/>
      <protection locked="0"/>
    </xf>
    <xf numFmtId="165" fontId="109" fillId="2" borderId="1" xfId="2" applyNumberFormat="1" applyFont="1" applyFill="1" applyBorder="1" applyAlignment="1" applyProtection="1">
      <alignment horizontal="right" vertical="top" wrapText="1"/>
      <protection locked="0"/>
    </xf>
    <xf numFmtId="165" fontId="109" fillId="2" borderId="2" xfId="2" applyNumberFormat="1" applyFont="1" applyFill="1" applyBorder="1" applyAlignment="1" applyProtection="1">
      <alignment horizontal="right" vertical="top" wrapText="1"/>
      <protection locked="0"/>
    </xf>
    <xf numFmtId="9" fontId="109" fillId="2" borderId="1" xfId="2" applyFont="1" applyFill="1" applyBorder="1" applyAlignment="1" applyProtection="1">
      <alignment horizontal="right" vertical="top" wrapText="1"/>
      <protection locked="0"/>
    </xf>
    <xf numFmtId="0" fontId="109" fillId="2" borderId="1" xfId="0" applyFont="1" applyFill="1" applyBorder="1" applyAlignment="1" applyProtection="1">
      <alignment horizontal="right" vertical="top" wrapText="1"/>
      <protection locked="0"/>
    </xf>
    <xf numFmtId="165" fontId="109" fillId="2" borderId="1" xfId="0" applyNumberFormat="1" applyFont="1" applyFill="1" applyBorder="1" applyAlignment="1" applyProtection="1">
      <alignment horizontal="right" vertical="top" wrapText="1"/>
      <protection locked="0"/>
    </xf>
    <xf numFmtId="1" fontId="109" fillId="2" borderId="10" xfId="2" applyNumberFormat="1" applyFont="1" applyFill="1" applyBorder="1" applyAlignment="1" applyProtection="1">
      <alignment horizontal="right" vertical="top" wrapText="1"/>
      <protection locked="0"/>
    </xf>
    <xf numFmtId="1" fontId="109" fillId="2" borderId="1" xfId="2" applyNumberFormat="1" applyFont="1" applyFill="1" applyBorder="1" applyAlignment="1" applyProtection="1">
      <alignment horizontal="right" vertical="top" wrapText="1"/>
      <protection locked="0"/>
    </xf>
    <xf numFmtId="168" fontId="109" fillId="2" borderId="1" xfId="1" applyNumberFormat="1" applyFont="1" applyFill="1" applyBorder="1" applyAlignment="1" applyProtection="1">
      <alignment horizontal="right" vertical="top" wrapText="1"/>
      <protection locked="0"/>
    </xf>
    <xf numFmtId="1" fontId="109" fillId="2" borderId="10" xfId="0" applyNumberFormat="1" applyFont="1" applyFill="1" applyBorder="1" applyAlignment="1" applyProtection="1">
      <alignment horizontal="right" vertical="top" wrapText="1"/>
      <protection locked="0"/>
    </xf>
    <xf numFmtId="1" fontId="109" fillId="2" borderId="1" xfId="0" applyNumberFormat="1" applyFont="1" applyFill="1" applyBorder="1" applyAlignment="1" applyProtection="1">
      <alignment horizontal="right" vertical="top" wrapText="1"/>
      <protection locked="0"/>
    </xf>
    <xf numFmtId="165" fontId="110" fillId="7" borderId="1" xfId="0" applyNumberFormat="1" applyFont="1" applyFill="1" applyBorder="1" applyAlignment="1" applyProtection="1">
      <alignment horizontal="right" vertical="top" wrapText="1"/>
    </xf>
    <xf numFmtId="9" fontId="0" fillId="0" borderId="1" xfId="2" applyFont="1" applyBorder="1" applyAlignment="1">
      <alignment horizontal="center"/>
    </xf>
    <xf numFmtId="0" fontId="0" fillId="0" borderId="1" xfId="0" applyBorder="1" applyAlignment="1">
      <alignment horizontal="center"/>
    </xf>
    <xf numFmtId="165" fontId="0" fillId="0" borderId="1" xfId="1" applyNumberFormat="1" applyFont="1" applyBorder="1" applyAlignment="1">
      <alignment horizontal="center"/>
    </xf>
    <xf numFmtId="165" fontId="24" fillId="25" borderId="24" xfId="1" applyNumberFormat="1" applyFont="1" applyFill="1" applyBorder="1" applyAlignment="1">
      <alignment horizontal="center" vertical="top" wrapText="1"/>
    </xf>
    <xf numFmtId="1" fontId="0" fillId="0" borderId="1" xfId="0" applyNumberFormat="1" applyFont="1" applyBorder="1" applyAlignment="1">
      <alignment horizontal="center"/>
    </xf>
    <xf numFmtId="3" fontId="111" fillId="0" borderId="1" xfId="0" applyNumberFormat="1" applyFont="1" applyBorder="1" applyAlignment="1">
      <alignment horizontal="center"/>
    </xf>
    <xf numFmtId="9" fontId="84" fillId="0" borderId="0" xfId="2" applyFont="1" applyProtection="1">
      <protection locked="0"/>
    </xf>
    <xf numFmtId="165" fontId="109" fillId="2" borderId="2" xfId="0" applyNumberFormat="1" applyFont="1" applyFill="1" applyBorder="1" applyAlignment="1" applyProtection="1">
      <alignment horizontal="right" vertical="top" wrapText="1"/>
      <protection locked="0"/>
    </xf>
    <xf numFmtId="165" fontId="97" fillId="4" borderId="1" xfId="0" applyNumberFormat="1" applyFont="1" applyFill="1" applyBorder="1" applyAlignment="1" applyProtection="1">
      <alignment horizontal="right" vertical="top" wrapText="1"/>
      <protection locked="0"/>
    </xf>
    <xf numFmtId="165" fontId="97" fillId="3" borderId="1" xfId="0" applyNumberFormat="1" applyFont="1" applyFill="1" applyBorder="1" applyAlignment="1" applyProtection="1">
      <alignment horizontal="right" vertical="top" wrapText="1"/>
      <protection locked="0"/>
    </xf>
    <xf numFmtId="165" fontId="98" fillId="2" borderId="1" xfId="2" applyNumberFormat="1" applyFont="1" applyFill="1" applyBorder="1" applyAlignment="1" applyProtection="1">
      <alignment horizontal="right" vertical="top" wrapText="1"/>
      <protection locked="0"/>
    </xf>
    <xf numFmtId="165" fontId="98" fillId="2" borderId="1" xfId="0" applyNumberFormat="1" applyFont="1" applyFill="1" applyBorder="1" applyAlignment="1" applyProtection="1">
      <alignment horizontal="right" vertical="top" wrapText="1"/>
      <protection locked="0"/>
    </xf>
    <xf numFmtId="165" fontId="97" fillId="7" borderId="1" xfId="0" applyNumberFormat="1" applyFont="1" applyFill="1" applyBorder="1" applyAlignment="1" applyProtection="1">
      <alignment horizontal="right" vertical="top" wrapText="1"/>
    </xf>
    <xf numFmtId="165" fontId="97" fillId="4" borderId="1" xfId="0" applyNumberFormat="1" applyFont="1" applyFill="1" applyBorder="1" applyAlignment="1" applyProtection="1">
      <alignment horizontal="right" vertical="top" wrapText="1"/>
    </xf>
    <xf numFmtId="165" fontId="97" fillId="2" borderId="1" xfId="0" applyNumberFormat="1" applyFont="1" applyFill="1" applyBorder="1" applyAlignment="1" applyProtection="1">
      <alignment vertical="top" wrapText="1"/>
      <protection locked="0"/>
    </xf>
    <xf numFmtId="9" fontId="80" fillId="21" borderId="1" xfId="2" applyFont="1" applyFill="1" applyBorder="1" applyAlignment="1">
      <alignment horizontal="center"/>
    </xf>
    <xf numFmtId="165" fontId="0" fillId="21" borderId="1" xfId="1" applyNumberFormat="1" applyFont="1" applyFill="1" applyBorder="1" applyAlignment="1">
      <alignment horizontal="center"/>
    </xf>
    <xf numFmtId="165" fontId="0" fillId="0" borderId="1" xfId="1" applyNumberFormat="1" applyFont="1" applyBorder="1"/>
    <xf numFmtId="0" fontId="0" fillId="0" borderId="0" xfId="0"/>
    <xf numFmtId="9" fontId="80" fillId="21" borderId="3" xfId="2" applyFont="1" applyFill="1" applyBorder="1" applyAlignment="1">
      <alignment horizontal="center"/>
    </xf>
    <xf numFmtId="9" fontId="0" fillId="0" borderId="3" xfId="2" applyFont="1" applyBorder="1" applyAlignment="1">
      <alignment horizontal="center"/>
    </xf>
    <xf numFmtId="0" fontId="82" fillId="0" borderId="0" xfId="0" applyFont="1" applyAlignment="1">
      <alignment horizontal="center" vertical="center"/>
    </xf>
    <xf numFmtId="0" fontId="11" fillId="3" borderId="2" xfId="0" applyFont="1" applyFill="1" applyBorder="1" applyAlignment="1" applyProtection="1">
      <alignment vertical="top" wrapText="1"/>
      <protection locked="0"/>
    </xf>
    <xf numFmtId="0" fontId="11" fillId="3" borderId="15" xfId="0" applyFont="1" applyFill="1" applyBorder="1" applyAlignment="1" applyProtection="1">
      <alignment vertical="top" wrapText="1"/>
      <protection locked="0"/>
    </xf>
    <xf numFmtId="0" fontId="11" fillId="3" borderId="10" xfId="0" applyFont="1" applyFill="1" applyBorder="1" applyAlignment="1" applyProtection="1">
      <alignment vertical="top" wrapText="1"/>
      <protection locked="0"/>
    </xf>
    <xf numFmtId="0" fontId="72" fillId="2" borderId="0" xfId="0" applyFont="1" applyFill="1" applyAlignment="1" applyProtection="1">
      <alignment horizontal="left"/>
      <protection locked="0"/>
    </xf>
    <xf numFmtId="0" fontId="11" fillId="4" borderId="2" xfId="0" applyFont="1" applyFill="1" applyBorder="1" applyAlignment="1" applyProtection="1">
      <alignment vertical="top" wrapText="1"/>
      <protection locked="0"/>
    </xf>
    <xf numFmtId="0" fontId="11" fillId="4" borderId="15" xfId="0" applyFont="1" applyFill="1" applyBorder="1" applyAlignment="1" applyProtection="1">
      <alignment vertical="top" wrapText="1"/>
      <protection locked="0"/>
    </xf>
    <xf numFmtId="0" fontId="11" fillId="4" borderId="10" xfId="0" applyFont="1" applyFill="1" applyBorder="1" applyAlignment="1" applyProtection="1">
      <alignment vertical="top" wrapText="1"/>
      <protection locked="0"/>
    </xf>
    <xf numFmtId="0" fontId="11" fillId="4" borderId="2" xfId="0" applyFont="1" applyFill="1" applyBorder="1" applyAlignment="1" applyProtection="1">
      <alignment horizontal="left" vertical="top" wrapText="1"/>
      <protection locked="0"/>
    </xf>
    <xf numFmtId="0" fontId="11" fillId="4" borderId="15" xfId="0" applyFont="1" applyFill="1" applyBorder="1" applyAlignment="1" applyProtection="1">
      <alignment horizontal="left" vertical="top" wrapText="1"/>
      <protection locked="0"/>
    </xf>
    <xf numFmtId="0" fontId="11" fillId="4" borderId="10" xfId="0" applyFont="1" applyFill="1"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86" fillId="0" borderId="0" xfId="0" applyFont="1" applyAlignment="1" applyProtection="1">
      <alignment horizontal="center"/>
      <protection locked="0"/>
    </xf>
    <xf numFmtId="0" fontId="97" fillId="3" borderId="1" xfId="0" applyFont="1" applyFill="1" applyBorder="1" applyAlignment="1" applyProtection="1">
      <alignment vertical="top" wrapText="1"/>
    </xf>
    <xf numFmtId="0" fontId="11" fillId="3" borderId="2" xfId="0" applyFont="1" applyFill="1" applyBorder="1" applyAlignment="1" applyProtection="1">
      <alignment horizontal="left" vertical="top" wrapText="1"/>
      <protection hidden="1"/>
    </xf>
    <xf numFmtId="0" fontId="11" fillId="3" borderId="15" xfId="0" applyFont="1" applyFill="1" applyBorder="1" applyAlignment="1" applyProtection="1">
      <alignment horizontal="left" vertical="top" wrapText="1"/>
      <protection hidden="1"/>
    </xf>
    <xf numFmtId="0" fontId="11" fillId="3" borderId="10" xfId="0" applyFont="1" applyFill="1" applyBorder="1" applyAlignment="1" applyProtection="1">
      <alignment horizontal="left" vertical="top" wrapText="1"/>
      <protection hidden="1"/>
    </xf>
    <xf numFmtId="0" fontId="7" fillId="0" borderId="0" xfId="0" applyFont="1" applyBorder="1" applyAlignment="1" applyProtection="1">
      <alignment horizontal="left"/>
      <protection hidden="1"/>
    </xf>
    <xf numFmtId="0" fontId="11" fillId="6" borderId="2" xfId="0" applyFont="1" applyFill="1" applyBorder="1" applyAlignment="1" applyProtection="1">
      <alignment vertical="top" wrapText="1"/>
      <protection hidden="1"/>
    </xf>
    <xf numFmtId="0" fontId="11" fillId="6" borderId="15" xfId="0" applyFont="1" applyFill="1" applyBorder="1" applyAlignment="1" applyProtection="1">
      <alignment vertical="top" wrapText="1"/>
      <protection hidden="1"/>
    </xf>
    <xf numFmtId="0" fontId="11" fillId="6" borderId="10" xfId="0" applyFont="1" applyFill="1" applyBorder="1" applyAlignment="1" applyProtection="1">
      <alignment vertical="top" wrapText="1"/>
      <protection hidden="1"/>
    </xf>
    <xf numFmtId="0" fontId="11" fillId="6" borderId="2" xfId="0" applyFont="1" applyFill="1" applyBorder="1" applyAlignment="1" applyProtection="1">
      <alignment horizontal="left" vertical="top" wrapText="1"/>
      <protection hidden="1"/>
    </xf>
    <xf numFmtId="0" fontId="11" fillId="6" borderId="15" xfId="0" applyFont="1" applyFill="1" applyBorder="1" applyAlignment="1" applyProtection="1">
      <alignment horizontal="left" vertical="top" wrapText="1"/>
      <protection hidden="1"/>
    </xf>
    <xf numFmtId="0" fontId="11" fillId="6" borderId="10" xfId="0" applyFont="1" applyFill="1" applyBorder="1" applyAlignment="1" applyProtection="1">
      <alignment horizontal="left" vertical="top" wrapText="1"/>
      <protection hidden="1"/>
    </xf>
    <xf numFmtId="0" fontId="11" fillId="3" borderId="1" xfId="0" applyFont="1" applyFill="1" applyBorder="1" applyAlignment="1" applyProtection="1">
      <alignment horizontal="left" vertical="top" wrapText="1"/>
      <protection hidden="1"/>
    </xf>
    <xf numFmtId="0" fontId="11" fillId="6" borderId="2" xfId="0" applyFont="1" applyFill="1" applyBorder="1" applyAlignment="1" applyProtection="1">
      <alignment horizontal="left" vertical="top" wrapText="1"/>
      <protection locked="0"/>
    </xf>
    <xf numFmtId="0" fontId="11" fillId="6" borderId="15" xfId="0" applyFont="1" applyFill="1" applyBorder="1" applyAlignment="1" applyProtection="1">
      <alignment horizontal="left" vertical="top" wrapText="1"/>
      <protection locked="0"/>
    </xf>
    <xf numFmtId="0" fontId="11" fillId="6" borderId="10" xfId="0" applyFont="1" applyFill="1" applyBorder="1" applyAlignment="1" applyProtection="1">
      <alignment horizontal="left" vertical="top" wrapText="1"/>
      <protection locked="0"/>
    </xf>
    <xf numFmtId="0" fontId="7" fillId="0" borderId="0" xfId="0" applyFont="1" applyAlignment="1" applyProtection="1">
      <alignment horizontal="left"/>
      <protection hidden="1"/>
    </xf>
    <xf numFmtId="0" fontId="11" fillId="3" borderId="2" xfId="0" applyFont="1" applyFill="1" applyBorder="1" applyAlignment="1" applyProtection="1">
      <alignment vertical="top" wrapText="1"/>
      <protection hidden="1"/>
    </xf>
    <xf numFmtId="0" fontId="11" fillId="3" borderId="15" xfId="0" applyFont="1" applyFill="1" applyBorder="1" applyAlignment="1" applyProtection="1">
      <alignment vertical="top" wrapText="1"/>
      <protection hidden="1"/>
    </xf>
    <xf numFmtId="0" fontId="11" fillId="3" borderId="7" xfId="0" applyFont="1" applyFill="1" applyBorder="1" applyAlignment="1" applyProtection="1">
      <alignment vertical="top" wrapText="1"/>
      <protection hidden="1"/>
    </xf>
    <xf numFmtId="0" fontId="11" fillId="3" borderId="8" xfId="0" applyFont="1" applyFill="1" applyBorder="1" applyAlignment="1" applyProtection="1">
      <alignment vertical="top" wrapText="1"/>
      <protection hidden="1"/>
    </xf>
    <xf numFmtId="3" fontId="7" fillId="13" borderId="2" xfId="0" applyNumberFormat="1" applyFont="1" applyFill="1" applyBorder="1" applyAlignment="1" applyProtection="1">
      <alignment horizontal="center" vertical="top" wrapText="1"/>
    </xf>
    <xf numFmtId="3" fontId="7" fillId="13" borderId="15" xfId="0" applyNumberFormat="1" applyFont="1" applyFill="1" applyBorder="1" applyAlignment="1" applyProtection="1">
      <alignment horizontal="center" vertical="top" wrapText="1"/>
    </xf>
    <xf numFmtId="3" fontId="7" fillId="13" borderId="10" xfId="0" applyNumberFormat="1" applyFont="1" applyFill="1" applyBorder="1" applyAlignment="1" applyProtection="1">
      <alignment horizontal="center" vertical="top" wrapText="1"/>
    </xf>
    <xf numFmtId="169" fontId="8" fillId="2" borderId="1" xfId="0" applyNumberFormat="1" applyFont="1" applyFill="1" applyBorder="1" applyAlignment="1" applyProtection="1">
      <alignment horizontal="center" vertical="top" wrapText="1"/>
    </xf>
    <xf numFmtId="0" fontId="7" fillId="13" borderId="2" xfId="0" applyFont="1" applyFill="1" applyBorder="1" applyAlignment="1" applyProtection="1">
      <alignment horizontal="center"/>
    </xf>
    <xf numFmtId="0" fontId="7" fillId="13" borderId="15" xfId="0" applyFont="1" applyFill="1" applyBorder="1" applyAlignment="1" applyProtection="1">
      <alignment horizontal="center"/>
    </xf>
    <xf numFmtId="0" fontId="7" fillId="13" borderId="10" xfId="0" applyFont="1" applyFill="1" applyBorder="1" applyAlignment="1" applyProtection="1">
      <alignment horizontal="center"/>
    </xf>
    <xf numFmtId="169" fontId="8" fillId="2" borderId="1" xfId="0" applyNumberFormat="1" applyFont="1" applyFill="1" applyBorder="1" applyAlignment="1" applyProtection="1">
      <alignment horizontal="center" vertical="top" wrapText="1"/>
      <protection locked="0"/>
    </xf>
    <xf numFmtId="169" fontId="8" fillId="0" borderId="1" xfId="0" applyNumberFormat="1" applyFont="1" applyBorder="1" applyAlignment="1" applyProtection="1">
      <alignment horizontal="center"/>
      <protection locked="0"/>
    </xf>
    <xf numFmtId="0" fontId="7" fillId="0" borderId="0" xfId="0" applyFont="1" applyBorder="1" applyAlignment="1" applyProtection="1">
      <alignment horizontal="left"/>
      <protection locked="0"/>
    </xf>
    <xf numFmtId="0" fontId="10" fillId="5" borderId="4" xfId="0" applyFont="1" applyFill="1" applyBorder="1" applyAlignment="1" applyProtection="1">
      <alignment horizontal="center" vertical="center" wrapText="1"/>
    </xf>
    <xf numFmtId="0" fontId="12" fillId="5" borderId="5" xfId="0" applyFont="1" applyFill="1" applyBorder="1" applyAlignment="1" applyProtection="1">
      <alignment horizontal="center" vertical="center" wrapText="1"/>
    </xf>
    <xf numFmtId="0" fontId="12" fillId="5" borderId="6" xfId="0" applyFont="1" applyFill="1" applyBorder="1" applyAlignment="1" applyProtection="1">
      <alignment horizontal="center" vertical="center" wrapText="1"/>
    </xf>
    <xf numFmtId="0" fontId="12" fillId="5" borderId="7" xfId="0" applyFont="1" applyFill="1" applyBorder="1" applyAlignment="1" applyProtection="1">
      <alignment horizontal="center" vertical="center" wrapText="1"/>
    </xf>
    <xf numFmtId="0" fontId="12" fillId="5" borderId="8" xfId="0" applyFont="1" applyFill="1" applyBorder="1" applyAlignment="1" applyProtection="1">
      <alignment horizontal="center" vertical="center" wrapText="1"/>
    </xf>
    <xf numFmtId="0" fontId="12" fillId="5" borderId="9" xfId="0" applyFont="1" applyFill="1" applyBorder="1" applyAlignment="1" applyProtection="1">
      <alignment horizontal="center" vertical="center" wrapText="1"/>
    </xf>
    <xf numFmtId="0" fontId="10" fillId="5" borderId="7" xfId="0" applyFont="1" applyFill="1" applyBorder="1" applyAlignment="1" applyProtection="1">
      <alignment horizontal="center" vertical="center" wrapText="1"/>
    </xf>
    <xf numFmtId="0" fontId="10" fillId="5" borderId="11" xfId="0" applyFont="1" applyFill="1" applyBorder="1" applyAlignment="1" applyProtection="1">
      <alignment horizontal="center" vertical="center" wrapText="1"/>
    </xf>
    <xf numFmtId="0" fontId="10" fillId="5" borderId="3" xfId="0" applyFont="1" applyFill="1" applyBorder="1" applyAlignment="1" applyProtection="1">
      <alignment horizontal="center" vertical="center" wrapText="1"/>
    </xf>
    <xf numFmtId="0" fontId="12" fillId="5" borderId="11" xfId="0" applyFont="1" applyFill="1" applyBorder="1" applyAlignment="1" applyProtection="1">
      <alignment horizontal="center" vertical="center" wrapText="1"/>
    </xf>
    <xf numFmtId="0" fontId="12" fillId="5" borderId="3" xfId="0" applyFont="1" applyFill="1" applyBorder="1" applyAlignment="1" applyProtection="1">
      <alignment horizontal="center" vertical="center" wrapText="1"/>
    </xf>
    <xf numFmtId="0" fontId="12" fillId="5" borderId="1" xfId="0" applyFont="1" applyFill="1" applyBorder="1" applyAlignment="1" applyProtection="1">
      <alignment horizontal="center" vertical="center" wrapText="1"/>
    </xf>
    <xf numFmtId="0" fontId="10" fillId="5" borderId="2" xfId="0" applyFont="1" applyFill="1" applyBorder="1" applyAlignment="1" applyProtection="1">
      <alignment horizontal="center" vertical="center" wrapText="1"/>
    </xf>
    <xf numFmtId="0" fontId="10" fillId="5" borderId="10" xfId="0" applyFont="1" applyFill="1" applyBorder="1" applyAlignment="1" applyProtection="1">
      <alignment horizontal="center" vertical="center" wrapText="1"/>
    </xf>
    <xf numFmtId="0" fontId="7" fillId="0" borderId="8" xfId="0" applyFont="1" applyBorder="1" applyAlignment="1">
      <alignment horizontal="left"/>
    </xf>
    <xf numFmtId="0" fontId="10" fillId="5" borderId="11"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12" fillId="5" borderId="2" xfId="0" applyFont="1" applyFill="1" applyBorder="1" applyAlignment="1">
      <alignment horizontal="center" vertical="center"/>
    </xf>
    <xf numFmtId="0" fontId="12" fillId="5" borderId="10" xfId="0" applyFont="1" applyFill="1" applyBorder="1" applyAlignment="1">
      <alignment horizontal="center" vertical="center"/>
    </xf>
    <xf numFmtId="0" fontId="10" fillId="5" borderId="15" xfId="0" applyFont="1" applyFill="1" applyBorder="1" applyAlignment="1" applyProtection="1">
      <alignment horizontal="center" vertical="center" wrapText="1"/>
    </xf>
    <xf numFmtId="0" fontId="10" fillId="5" borderId="1" xfId="0" applyFont="1" applyFill="1" applyBorder="1" applyAlignment="1" applyProtection="1">
      <alignment horizontal="center" vertical="top" wrapText="1"/>
    </xf>
    <xf numFmtId="0" fontId="10" fillId="5" borderId="1" xfId="0" applyFont="1" applyFill="1" applyBorder="1" applyAlignment="1">
      <alignment horizontal="center" vertical="top" wrapText="1"/>
    </xf>
    <xf numFmtId="0" fontId="12" fillId="11" borderId="1" xfId="0" applyFont="1" applyFill="1" applyBorder="1" applyAlignment="1">
      <alignment horizontal="center" vertical="center"/>
    </xf>
    <xf numFmtId="0" fontId="12" fillId="11" borderId="11" xfId="0" applyFont="1" applyFill="1" applyBorder="1" applyAlignment="1">
      <alignment horizontal="center" vertical="center"/>
    </xf>
    <xf numFmtId="0" fontId="12" fillId="11" borderId="3" xfId="0" applyFont="1" applyFill="1" applyBorder="1" applyAlignment="1">
      <alignment horizontal="center" vertical="center"/>
    </xf>
    <xf numFmtId="0" fontId="10" fillId="5" borderId="1" xfId="0" applyFont="1" applyFill="1" applyBorder="1" applyAlignment="1" applyProtection="1">
      <alignment horizontal="right" vertical="center" wrapText="1"/>
    </xf>
    <xf numFmtId="0" fontId="0" fillId="5" borderId="1" xfId="0" applyFill="1" applyBorder="1" applyAlignment="1" applyProtection="1">
      <alignment horizontal="right" vertical="center"/>
    </xf>
    <xf numFmtId="0" fontId="10" fillId="5" borderId="1" xfId="0" applyFont="1" applyFill="1" applyBorder="1" applyAlignment="1" applyProtection="1">
      <alignment horizontal="center" vertical="center" wrapText="1"/>
    </xf>
    <xf numFmtId="0" fontId="7" fillId="0" borderId="0" xfId="0" applyFont="1" applyAlignment="1">
      <alignment horizontal="left"/>
    </xf>
    <xf numFmtId="0" fontId="12" fillId="5" borderId="2" xfId="0" applyFont="1" applyFill="1" applyBorder="1" applyAlignment="1" applyProtection="1">
      <alignment horizontal="center" vertical="center" wrapText="1"/>
    </xf>
    <xf numFmtId="0" fontId="12" fillId="5" borderId="10" xfId="0" applyFont="1" applyFill="1" applyBorder="1" applyAlignment="1" applyProtection="1">
      <alignment horizontal="center" vertical="center" wrapText="1"/>
    </xf>
    <xf numFmtId="0" fontId="25" fillId="14" borderId="2" xfId="0" applyFont="1" applyFill="1" applyBorder="1" applyAlignment="1" applyProtection="1">
      <alignment horizontal="center" vertical="center" wrapText="1"/>
    </xf>
    <xf numFmtId="0" fontId="25" fillId="14" borderId="15" xfId="0" applyFont="1" applyFill="1" applyBorder="1" applyAlignment="1" applyProtection="1">
      <alignment horizontal="center" vertical="center" wrapText="1"/>
    </xf>
    <xf numFmtId="0" fontId="25" fillId="14" borderId="10" xfId="0" applyFont="1" applyFill="1" applyBorder="1" applyAlignment="1" applyProtection="1">
      <alignment horizontal="center" vertical="center" wrapText="1"/>
    </xf>
    <xf numFmtId="0" fontId="29" fillId="2" borderId="1" xfId="0" applyFont="1" applyFill="1" applyBorder="1" applyAlignment="1">
      <alignment horizontal="left" vertical="center" wrapText="1"/>
    </xf>
    <xf numFmtId="0" fontId="29" fillId="2" borderId="1" xfId="0" applyFont="1" applyFill="1" applyBorder="1" applyAlignment="1">
      <alignment horizontal="left" vertical="top" wrapText="1"/>
    </xf>
    <xf numFmtId="0" fontId="8" fillId="0" borderId="0" xfId="0" applyFont="1" applyAlignment="1">
      <alignment horizontal="left"/>
    </xf>
    <xf numFmtId="0" fontId="29" fillId="2" borderId="2" xfId="0" applyFont="1" applyFill="1" applyBorder="1" applyAlignment="1">
      <alignment horizontal="left" vertical="center" wrapText="1"/>
    </xf>
    <xf numFmtId="0" fontId="29" fillId="2" borderId="15" xfId="0" applyFont="1" applyFill="1" applyBorder="1" applyAlignment="1">
      <alignment horizontal="left" vertical="center" wrapText="1"/>
    </xf>
    <xf numFmtId="0" fontId="29" fillId="2" borderId="10" xfId="0" applyFont="1" applyFill="1" applyBorder="1" applyAlignment="1">
      <alignment horizontal="left" vertical="center" wrapText="1"/>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0" fillId="5" borderId="28" xfId="0" applyFont="1" applyFill="1" applyBorder="1" applyAlignment="1">
      <alignment horizontal="center" vertical="center" wrapText="1"/>
    </xf>
    <xf numFmtId="0" fontId="12" fillId="5" borderId="28" xfId="0" applyFont="1" applyFill="1" applyBorder="1" applyAlignment="1">
      <alignment horizontal="center" vertical="center" wrapText="1"/>
    </xf>
    <xf numFmtId="0" fontId="55" fillId="5" borderId="11" xfId="0" applyFont="1" applyFill="1" applyBorder="1" applyAlignment="1" applyProtection="1">
      <alignment horizontal="center" vertical="center" wrapText="1"/>
    </xf>
    <xf numFmtId="0" fontId="55" fillId="5" borderId="3" xfId="0" applyFont="1" applyFill="1" applyBorder="1" applyAlignment="1" applyProtection="1">
      <alignment horizontal="center" vertical="center" wrapText="1"/>
    </xf>
    <xf numFmtId="0" fontId="10" fillId="5" borderId="1" xfId="0" applyFont="1" applyFill="1" applyBorder="1" applyAlignment="1" applyProtection="1">
      <alignment horizontal="center" vertical="center"/>
    </xf>
    <xf numFmtId="0" fontId="12" fillId="5" borderId="1" xfId="0" applyFont="1" applyFill="1" applyBorder="1" applyAlignment="1" applyProtection="1">
      <alignment horizontal="center" vertical="center"/>
    </xf>
    <xf numFmtId="0" fontId="12" fillId="5" borderId="2" xfId="0" applyFont="1" applyFill="1" applyBorder="1" applyAlignment="1" applyProtection="1">
      <alignment horizontal="center" vertical="center"/>
    </xf>
    <xf numFmtId="0" fontId="12" fillId="5" borderId="15" xfId="0" applyFont="1" applyFill="1" applyBorder="1" applyAlignment="1" applyProtection="1">
      <alignment horizontal="center" vertical="center"/>
    </xf>
    <xf numFmtId="0" fontId="12" fillId="5" borderId="10" xfId="0" applyFont="1" applyFill="1" applyBorder="1" applyAlignment="1" applyProtection="1">
      <alignment horizontal="center" vertical="center"/>
    </xf>
    <xf numFmtId="0" fontId="7" fillId="2" borderId="1"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8" xfId="0" applyFont="1" applyFill="1" applyBorder="1" applyAlignment="1">
      <alignment horizontal="center" vertical="top" wrapText="1"/>
    </xf>
    <xf numFmtId="0" fontId="7" fillId="2" borderId="9" xfId="0" applyFont="1" applyFill="1" applyBorder="1" applyAlignment="1">
      <alignment horizontal="center" vertical="top" wrapText="1"/>
    </xf>
    <xf numFmtId="0" fontId="10" fillId="5" borderId="1" xfId="0" applyFont="1" applyFill="1" applyBorder="1" applyAlignment="1">
      <alignment horizontal="center" vertical="center" wrapText="1"/>
    </xf>
    <xf numFmtId="0" fontId="8" fillId="2" borderId="2" xfId="0" applyFont="1" applyFill="1" applyBorder="1" applyAlignment="1">
      <alignment horizontal="center" vertical="top" wrapText="1"/>
    </xf>
    <xf numFmtId="0" fontId="8" fillId="2" borderId="15" xfId="0" applyFont="1" applyFill="1" applyBorder="1" applyAlignment="1">
      <alignment horizontal="center" vertical="top" wrapText="1"/>
    </xf>
    <xf numFmtId="0" fontId="8" fillId="2" borderId="10" xfId="0" applyFont="1" applyFill="1" applyBorder="1" applyAlignment="1">
      <alignment horizontal="center" vertical="top" wrapText="1"/>
    </xf>
    <xf numFmtId="0" fontId="107" fillId="2" borderId="5" xfId="0" applyFont="1" applyFill="1" applyBorder="1" applyAlignment="1" applyProtection="1">
      <alignment horizontal="left" vertical="center" wrapText="1"/>
    </xf>
    <xf numFmtId="0" fontId="108" fillId="2" borderId="5" xfId="0" applyFont="1" applyFill="1" applyBorder="1" applyAlignment="1" applyProtection="1">
      <alignment horizontal="left" vertical="center" wrapText="1"/>
    </xf>
    <xf numFmtId="3" fontId="86" fillId="23" borderId="2" xfId="0" applyNumberFormat="1" applyFont="1" applyFill="1" applyBorder="1" applyAlignment="1" applyProtection="1">
      <alignment horizontal="center" vertical="center" wrapText="1"/>
    </xf>
    <xf numFmtId="3" fontId="86" fillId="23" borderId="15" xfId="0" applyNumberFormat="1" applyFont="1" applyFill="1" applyBorder="1" applyAlignment="1" applyProtection="1">
      <alignment horizontal="center" vertical="center" wrapText="1"/>
    </xf>
    <xf numFmtId="3" fontId="86" fillId="23" borderId="10" xfId="0" applyNumberFormat="1" applyFont="1" applyFill="1" applyBorder="1" applyAlignment="1" applyProtection="1">
      <alignment horizontal="center" vertical="center" wrapText="1"/>
    </xf>
    <xf numFmtId="0" fontId="105" fillId="5" borderId="4" xfId="0" applyFont="1" applyFill="1" applyBorder="1" applyAlignment="1" applyProtection="1">
      <alignment horizontal="center" vertical="center" wrapText="1"/>
    </xf>
    <xf numFmtId="0" fontId="105" fillId="5" borderId="7" xfId="0" applyFont="1" applyFill="1" applyBorder="1" applyAlignment="1" applyProtection="1">
      <alignment horizontal="center" vertical="center" wrapText="1"/>
    </xf>
    <xf numFmtId="169" fontId="85" fillId="0" borderId="1" xfId="0" applyNumberFormat="1" applyFont="1" applyBorder="1" applyAlignment="1" applyProtection="1">
      <alignment horizontal="center" vertical="center"/>
      <protection locked="0"/>
    </xf>
    <xf numFmtId="0" fontId="86" fillId="23" borderId="2" xfId="0" applyFont="1" applyFill="1" applyBorder="1" applyAlignment="1" applyProtection="1">
      <alignment horizontal="center" vertical="center"/>
    </xf>
    <xf numFmtId="0" fontId="86" fillId="23" borderId="15" xfId="0" applyFont="1" applyFill="1" applyBorder="1" applyAlignment="1" applyProtection="1">
      <alignment horizontal="center" vertical="center"/>
    </xf>
    <xf numFmtId="0" fontId="86" fillId="23" borderId="10" xfId="0" applyFont="1" applyFill="1" applyBorder="1" applyAlignment="1" applyProtection="1">
      <alignment horizontal="center" vertical="center"/>
    </xf>
    <xf numFmtId="169" fontId="85" fillId="21" borderId="1" xfId="0" applyNumberFormat="1" applyFont="1" applyFill="1" applyBorder="1" applyAlignment="1" applyProtection="1">
      <alignment horizontal="center" vertical="center" wrapText="1"/>
      <protection locked="0"/>
    </xf>
    <xf numFmtId="0" fontId="86" fillId="0" borderId="0" xfId="0" applyFont="1" applyBorder="1" applyAlignment="1" applyProtection="1">
      <alignment horizontal="left"/>
      <protection locked="0"/>
    </xf>
    <xf numFmtId="0" fontId="86" fillId="0" borderId="8" xfId="0" applyFont="1" applyBorder="1" applyAlignment="1" applyProtection="1">
      <alignment horizontal="left" vertical="center"/>
      <protection locked="0"/>
    </xf>
    <xf numFmtId="0" fontId="105" fillId="5" borderId="11" xfId="0" applyFont="1" applyFill="1" applyBorder="1" applyAlignment="1" applyProtection="1">
      <alignment horizontal="center" vertical="center" wrapText="1"/>
    </xf>
    <xf numFmtId="0" fontId="105" fillId="5" borderId="3" xfId="0" applyFont="1" applyFill="1" applyBorder="1" applyAlignment="1" applyProtection="1">
      <alignment horizontal="center" vertical="center" wrapText="1"/>
    </xf>
    <xf numFmtId="0" fontId="105" fillId="5" borderId="1" xfId="0" applyFont="1" applyFill="1" applyBorder="1" applyAlignment="1" applyProtection="1">
      <alignment horizontal="center" vertical="center" wrapText="1"/>
    </xf>
    <xf numFmtId="0" fontId="105" fillId="5" borderId="5" xfId="0" applyFont="1" applyFill="1" applyBorder="1" applyAlignment="1" applyProtection="1">
      <alignment horizontal="center" vertical="center" wrapText="1"/>
    </xf>
    <xf numFmtId="0" fontId="105" fillId="5" borderId="6" xfId="0" applyFont="1" applyFill="1" applyBorder="1" applyAlignment="1" applyProtection="1">
      <alignment horizontal="center" vertical="center" wrapText="1"/>
    </xf>
    <xf numFmtId="0" fontId="105" fillId="5" borderId="8" xfId="0" applyFont="1" applyFill="1" applyBorder="1" applyAlignment="1" applyProtection="1">
      <alignment horizontal="center" vertical="center" wrapText="1"/>
    </xf>
    <xf numFmtId="0" fontId="105" fillId="5" borderId="9" xfId="0" applyFont="1" applyFill="1" applyBorder="1" applyAlignment="1" applyProtection="1">
      <alignment horizontal="center" vertical="center" wrapText="1"/>
    </xf>
    <xf numFmtId="0" fontId="105" fillId="5" borderId="2" xfId="0" applyFont="1" applyFill="1" applyBorder="1" applyAlignment="1" applyProtection="1">
      <alignment horizontal="center" vertical="center" wrapText="1"/>
    </xf>
    <xf numFmtId="0" fontId="105" fillId="5" borderId="10" xfId="0" applyFont="1" applyFill="1" applyBorder="1" applyAlignment="1" applyProtection="1">
      <alignment horizontal="center" vertical="center" wrapText="1"/>
    </xf>
    <xf numFmtId="0" fontId="86" fillId="0" borderId="8" xfId="0" applyFont="1" applyBorder="1" applyAlignment="1" applyProtection="1">
      <alignment horizontal="left"/>
      <protection locked="0"/>
    </xf>
    <xf numFmtId="0" fontId="105" fillId="5" borderId="2" xfId="0" applyFont="1" applyFill="1" applyBorder="1" applyAlignment="1" applyProtection="1">
      <alignment horizontal="center" vertical="center"/>
    </xf>
    <xf numFmtId="0" fontId="105" fillId="5" borderId="10" xfId="0" applyFont="1" applyFill="1" applyBorder="1" applyAlignment="1" applyProtection="1">
      <alignment horizontal="center" vertical="center"/>
    </xf>
    <xf numFmtId="0" fontId="84" fillId="0" borderId="1" xfId="0" applyFont="1" applyBorder="1" applyAlignment="1" applyProtection="1">
      <alignment horizontal="center" vertical="center" wrapText="1"/>
    </xf>
    <xf numFmtId="0" fontId="7" fillId="0" borderId="0" xfId="0" applyFont="1" applyAlignment="1" applyProtection="1">
      <alignment horizontal="left"/>
      <protection locked="0"/>
    </xf>
    <xf numFmtId="0" fontId="29" fillId="14" borderId="2" xfId="0" applyFont="1" applyFill="1" applyBorder="1" applyAlignment="1" applyProtection="1">
      <alignment horizontal="left" vertical="top" wrapText="1"/>
      <protection locked="0"/>
    </xf>
    <xf numFmtId="0" fontId="29" fillId="14" borderId="15" xfId="0" applyFont="1" applyFill="1" applyBorder="1" applyAlignment="1" applyProtection="1">
      <alignment horizontal="left" vertical="top" wrapText="1"/>
      <protection locked="0"/>
    </xf>
    <xf numFmtId="0" fontId="29" fillId="14" borderId="10" xfId="0" applyFont="1" applyFill="1" applyBorder="1" applyAlignment="1" applyProtection="1">
      <alignment horizontal="left" vertical="top" wrapText="1"/>
      <protection locked="0"/>
    </xf>
    <xf numFmtId="0" fontId="10" fillId="5" borderId="5" xfId="0" applyFont="1" applyFill="1" applyBorder="1" applyAlignment="1" applyProtection="1">
      <alignment horizontal="center" vertical="center" wrapText="1"/>
    </xf>
    <xf numFmtId="0" fontId="10" fillId="5" borderId="6" xfId="0" applyFont="1" applyFill="1" applyBorder="1" applyAlignment="1" applyProtection="1">
      <alignment horizontal="center" vertical="center" wrapText="1"/>
    </xf>
    <xf numFmtId="0" fontId="10" fillId="5" borderId="8" xfId="0" applyFont="1" applyFill="1" applyBorder="1" applyAlignment="1" applyProtection="1">
      <alignment horizontal="center" vertical="center" wrapText="1"/>
    </xf>
    <xf numFmtId="0" fontId="10" fillId="5" borderId="9" xfId="0" applyFont="1" applyFill="1" applyBorder="1" applyAlignment="1" applyProtection="1">
      <alignment horizontal="center" vertical="center" wrapText="1"/>
    </xf>
    <xf numFmtId="0" fontId="8" fillId="0" borderId="0" xfId="0" applyFont="1" applyAlignment="1" applyProtection="1">
      <alignment horizontal="left"/>
      <protection locked="0"/>
    </xf>
    <xf numFmtId="0" fontId="29" fillId="14" borderId="2" xfId="0" applyFont="1" applyFill="1" applyBorder="1" applyAlignment="1" applyProtection="1">
      <alignment horizontal="left" vertical="center" wrapText="1"/>
      <protection locked="0"/>
    </xf>
    <xf numFmtId="0" fontId="29" fillId="14" borderId="15" xfId="0" applyFont="1" applyFill="1" applyBorder="1" applyAlignment="1" applyProtection="1">
      <alignment horizontal="left" vertical="center" wrapText="1"/>
      <protection locked="0"/>
    </xf>
    <xf numFmtId="0" fontId="29" fillId="14" borderId="10" xfId="0" applyFont="1" applyFill="1" applyBorder="1" applyAlignment="1" applyProtection="1">
      <alignment horizontal="left" vertical="center" wrapText="1"/>
      <protection locked="0"/>
    </xf>
    <xf numFmtId="0" fontId="10" fillId="5" borderId="12" xfId="0" applyFont="1" applyFill="1" applyBorder="1" applyAlignment="1" applyProtection="1">
      <alignment horizontal="center" vertical="center" wrapText="1"/>
    </xf>
    <xf numFmtId="0" fontId="0" fillId="2" borderId="1" xfId="0" applyFill="1" applyBorder="1" applyAlignment="1">
      <alignment horizontal="center"/>
    </xf>
    <xf numFmtId="0" fontId="0" fillId="2" borderId="1" xfId="0" applyFill="1" applyBorder="1"/>
    <xf numFmtId="0" fontId="30" fillId="5" borderId="28" xfId="0" applyFont="1" applyFill="1" applyBorder="1" applyAlignment="1">
      <alignment horizontal="center" vertical="center" wrapText="1"/>
    </xf>
    <xf numFmtId="0" fontId="0" fillId="0" borderId="0" xfId="0"/>
    <xf numFmtId="0" fontId="0" fillId="0" borderId="28" xfId="0" applyBorder="1"/>
    <xf numFmtId="0" fontId="30" fillId="2" borderId="0" xfId="0" applyFont="1" applyFill="1" applyBorder="1" applyAlignment="1">
      <alignment horizontal="center" vertical="center" wrapText="1"/>
    </xf>
    <xf numFmtId="0" fontId="0" fillId="2" borderId="0" xfId="0" applyFill="1" applyBorder="1"/>
    <xf numFmtId="0" fontId="34" fillId="2" borderId="0" xfId="0" applyFont="1" applyFill="1" applyBorder="1" applyAlignment="1">
      <alignment horizontal="left" vertical="top" wrapText="1"/>
    </xf>
    <xf numFmtId="0" fontId="59" fillId="5" borderId="1" xfId="0" applyFont="1" applyFill="1" applyBorder="1" applyAlignment="1">
      <alignment horizontal="center"/>
    </xf>
    <xf numFmtId="0" fontId="59" fillId="5" borderId="1" xfId="0" applyFont="1" applyFill="1" applyBorder="1"/>
    <xf numFmtId="0" fontId="54" fillId="0" borderId="0" xfId="0" applyFont="1" applyAlignment="1" applyProtection="1">
      <alignment horizontal="left"/>
      <protection locked="0"/>
    </xf>
    <xf numFmtId="0" fontId="7" fillId="2" borderId="2" xfId="0" applyFont="1" applyFill="1" applyBorder="1" applyAlignment="1" applyProtection="1">
      <alignment horizontal="center" vertical="top" wrapText="1"/>
      <protection locked="0"/>
    </xf>
    <xf numFmtId="0" fontId="7" fillId="2" borderId="15" xfId="0" applyFont="1" applyFill="1" applyBorder="1" applyAlignment="1" applyProtection="1">
      <alignment horizontal="center" vertical="top" wrapText="1"/>
      <protection locked="0"/>
    </xf>
    <xf numFmtId="0" fontId="7" fillId="2" borderId="10" xfId="0" applyFont="1" applyFill="1" applyBorder="1" applyAlignment="1" applyProtection="1">
      <alignment horizontal="center" vertical="top" wrapText="1"/>
      <protection locked="0"/>
    </xf>
    <xf numFmtId="0" fontId="8" fillId="2" borderId="2" xfId="0" applyFont="1" applyFill="1" applyBorder="1" applyAlignment="1" applyProtection="1">
      <alignment horizontal="center" vertical="top" wrapText="1"/>
      <protection locked="0"/>
    </xf>
    <xf numFmtId="0" fontId="8" fillId="2" borderId="15" xfId="0" applyFont="1" applyFill="1" applyBorder="1" applyAlignment="1" applyProtection="1">
      <alignment horizontal="center" vertical="top" wrapText="1"/>
      <protection locked="0"/>
    </xf>
    <xf numFmtId="0" fontId="8" fillId="2" borderId="10" xfId="0" applyFont="1" applyFill="1" applyBorder="1" applyAlignment="1" applyProtection="1">
      <alignment horizontal="center" vertical="top" wrapText="1"/>
      <protection locked="0"/>
    </xf>
    <xf numFmtId="0" fontId="7" fillId="2" borderId="1" xfId="0" applyFont="1" applyFill="1" applyBorder="1" applyAlignment="1" applyProtection="1">
      <alignment horizontal="center" vertical="top" wrapText="1"/>
      <protection locked="0"/>
    </xf>
    <xf numFmtId="0" fontId="7" fillId="2" borderId="7" xfId="0" applyFont="1" applyFill="1" applyBorder="1" applyAlignment="1" applyProtection="1">
      <alignment horizontal="center" vertical="top" wrapText="1"/>
      <protection locked="0"/>
    </xf>
    <xf numFmtId="0" fontId="7" fillId="2" borderId="8" xfId="0" applyFont="1" applyFill="1" applyBorder="1" applyAlignment="1" applyProtection="1">
      <alignment horizontal="center" vertical="top" wrapText="1"/>
      <protection locked="0"/>
    </xf>
    <xf numFmtId="0" fontId="7" fillId="2" borderId="9" xfId="0" applyFont="1" applyFill="1" applyBorder="1" applyAlignment="1" applyProtection="1">
      <alignment horizontal="center" vertical="top" wrapText="1"/>
      <protection locked="0"/>
    </xf>
    <xf numFmtId="0" fontId="61" fillId="0" borderId="0" xfId="0" applyFont="1" applyBorder="1" applyAlignment="1">
      <alignment horizontal="center"/>
    </xf>
    <xf numFmtId="0" fontId="66" fillId="16" borderId="25" xfId="0" applyFont="1" applyFill="1" applyBorder="1" applyAlignment="1">
      <alignment horizontal="center"/>
    </xf>
    <xf numFmtId="0" fontId="66" fillId="16" borderId="20" xfId="0" applyFont="1" applyFill="1" applyBorder="1" applyAlignment="1">
      <alignment horizontal="center"/>
    </xf>
    <xf numFmtId="165" fontId="66" fillId="16" borderId="25" xfId="1" applyNumberFormat="1" applyFont="1" applyFill="1" applyBorder="1" applyAlignment="1">
      <alignment horizontal="center"/>
    </xf>
    <xf numFmtId="165" fontId="66" fillId="16" borderId="19" xfId="1" applyNumberFormat="1" applyFont="1" applyFill="1" applyBorder="1" applyAlignment="1">
      <alignment horizontal="center"/>
    </xf>
    <xf numFmtId="0" fontId="66" fillId="16" borderId="19" xfId="0" applyFont="1" applyFill="1" applyBorder="1" applyAlignment="1">
      <alignment horizontal="center"/>
    </xf>
    <xf numFmtId="0" fontId="66" fillId="16" borderId="29" xfId="0" applyFont="1" applyFill="1" applyBorder="1" applyAlignment="1">
      <alignment horizontal="center"/>
    </xf>
    <xf numFmtId="9" fontId="66" fillId="16" borderId="25" xfId="0" applyNumberFormat="1" applyFont="1" applyFill="1" applyBorder="1" applyAlignment="1">
      <alignment horizontal="center"/>
    </xf>
    <xf numFmtId="0" fontId="66" fillId="0" borderId="0" xfId="0" applyFont="1" applyBorder="1" applyAlignment="1">
      <alignment horizontal="center"/>
    </xf>
    <xf numFmtId="0" fontId="61" fillId="0" borderId="19" xfId="0" applyFont="1" applyBorder="1"/>
    <xf numFmtId="0" fontId="66" fillId="16" borderId="21" xfId="0" applyFont="1" applyFill="1" applyBorder="1" applyAlignment="1">
      <alignment horizontal="center"/>
    </xf>
    <xf numFmtId="0" fontId="66" fillId="16" borderId="17" xfId="0" applyFont="1" applyFill="1" applyBorder="1" applyAlignment="1">
      <alignment horizontal="center"/>
    </xf>
    <xf numFmtId="0" fontId="66" fillId="16" borderId="22" xfId="0" applyFont="1" applyFill="1" applyBorder="1" applyAlignment="1">
      <alignment horizontal="center"/>
    </xf>
    <xf numFmtId="0" fontId="66" fillId="16" borderId="21" xfId="0" applyFont="1" applyFill="1" applyBorder="1" applyAlignment="1">
      <alignment horizontal="center" vertical="center"/>
    </xf>
    <xf numFmtId="0" fontId="66" fillId="16" borderId="17" xfId="0" applyFont="1" applyFill="1" applyBorder="1" applyAlignment="1">
      <alignment horizontal="center" vertical="center"/>
    </xf>
    <xf numFmtId="0" fontId="66" fillId="16" borderId="30" xfId="0" applyFont="1" applyFill="1" applyBorder="1" applyAlignment="1">
      <alignment horizontal="center" vertical="center"/>
    </xf>
    <xf numFmtId="0" fontId="66" fillId="16" borderId="14" xfId="0" applyFont="1" applyFill="1" applyBorder="1" applyAlignment="1">
      <alignment horizontal="center" vertical="center"/>
    </xf>
    <xf numFmtId="0" fontId="66" fillId="16" borderId="18" xfId="0" applyFont="1" applyFill="1" applyBorder="1" applyAlignment="1">
      <alignment horizontal="center" vertical="center"/>
    </xf>
    <xf numFmtId="0" fontId="66" fillId="16" borderId="26" xfId="0" applyFont="1" applyFill="1" applyBorder="1" applyAlignment="1">
      <alignment horizontal="center" vertical="center"/>
    </xf>
    <xf numFmtId="0" fontId="66" fillId="0" borderId="21" xfId="0" applyFont="1" applyBorder="1" applyAlignment="1">
      <alignment horizontal="center"/>
    </xf>
    <xf numFmtId="0" fontId="66" fillId="0" borderId="17" xfId="0" applyFont="1" applyBorder="1" applyAlignment="1">
      <alignment horizontal="center"/>
    </xf>
    <xf numFmtId="0" fontId="66" fillId="0" borderId="22" xfId="0" applyFont="1" applyBorder="1" applyAlignment="1">
      <alignment horizontal="center"/>
    </xf>
    <xf numFmtId="0" fontId="66" fillId="16" borderId="14" xfId="0" applyFont="1" applyFill="1" applyBorder="1" applyAlignment="1">
      <alignment horizontal="center"/>
    </xf>
    <xf numFmtId="0" fontId="66" fillId="16" borderId="18" xfId="0" applyFont="1" applyFill="1" applyBorder="1" applyAlignment="1">
      <alignment horizontal="center"/>
    </xf>
    <xf numFmtId="0" fontId="66" fillId="16" borderId="23" xfId="0" applyFont="1" applyFill="1" applyBorder="1" applyAlignment="1">
      <alignment horizontal="center"/>
    </xf>
    <xf numFmtId="0" fontId="66" fillId="0" borderId="14" xfId="0" applyFont="1" applyBorder="1" applyAlignment="1">
      <alignment horizontal="center"/>
    </xf>
    <xf numFmtId="0" fontId="66" fillId="0" borderId="18" xfId="0" applyFont="1" applyBorder="1" applyAlignment="1">
      <alignment horizontal="center"/>
    </xf>
    <xf numFmtId="0" fontId="66" fillId="0" borderId="23" xfId="0" applyFont="1" applyBorder="1" applyAlignment="1">
      <alignment horizontal="center"/>
    </xf>
    <xf numFmtId="9" fontId="66" fillId="16" borderId="25" xfId="2" applyFont="1" applyFill="1" applyBorder="1" applyAlignment="1">
      <alignment horizontal="center"/>
    </xf>
    <xf numFmtId="9" fontId="66" fillId="16" borderId="20" xfId="2" applyFont="1" applyFill="1" applyBorder="1" applyAlignment="1">
      <alignment horizontal="center"/>
    </xf>
    <xf numFmtId="9" fontId="66" fillId="0" borderId="25" xfId="0" applyNumberFormat="1" applyFont="1" applyBorder="1" applyAlignment="1">
      <alignment horizontal="center"/>
    </xf>
    <xf numFmtId="0" fontId="66" fillId="0" borderId="20" xfId="0" applyFont="1" applyBorder="1" applyAlignment="1">
      <alignment horizontal="center"/>
    </xf>
    <xf numFmtId="14" fontId="66" fillId="16" borderId="25" xfId="0" applyNumberFormat="1" applyFont="1" applyFill="1" applyBorder="1" applyAlignment="1">
      <alignment horizontal="center"/>
    </xf>
    <xf numFmtId="14" fontId="66" fillId="16" borderId="19" xfId="0" applyNumberFormat="1" applyFont="1" applyFill="1" applyBorder="1" applyAlignment="1">
      <alignment horizontal="center"/>
    </xf>
    <xf numFmtId="14" fontId="66" fillId="16" borderId="20" xfId="0" applyNumberFormat="1" applyFont="1" applyFill="1" applyBorder="1" applyAlignment="1">
      <alignment horizontal="center"/>
    </xf>
    <xf numFmtId="1" fontId="66" fillId="16" borderId="25" xfId="0" applyNumberFormat="1" applyFont="1" applyFill="1" applyBorder="1" applyAlignment="1">
      <alignment horizontal="center"/>
    </xf>
    <xf numFmtId="1" fontId="66" fillId="16" borderId="19" xfId="0" applyNumberFormat="1" applyFont="1" applyFill="1" applyBorder="1" applyAlignment="1">
      <alignment horizontal="center"/>
    </xf>
    <xf numFmtId="1" fontId="66" fillId="16" borderId="20" xfId="0" applyNumberFormat="1" applyFont="1" applyFill="1" applyBorder="1" applyAlignment="1">
      <alignment horizontal="center"/>
    </xf>
    <xf numFmtId="0" fontId="61" fillId="16" borderId="25" xfId="0" applyFont="1" applyFill="1" applyBorder="1" applyAlignment="1">
      <alignment horizontal="center"/>
    </xf>
    <xf numFmtId="0" fontId="61" fillId="16" borderId="19" xfId="0" applyFont="1" applyFill="1" applyBorder="1" applyAlignment="1">
      <alignment horizontal="center"/>
    </xf>
    <xf numFmtId="0" fontId="61" fillId="16" borderId="29" xfId="0" applyFont="1" applyFill="1" applyBorder="1" applyAlignment="1">
      <alignment horizontal="center"/>
    </xf>
    <xf numFmtId="165" fontId="66" fillId="16" borderId="29" xfId="1" applyNumberFormat="1" applyFont="1" applyFill="1" applyBorder="1" applyAlignment="1">
      <alignment horizontal="center"/>
    </xf>
    <xf numFmtId="0" fontId="64" fillId="0" borderId="16" xfId="0" applyFont="1" applyBorder="1"/>
    <xf numFmtId="0" fontId="66" fillId="16" borderId="30" xfId="0" applyFont="1" applyFill="1" applyBorder="1" applyAlignment="1">
      <alignment horizontal="center"/>
    </xf>
    <xf numFmtId="0" fontId="66" fillId="16" borderId="26" xfId="0" applyFont="1" applyFill="1" applyBorder="1" applyAlignment="1">
      <alignment horizontal="center"/>
    </xf>
    <xf numFmtId="0" fontId="64" fillId="16" borderId="25" xfId="0" applyFont="1" applyFill="1" applyBorder="1" applyAlignment="1">
      <alignment horizontal="center"/>
    </xf>
    <xf numFmtId="0" fontId="64" fillId="16" borderId="19" xfId="0" applyFont="1" applyFill="1" applyBorder="1" applyAlignment="1">
      <alignment horizontal="center"/>
    </xf>
    <xf numFmtId="0" fontId="64" fillId="16" borderId="29" xfId="0" applyFont="1" applyFill="1" applyBorder="1" applyAlignment="1">
      <alignment horizontal="center"/>
    </xf>
    <xf numFmtId="0" fontId="66" fillId="0" borderId="30" xfId="0" applyFont="1" applyBorder="1" applyAlignment="1">
      <alignment horizontal="center"/>
    </xf>
    <xf numFmtId="0" fontId="66" fillId="0" borderId="26" xfId="0" applyFont="1" applyBorder="1" applyAlignment="1">
      <alignment horizontal="center"/>
    </xf>
    <xf numFmtId="0" fontId="65" fillId="0" borderId="0" xfId="0" applyFont="1" applyBorder="1" applyAlignment="1">
      <alignment horizontal="center"/>
    </xf>
    <xf numFmtId="17" fontId="66" fillId="16" borderId="25" xfId="0" applyNumberFormat="1" applyFont="1" applyFill="1" applyBorder="1" applyAlignment="1">
      <alignment horizontal="center"/>
    </xf>
    <xf numFmtId="17" fontId="66" fillId="16" borderId="19" xfId="0" applyNumberFormat="1" applyFont="1" applyFill="1" applyBorder="1" applyAlignment="1">
      <alignment horizontal="center"/>
    </xf>
    <xf numFmtId="17" fontId="66" fillId="16" borderId="20" xfId="0" applyNumberFormat="1" applyFont="1" applyFill="1" applyBorder="1" applyAlignment="1">
      <alignment horizontal="center"/>
    </xf>
    <xf numFmtId="0" fontId="61" fillId="0" borderId="18" xfId="0" applyFont="1" applyBorder="1"/>
    <xf numFmtId="0" fontId="65" fillId="0" borderId="18" xfId="0" applyFont="1" applyBorder="1" applyAlignment="1">
      <alignment horizontal="center"/>
    </xf>
    <xf numFmtId="14" fontId="66" fillId="16" borderId="29" xfId="0" applyNumberFormat="1" applyFont="1" applyFill="1" applyBorder="1" applyAlignment="1">
      <alignment horizontal="center"/>
    </xf>
    <xf numFmtId="0" fontId="61" fillId="16" borderId="25" xfId="0" applyFont="1" applyFill="1" applyBorder="1" applyAlignment="1">
      <alignment horizontal="center" vertical="center"/>
    </xf>
    <xf numFmtId="0" fontId="61" fillId="16" borderId="19" xfId="0" applyFont="1" applyFill="1" applyBorder="1" applyAlignment="1">
      <alignment horizontal="center" vertical="center"/>
    </xf>
    <xf numFmtId="0" fontId="61" fillId="16" borderId="29" xfId="0" applyFont="1" applyFill="1" applyBorder="1" applyAlignment="1">
      <alignment horizontal="center" vertical="center"/>
    </xf>
    <xf numFmtId="0" fontId="61" fillId="16" borderId="20" xfId="0" applyFont="1" applyFill="1" applyBorder="1" applyAlignment="1">
      <alignment horizontal="center"/>
    </xf>
    <xf numFmtId="0" fontId="66" fillId="0" borderId="17" xfId="0" applyFont="1" applyBorder="1"/>
    <xf numFmtId="0" fontId="61" fillId="0" borderId="18" xfId="0" applyFont="1" applyBorder="1" applyAlignment="1">
      <alignment horizontal="center"/>
    </xf>
    <xf numFmtId="0" fontId="61" fillId="0" borderId="19" xfId="0" applyFont="1" applyBorder="1" applyAlignment="1">
      <alignment horizontal="center"/>
    </xf>
    <xf numFmtId="17" fontId="65" fillId="16" borderId="25" xfId="0" applyNumberFormat="1" applyFont="1" applyFill="1" applyBorder="1" applyAlignment="1">
      <alignment horizontal="center"/>
    </xf>
    <xf numFmtId="17" fontId="65" fillId="16" borderId="19" xfId="0" applyNumberFormat="1" applyFont="1" applyFill="1" applyBorder="1" applyAlignment="1">
      <alignment horizontal="center"/>
    </xf>
    <xf numFmtId="17" fontId="65" fillId="16" borderId="20" xfId="0" applyNumberFormat="1" applyFont="1" applyFill="1" applyBorder="1" applyAlignment="1">
      <alignment horizontal="center"/>
    </xf>
    <xf numFmtId="14" fontId="61" fillId="16" borderId="25" xfId="0" applyNumberFormat="1" applyFont="1" applyFill="1" applyBorder="1" applyAlignment="1">
      <alignment horizontal="center"/>
    </xf>
    <xf numFmtId="166" fontId="61" fillId="16" borderId="25" xfId="0" applyNumberFormat="1" applyFont="1" applyFill="1" applyBorder="1" applyAlignment="1">
      <alignment horizontal="center"/>
    </xf>
    <xf numFmtId="166" fontId="61" fillId="16" borderId="19" xfId="0" applyNumberFormat="1" applyFont="1" applyFill="1" applyBorder="1" applyAlignment="1">
      <alignment horizontal="center"/>
    </xf>
    <xf numFmtId="166" fontId="61" fillId="16" borderId="29" xfId="0" applyNumberFormat="1" applyFont="1" applyFill="1" applyBorder="1" applyAlignment="1">
      <alignment horizontal="center"/>
    </xf>
    <xf numFmtId="1" fontId="61" fillId="16" borderId="25" xfId="0" applyNumberFormat="1" applyFont="1" applyFill="1" applyBorder="1" applyAlignment="1">
      <alignment horizontal="center"/>
    </xf>
    <xf numFmtId="1" fontId="61" fillId="16" borderId="19" xfId="0" applyNumberFormat="1" applyFont="1" applyFill="1" applyBorder="1" applyAlignment="1">
      <alignment horizontal="center"/>
    </xf>
    <xf numFmtId="1" fontId="61" fillId="16" borderId="20" xfId="0" applyNumberFormat="1" applyFont="1" applyFill="1" applyBorder="1" applyAlignment="1">
      <alignment horizontal="center"/>
    </xf>
    <xf numFmtId="0" fontId="64" fillId="16" borderId="20" xfId="0" applyFont="1" applyFill="1" applyBorder="1" applyAlignment="1">
      <alignment horizontal="center"/>
    </xf>
    <xf numFmtId="0" fontId="27" fillId="16" borderId="21" xfId="0" applyFont="1" applyFill="1" applyBorder="1" applyAlignment="1">
      <alignment horizontal="center"/>
    </xf>
    <xf numFmtId="0" fontId="27" fillId="16" borderId="17" xfId="0" applyFont="1" applyFill="1" applyBorder="1" applyAlignment="1">
      <alignment horizontal="center"/>
    </xf>
    <xf numFmtId="0" fontId="27" fillId="16" borderId="22" xfId="0" applyFont="1" applyFill="1" applyBorder="1" applyAlignment="1">
      <alignment horizontal="center"/>
    </xf>
    <xf numFmtId="0" fontId="27" fillId="16" borderId="30" xfId="0" applyFont="1" applyFill="1" applyBorder="1" applyAlignment="1">
      <alignment horizontal="center"/>
    </xf>
    <xf numFmtId="0" fontId="15" fillId="16" borderId="14" xfId="0" applyFont="1" applyFill="1" applyBorder="1" applyAlignment="1">
      <alignment horizontal="center" vertical="center"/>
    </xf>
    <xf numFmtId="0" fontId="15" fillId="16" borderId="18" xfId="0" applyFont="1" applyFill="1" applyBorder="1" applyAlignment="1">
      <alignment horizontal="center" vertical="center"/>
    </xf>
    <xf numFmtId="0" fontId="15" fillId="16" borderId="23" xfId="0" applyFont="1" applyFill="1" applyBorder="1" applyAlignment="1">
      <alignment horizontal="center" vertical="center"/>
    </xf>
    <xf numFmtId="0" fontId="15" fillId="16" borderId="26" xfId="0" applyFont="1" applyFill="1" applyBorder="1" applyAlignment="1">
      <alignment horizontal="center" vertical="center"/>
    </xf>
    <xf numFmtId="0" fontId="61" fillId="16" borderId="21" xfId="0" applyFont="1" applyFill="1" applyBorder="1" applyAlignment="1">
      <alignment horizontal="center" vertical="top" wrapText="1"/>
    </xf>
    <xf numFmtId="0" fontId="61" fillId="16" borderId="17" xfId="0" applyFont="1" applyFill="1" applyBorder="1" applyAlignment="1">
      <alignment horizontal="center" vertical="top" wrapText="1"/>
    </xf>
    <xf numFmtId="0" fontId="61" fillId="16" borderId="22" xfId="0" applyFont="1" applyFill="1" applyBorder="1" applyAlignment="1">
      <alignment horizontal="center" vertical="top" wrapText="1"/>
    </xf>
    <xf numFmtId="0" fontId="61" fillId="16" borderId="27" xfId="0" applyFont="1" applyFill="1" applyBorder="1" applyAlignment="1">
      <alignment horizontal="center" vertical="top" wrapText="1"/>
    </xf>
    <xf numFmtId="0" fontId="61" fillId="16" borderId="0" xfId="0" applyFont="1" applyFill="1" applyBorder="1" applyAlignment="1">
      <alignment horizontal="center" vertical="top" wrapText="1"/>
    </xf>
    <xf numFmtId="0" fontId="61" fillId="16" borderId="31" xfId="0" applyFont="1" applyFill="1" applyBorder="1" applyAlignment="1">
      <alignment horizontal="center" vertical="top" wrapText="1"/>
    </xf>
    <xf numFmtId="0" fontId="61" fillId="16" borderId="14" xfId="0" applyFont="1" applyFill="1" applyBorder="1" applyAlignment="1">
      <alignment horizontal="center" vertical="top" wrapText="1"/>
    </xf>
    <xf numFmtId="0" fontId="61" fillId="16" borderId="18" xfId="0" applyFont="1" applyFill="1" applyBorder="1" applyAlignment="1">
      <alignment horizontal="center" vertical="top" wrapText="1"/>
    </xf>
    <xf numFmtId="0" fontId="61" fillId="16" borderId="23" xfId="0" applyFont="1" applyFill="1" applyBorder="1" applyAlignment="1">
      <alignment horizontal="center" vertical="top" wrapText="1"/>
    </xf>
    <xf numFmtId="0" fontId="61" fillId="16" borderId="30" xfId="0" applyFont="1" applyFill="1" applyBorder="1" applyAlignment="1">
      <alignment horizontal="center" vertical="top" wrapText="1"/>
    </xf>
    <xf numFmtId="0" fontId="61" fillId="16" borderId="16" xfId="0" applyFont="1" applyFill="1" applyBorder="1" applyAlignment="1">
      <alignment horizontal="center" vertical="top" wrapText="1"/>
    </xf>
    <xf numFmtId="0" fontId="61" fillId="16" borderId="26" xfId="0" applyFont="1" applyFill="1" applyBorder="1" applyAlignment="1">
      <alignment horizontal="center" vertical="top" wrapText="1"/>
    </xf>
    <xf numFmtId="0" fontId="66" fillId="0" borderId="19" xfId="0" applyFont="1" applyBorder="1" applyAlignment="1">
      <alignment horizontal="center"/>
    </xf>
    <xf numFmtId="3" fontId="65" fillId="16" borderId="25" xfId="0" applyNumberFormat="1" applyFont="1" applyFill="1" applyBorder="1" applyAlignment="1">
      <alignment horizontal="center" vertical="center" wrapText="1"/>
    </xf>
    <xf numFmtId="0" fontId="65" fillId="16" borderId="19" xfId="0" applyFont="1" applyFill="1" applyBorder="1" applyAlignment="1">
      <alignment horizontal="center" vertical="center" wrapText="1"/>
    </xf>
    <xf numFmtId="0" fontId="65" fillId="16" borderId="29" xfId="0" applyFont="1" applyFill="1" applyBorder="1" applyAlignment="1">
      <alignment horizontal="center" vertical="center" wrapText="1"/>
    </xf>
    <xf numFmtId="3" fontId="65" fillId="16" borderId="25" xfId="0" applyNumberFormat="1" applyFont="1" applyFill="1" applyBorder="1" applyAlignment="1">
      <alignment horizontal="right"/>
    </xf>
    <xf numFmtId="3" fontId="65" fillId="16" borderId="19" xfId="0" applyNumberFormat="1" applyFont="1" applyFill="1" applyBorder="1" applyAlignment="1">
      <alignment horizontal="right"/>
    </xf>
    <xf numFmtId="3" fontId="65" fillId="16" borderId="29" xfId="0" applyNumberFormat="1" applyFont="1" applyFill="1" applyBorder="1" applyAlignment="1">
      <alignment horizontal="right"/>
    </xf>
    <xf numFmtId="0" fontId="65" fillId="16" borderId="25" xfId="0" applyFont="1" applyFill="1" applyBorder="1" applyAlignment="1">
      <alignment horizontal="center"/>
    </xf>
    <xf numFmtId="0" fontId="65" fillId="16" borderId="19" xfId="0" applyFont="1" applyFill="1" applyBorder="1" applyAlignment="1">
      <alignment horizontal="center"/>
    </xf>
    <xf numFmtId="0" fontId="65" fillId="16" borderId="29" xfId="0" applyFont="1" applyFill="1" applyBorder="1" applyAlignment="1">
      <alignment horizontal="center"/>
    </xf>
    <xf numFmtId="0" fontId="65" fillId="16" borderId="20" xfId="0" applyFont="1" applyFill="1" applyBorder="1" applyAlignment="1">
      <alignment horizontal="center"/>
    </xf>
    <xf numFmtId="0" fontId="61" fillId="0" borderId="0" xfId="0" applyFont="1" applyBorder="1"/>
    <xf numFmtId="0" fontId="62" fillId="0" borderId="0" xfId="0" applyFont="1" applyBorder="1"/>
    <xf numFmtId="0" fontId="63" fillId="0" borderId="0" xfId="0" applyFont="1" applyBorder="1"/>
    <xf numFmtId="0" fontId="66" fillId="19" borderId="25" xfId="0" applyFont="1" applyFill="1" applyBorder="1" applyAlignment="1">
      <alignment horizontal="center"/>
    </xf>
    <xf numFmtId="0" fontId="66" fillId="19" borderId="19" xfId="0" applyFont="1" applyFill="1" applyBorder="1" applyAlignment="1">
      <alignment horizontal="center"/>
    </xf>
    <xf numFmtId="0" fontId="66" fillId="19" borderId="20" xfId="0" applyFont="1" applyFill="1" applyBorder="1" applyAlignment="1">
      <alignment horizontal="center"/>
    </xf>
    <xf numFmtId="14" fontId="61" fillId="16" borderId="19" xfId="0" applyNumberFormat="1" applyFont="1" applyFill="1" applyBorder="1" applyAlignment="1">
      <alignment horizontal="center"/>
    </xf>
    <xf numFmtId="14" fontId="61" fillId="16" borderId="20" xfId="0" applyNumberFormat="1" applyFont="1" applyFill="1" applyBorder="1" applyAlignment="1">
      <alignment horizontal="center"/>
    </xf>
    <xf numFmtId="17" fontId="61" fillId="16" borderId="25" xfId="0" applyNumberFormat="1" applyFont="1" applyFill="1" applyBorder="1" applyAlignment="1">
      <alignment horizontal="center"/>
    </xf>
    <xf numFmtId="17" fontId="61" fillId="16" borderId="19" xfId="0" applyNumberFormat="1" applyFont="1" applyFill="1" applyBorder="1" applyAlignment="1">
      <alignment horizontal="center"/>
    </xf>
    <xf numFmtId="17" fontId="61" fillId="16" borderId="20" xfId="0" applyNumberFormat="1" applyFont="1" applyFill="1" applyBorder="1" applyAlignment="1">
      <alignment horizontal="center"/>
    </xf>
    <xf numFmtId="17" fontId="61" fillId="16" borderId="25" xfId="0" applyNumberFormat="1" applyFont="1" applyFill="1" applyBorder="1" applyAlignment="1">
      <alignment horizontal="center" vertical="center"/>
    </xf>
    <xf numFmtId="17" fontId="61" fillId="16" borderId="19" xfId="0" applyNumberFormat="1" applyFont="1" applyFill="1" applyBorder="1" applyAlignment="1">
      <alignment horizontal="center" vertical="center"/>
    </xf>
    <xf numFmtId="17" fontId="61" fillId="16" borderId="29" xfId="0" applyNumberFormat="1" applyFont="1" applyFill="1" applyBorder="1" applyAlignment="1">
      <alignment horizontal="center" vertical="center"/>
    </xf>
    <xf numFmtId="0" fontId="61" fillId="0" borderId="19" xfId="0" applyFont="1" applyBorder="1" applyAlignment="1">
      <alignment horizontal="center" vertical="center"/>
    </xf>
    <xf numFmtId="0" fontId="66" fillId="16" borderId="25" xfId="0" applyFont="1" applyFill="1" applyBorder="1" applyAlignment="1">
      <alignment horizontal="center" vertical="center"/>
    </xf>
    <xf numFmtId="0" fontId="66" fillId="16" borderId="19" xfId="0" applyFont="1" applyFill="1" applyBorder="1" applyAlignment="1">
      <alignment horizontal="center" vertical="center"/>
    </xf>
    <xf numFmtId="0" fontId="66" fillId="16" borderId="20" xfId="0" applyFont="1" applyFill="1" applyBorder="1" applyAlignment="1">
      <alignment horizontal="center" vertical="center"/>
    </xf>
    <xf numFmtId="0" fontId="27" fillId="16" borderId="21" xfId="0" applyFont="1" applyFill="1" applyBorder="1" applyAlignment="1">
      <alignment horizontal="left"/>
    </xf>
    <xf numFmtId="0" fontId="27" fillId="16" borderId="17" xfId="0" applyFont="1" applyFill="1" applyBorder="1" applyAlignment="1">
      <alignment horizontal="left"/>
    </xf>
    <xf numFmtId="0" fontId="27" fillId="16" borderId="22" xfId="0" applyFont="1" applyFill="1" applyBorder="1" applyAlignment="1">
      <alignment horizontal="left"/>
    </xf>
    <xf numFmtId="0" fontId="15" fillId="16" borderId="14" xfId="0" applyFont="1" applyFill="1" applyBorder="1" applyAlignment="1">
      <alignment horizontal="left" vertical="center"/>
    </xf>
    <xf numFmtId="0" fontId="15" fillId="16" borderId="18" xfId="0" applyFont="1" applyFill="1" applyBorder="1" applyAlignment="1">
      <alignment horizontal="left" vertical="center"/>
    </xf>
    <xf numFmtId="0" fontId="15" fillId="16" borderId="23" xfId="0" applyFont="1" applyFill="1" applyBorder="1" applyAlignment="1">
      <alignment horizontal="left" vertical="center"/>
    </xf>
    <xf numFmtId="3" fontId="65" fillId="16" borderId="25" xfId="0" applyNumberFormat="1" applyFont="1" applyFill="1" applyBorder="1" applyAlignment="1">
      <alignment horizontal="center" vertical="center"/>
    </xf>
    <xf numFmtId="3" fontId="65" fillId="16" borderId="19" xfId="0" applyNumberFormat="1" applyFont="1" applyFill="1" applyBorder="1" applyAlignment="1">
      <alignment horizontal="center" vertical="center"/>
    </xf>
    <xf numFmtId="3" fontId="65" fillId="16" borderId="29" xfId="0" applyNumberFormat="1" applyFont="1" applyFill="1" applyBorder="1" applyAlignment="1">
      <alignment horizontal="center" vertical="center"/>
    </xf>
    <xf numFmtId="3" fontId="65" fillId="16" borderId="19" xfId="0" applyNumberFormat="1" applyFont="1" applyFill="1" applyBorder="1" applyAlignment="1">
      <alignment horizontal="center" vertical="center" wrapText="1"/>
    </xf>
    <xf numFmtId="3" fontId="65" fillId="16" borderId="29" xfId="0" applyNumberFormat="1" applyFont="1" applyFill="1" applyBorder="1" applyAlignment="1">
      <alignment horizontal="center" vertical="center" wrapText="1"/>
    </xf>
    <xf numFmtId="17" fontId="61" fillId="16" borderId="29" xfId="0" applyNumberFormat="1" applyFont="1" applyFill="1" applyBorder="1" applyAlignment="1">
      <alignment horizontal="center"/>
    </xf>
    <xf numFmtId="0" fontId="61" fillId="0" borderId="21" xfId="0" applyFont="1" applyBorder="1" applyAlignment="1">
      <alignment horizontal="center" vertical="center" wrapText="1"/>
    </xf>
    <xf numFmtId="0" fontId="61" fillId="0" borderId="17" xfId="0" applyFont="1" applyBorder="1" applyAlignment="1">
      <alignment horizontal="center" vertical="center" wrapText="1"/>
    </xf>
    <xf numFmtId="0" fontId="61" fillId="0" borderId="30" xfId="0" applyFont="1" applyBorder="1" applyAlignment="1">
      <alignment horizontal="center" vertical="center" wrapText="1"/>
    </xf>
    <xf numFmtId="0" fontId="61" fillId="0" borderId="27" xfId="0" applyFont="1" applyBorder="1" applyAlignment="1">
      <alignment horizontal="center" vertical="center" wrapText="1"/>
    </xf>
    <xf numFmtId="0" fontId="61" fillId="0" borderId="0" xfId="0" applyFont="1" applyBorder="1" applyAlignment="1">
      <alignment horizontal="center" vertical="center" wrapText="1"/>
    </xf>
    <xf numFmtId="0" fontId="61" fillId="0" borderId="16" xfId="0" applyFont="1" applyBorder="1" applyAlignment="1">
      <alignment horizontal="center" vertical="center" wrapText="1"/>
    </xf>
    <xf numFmtId="0" fontId="61" fillId="0" borderId="14" xfId="0" applyFont="1" applyBorder="1" applyAlignment="1">
      <alignment horizontal="center" vertical="center" wrapText="1"/>
    </xf>
    <xf numFmtId="0" fontId="61" fillId="0" borderId="18" xfId="0" applyFont="1" applyBorder="1" applyAlignment="1">
      <alignment horizontal="center" vertical="center" wrapText="1"/>
    </xf>
    <xf numFmtId="0" fontId="61" fillId="0" borderId="26" xfId="0" applyFont="1" applyBorder="1" applyAlignment="1">
      <alignment horizontal="center" vertical="center" wrapText="1"/>
    </xf>
    <xf numFmtId="165" fontId="20" fillId="16" borderId="25" xfId="1" applyNumberFormat="1" applyFont="1" applyFill="1" applyBorder="1" applyAlignment="1">
      <alignment horizontal="center"/>
    </xf>
    <xf numFmtId="165" fontId="61" fillId="16" borderId="20" xfId="1" applyNumberFormat="1" applyFont="1" applyFill="1" applyBorder="1" applyAlignment="1">
      <alignment horizontal="center"/>
    </xf>
    <xf numFmtId="165" fontId="61" fillId="16" borderId="25" xfId="1" applyNumberFormat="1" applyFont="1" applyFill="1" applyBorder="1" applyAlignment="1">
      <alignment horizontal="center"/>
    </xf>
    <xf numFmtId="0" fontId="20" fillId="16" borderId="25" xfId="0" applyFont="1" applyFill="1" applyBorder="1" applyAlignment="1">
      <alignment horizontal="center"/>
    </xf>
    <xf numFmtId="0" fontId="20" fillId="0" borderId="21" xfId="0" applyFont="1" applyBorder="1" applyAlignment="1">
      <alignment horizontal="center"/>
    </xf>
    <xf numFmtId="0" fontId="61" fillId="0" borderId="17" xfId="0" applyFont="1" applyBorder="1" applyAlignment="1">
      <alignment horizontal="center"/>
    </xf>
    <xf numFmtId="0" fontId="61" fillId="0" borderId="30" xfId="0" applyFont="1" applyBorder="1" applyAlignment="1">
      <alignment horizontal="center"/>
    </xf>
    <xf numFmtId="0" fontId="61" fillId="0" borderId="27" xfId="0" applyFont="1" applyBorder="1" applyAlignment="1">
      <alignment horizontal="center"/>
    </xf>
    <xf numFmtId="0" fontId="61" fillId="0" borderId="16" xfId="0" applyFont="1" applyBorder="1" applyAlignment="1">
      <alignment horizontal="center"/>
    </xf>
    <xf numFmtId="0" fontId="61" fillId="0" borderId="14" xfId="0" applyFont="1" applyBorder="1" applyAlignment="1">
      <alignment horizontal="center"/>
    </xf>
    <xf numFmtId="0" fontId="61" fillId="0" borderId="26" xfId="0" applyFont="1" applyBorder="1" applyAlignment="1">
      <alignment horizontal="center"/>
    </xf>
    <xf numFmtId="14" fontId="20" fillId="16" borderId="25" xfId="0" applyNumberFormat="1" applyFont="1" applyFill="1" applyBorder="1" applyAlignment="1">
      <alignment horizontal="center"/>
    </xf>
    <xf numFmtId="0" fontId="61" fillId="0" borderId="20" xfId="0" applyFont="1" applyBorder="1"/>
    <xf numFmtId="0" fontId="3" fillId="16" borderId="25" xfId="0" applyFont="1" applyFill="1" applyBorder="1" applyAlignment="1">
      <alignment horizontal="center"/>
    </xf>
    <xf numFmtId="0" fontId="3" fillId="16" borderId="19" xfId="0" applyFont="1" applyFill="1" applyBorder="1" applyAlignment="1">
      <alignment horizontal="center"/>
    </xf>
    <xf numFmtId="0" fontId="3" fillId="16" borderId="20" xfId="0" applyFont="1" applyFill="1" applyBorder="1" applyAlignment="1">
      <alignment horizontal="center"/>
    </xf>
    <xf numFmtId="9" fontId="61" fillId="16" borderId="32" xfId="0" applyNumberFormat="1" applyFont="1" applyFill="1" applyBorder="1" applyAlignment="1">
      <alignment horizontal="center" vertical="center"/>
    </xf>
    <xf numFmtId="9" fontId="61" fillId="16" borderId="15" xfId="0" applyNumberFormat="1" applyFont="1" applyFill="1" applyBorder="1" applyAlignment="1">
      <alignment horizontal="center" vertical="center"/>
    </xf>
    <xf numFmtId="9" fontId="61" fillId="16" borderId="10" xfId="0" applyNumberFormat="1" applyFont="1" applyFill="1" applyBorder="1" applyAlignment="1">
      <alignment horizontal="center" vertical="center"/>
    </xf>
    <xf numFmtId="0" fontId="20" fillId="16" borderId="21" xfId="0" applyFont="1" applyFill="1" applyBorder="1" applyAlignment="1">
      <alignment horizontal="left" vertical="top" wrapText="1"/>
    </xf>
    <xf numFmtId="0" fontId="61" fillId="16" borderId="17" xfId="0" applyFont="1" applyFill="1" applyBorder="1" applyAlignment="1">
      <alignment horizontal="left" vertical="top" wrapText="1"/>
    </xf>
    <xf numFmtId="0" fontId="61" fillId="16" borderId="30" xfId="0" applyFont="1" applyFill="1" applyBorder="1" applyAlignment="1">
      <alignment horizontal="left" vertical="top" wrapText="1"/>
    </xf>
    <xf numFmtId="0" fontId="61" fillId="16" borderId="14" xfId="0" applyFont="1" applyFill="1" applyBorder="1" applyAlignment="1">
      <alignment horizontal="left" vertical="top" wrapText="1"/>
    </xf>
    <xf numFmtId="0" fontId="61" fillId="16" borderId="18" xfId="0" applyFont="1" applyFill="1" applyBorder="1" applyAlignment="1">
      <alignment horizontal="left" vertical="top" wrapText="1"/>
    </xf>
    <xf numFmtId="0" fontId="61" fillId="16" borderId="26" xfId="0" applyFont="1" applyFill="1" applyBorder="1" applyAlignment="1">
      <alignment horizontal="left" vertical="top" wrapText="1"/>
    </xf>
    <xf numFmtId="0" fontId="61" fillId="16" borderId="21" xfId="0" applyFont="1" applyFill="1" applyBorder="1" applyAlignment="1">
      <alignment horizontal="left" vertical="top" wrapText="1"/>
    </xf>
    <xf numFmtId="9" fontId="20" fillId="16" borderId="25" xfId="0" applyNumberFormat="1" applyFont="1" applyFill="1" applyBorder="1" applyAlignment="1">
      <alignment horizontal="center"/>
    </xf>
    <xf numFmtId="9" fontId="61" fillId="16" borderId="19" xfId="0" applyNumberFormat="1" applyFont="1" applyFill="1" applyBorder="1" applyAlignment="1">
      <alignment horizontal="center"/>
    </xf>
    <xf numFmtId="9" fontId="61" fillId="16" borderId="20" xfId="0" applyNumberFormat="1" applyFont="1" applyFill="1" applyBorder="1" applyAlignment="1">
      <alignment horizontal="center"/>
    </xf>
    <xf numFmtId="0" fontId="66" fillId="16" borderId="21" xfId="0" applyFont="1" applyFill="1" applyBorder="1" applyAlignment="1">
      <alignment horizontal="left" vertical="top" wrapText="1"/>
    </xf>
    <xf numFmtId="0" fontId="66" fillId="16" borderId="17" xfId="0" applyFont="1" applyFill="1" applyBorder="1" applyAlignment="1">
      <alignment horizontal="left" vertical="top" wrapText="1"/>
    </xf>
    <xf numFmtId="0" fontId="66" fillId="16" borderId="30" xfId="0" applyFont="1" applyFill="1" applyBorder="1" applyAlignment="1">
      <alignment horizontal="left" vertical="top" wrapText="1"/>
    </xf>
    <xf numFmtId="0" fontId="66" fillId="16" borderId="14" xfId="0" applyFont="1" applyFill="1" applyBorder="1" applyAlignment="1">
      <alignment horizontal="left" vertical="top" wrapText="1"/>
    </xf>
    <xf numFmtId="0" fontId="66" fillId="16" borderId="18" xfId="0" applyFont="1" applyFill="1" applyBorder="1" applyAlignment="1">
      <alignment horizontal="left" vertical="top" wrapText="1"/>
    </xf>
    <xf numFmtId="0" fontId="66" fillId="16" borderId="26" xfId="0" applyFont="1" applyFill="1" applyBorder="1" applyAlignment="1">
      <alignment horizontal="left" vertical="top" wrapText="1"/>
    </xf>
    <xf numFmtId="0" fontId="62" fillId="0" borderId="0" xfId="0" applyFont="1" applyBorder="1" applyAlignment="1">
      <alignment horizontal="center"/>
    </xf>
    <xf numFmtId="0" fontId="65" fillId="0" borderId="19" xfId="0" applyFont="1" applyBorder="1" applyAlignment="1">
      <alignment horizontal="center"/>
    </xf>
    <xf numFmtId="0" fontId="8" fillId="16" borderId="21" xfId="0" applyFont="1" applyFill="1" applyBorder="1" applyAlignment="1">
      <alignment horizontal="left" vertical="top" wrapText="1"/>
    </xf>
    <xf numFmtId="0" fontId="20" fillId="16" borderId="25" xfId="0" applyFont="1" applyFill="1" applyBorder="1" applyAlignment="1">
      <alignment horizontal="left"/>
    </xf>
    <xf numFmtId="0" fontId="61" fillId="16" borderId="19" xfId="0" applyFont="1" applyFill="1" applyBorder="1" applyAlignment="1">
      <alignment horizontal="left"/>
    </xf>
    <xf numFmtId="0" fontId="61" fillId="16" borderId="20" xfId="0" applyFont="1" applyFill="1" applyBorder="1" applyAlignment="1">
      <alignment horizontal="left"/>
    </xf>
    <xf numFmtId="0" fontId="27" fillId="16" borderId="21" xfId="0" applyFont="1" applyFill="1" applyBorder="1" applyAlignment="1">
      <alignment horizontal="center" vertical="center"/>
    </xf>
    <xf numFmtId="0" fontId="27" fillId="16" borderId="17" xfId="0" applyFont="1" applyFill="1" applyBorder="1" applyAlignment="1">
      <alignment horizontal="center" vertical="center"/>
    </xf>
    <xf numFmtId="0" fontId="27" fillId="16" borderId="22" xfId="0" applyFont="1" applyFill="1" applyBorder="1" applyAlignment="1">
      <alignment horizontal="center" vertical="center"/>
    </xf>
    <xf numFmtId="0" fontId="27" fillId="16" borderId="14" xfId="0" applyFont="1" applyFill="1" applyBorder="1" applyAlignment="1">
      <alignment horizontal="center" vertical="center"/>
    </xf>
    <xf numFmtId="0" fontId="27" fillId="16" borderId="18" xfId="0" applyFont="1" applyFill="1" applyBorder="1" applyAlignment="1">
      <alignment horizontal="center" vertical="center"/>
    </xf>
    <xf numFmtId="0" fontId="27" fillId="16" borderId="23" xfId="0" applyFont="1" applyFill="1" applyBorder="1" applyAlignment="1">
      <alignment horizontal="center" vertical="center"/>
    </xf>
    <xf numFmtId="0" fontId="20" fillId="16" borderId="19" xfId="0" applyFont="1" applyFill="1" applyBorder="1" applyAlignment="1">
      <alignment horizontal="center"/>
    </xf>
    <xf numFmtId="0" fontId="20" fillId="16" borderId="20" xfId="0" applyFont="1" applyFill="1" applyBorder="1" applyAlignment="1">
      <alignment horizontal="center"/>
    </xf>
    <xf numFmtId="0" fontId="40" fillId="0" borderId="0" xfId="0" applyFont="1" applyAlignment="1">
      <alignment horizontal="left"/>
    </xf>
    <xf numFmtId="0" fontId="51" fillId="5" borderId="11" xfId="0" applyFont="1" applyFill="1" applyBorder="1" applyAlignment="1" applyProtection="1">
      <alignment horizontal="center" vertical="center" wrapText="1"/>
    </xf>
    <xf numFmtId="0" fontId="51" fillId="5" borderId="3" xfId="0" applyFont="1" applyFill="1" applyBorder="1" applyAlignment="1" applyProtection="1">
      <alignment horizontal="center" vertical="center" wrapText="1"/>
    </xf>
    <xf numFmtId="0" fontId="17" fillId="5" borderId="11" xfId="0" applyFont="1" applyFill="1" applyBorder="1" applyAlignment="1" applyProtection="1">
      <alignment horizontal="center" vertical="center" wrapText="1"/>
    </xf>
    <xf numFmtId="0" fontId="17" fillId="5" borderId="3" xfId="0" applyFont="1" applyFill="1" applyBorder="1" applyAlignment="1" applyProtection="1">
      <alignment horizontal="center" vertical="center" wrapText="1"/>
    </xf>
    <xf numFmtId="0" fontId="51" fillId="5" borderId="2" xfId="0" applyFont="1" applyFill="1" applyBorder="1" applyAlignment="1" applyProtection="1">
      <alignment horizontal="center" vertical="center" wrapText="1"/>
    </xf>
    <xf numFmtId="0" fontId="51" fillId="5" borderId="10" xfId="0" applyFont="1" applyFill="1" applyBorder="1" applyAlignment="1" applyProtection="1">
      <alignment horizontal="center" vertical="center" wrapText="1"/>
    </xf>
    <xf numFmtId="0" fontId="3" fillId="0" borderId="0" xfId="0" applyFont="1" applyAlignment="1">
      <alignment horizontal="left"/>
    </xf>
    <xf numFmtId="0" fontId="79" fillId="0" borderId="11" xfId="0" applyFont="1" applyBorder="1" applyAlignment="1">
      <alignment horizontal="center" vertical="center" wrapText="1"/>
    </xf>
    <xf numFmtId="0" fontId="79" fillId="0" borderId="3" xfId="0" applyFont="1" applyBorder="1" applyAlignment="1">
      <alignment horizontal="center" vertical="center" wrapText="1"/>
    </xf>
    <xf numFmtId="0" fontId="3" fillId="0" borderId="5" xfId="0" applyFont="1" applyBorder="1" applyAlignment="1">
      <alignment horizontal="left" wrapText="1"/>
    </xf>
    <xf numFmtId="0" fontId="71" fillId="0" borderId="0" xfId="0" applyFont="1" applyAlignment="1">
      <alignment horizontal="center"/>
    </xf>
    <xf numFmtId="0" fontId="3" fillId="0" borderId="0" xfId="0" applyFont="1" applyAlignment="1">
      <alignment horizontal="center" vertical="center"/>
    </xf>
    <xf numFmtId="0" fontId="42" fillId="0" borderId="0" xfId="0" applyFont="1" applyAlignment="1">
      <alignment horizontal="center"/>
    </xf>
    <xf numFmtId="0" fontId="57" fillId="0" borderId="0" xfId="0" applyFont="1" applyAlignment="1">
      <alignment horizontal="left" vertical="top" wrapText="1"/>
    </xf>
  </cellXfs>
  <cellStyles count="3">
    <cellStyle name="Milliers" xfId="1" builtinId="3"/>
    <cellStyle name="Normal" xfId="0" builtinId="0"/>
    <cellStyle name="Pourcentage" xfId="2" builtinId="5"/>
  </cellStyles>
  <dxfs count="23">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
      <font>
        <condense val="0"/>
        <extend val="0"/>
        <color rgb="FF9C0006"/>
      </font>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dxf>
    <dxf>
      <font>
        <color theme="1"/>
      </font>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24825841147606E-2"/>
          <c:y val="0.17058473517444886"/>
          <c:w val="0.81976261007602436"/>
          <c:h val="0.72785448560427446"/>
        </c:manualLayout>
      </c:layout>
      <c:lineChart>
        <c:grouping val="standard"/>
        <c:varyColors val="0"/>
        <c:ser>
          <c:idx val="0"/>
          <c:order val="0"/>
          <c:tx>
            <c:strRef>
              <c:f>'Réalisation Groupe'!$B$9</c:f>
              <c:strCache>
                <c:ptCount val="1"/>
                <c:pt idx="0">
                  <c:v>SOCOTHYD </c:v>
                </c:pt>
              </c:strCache>
            </c:strRef>
          </c:tx>
          <c:val>
            <c:numRef>
              <c:f>'Réalisation Groupe'!$C$9:$T$9</c:f>
              <c:numCache>
                <c:formatCode>0.0%</c:formatCode>
                <c:ptCount val="15"/>
                <c:pt idx="0">
                  <c:v>0.44948630136986301</c:v>
                </c:pt>
                <c:pt idx="1">
                  <c:v>0.45034246575342468</c:v>
                </c:pt>
                <c:pt idx="2">
                  <c:v>0.45547945205479451</c:v>
                </c:pt>
                <c:pt idx="3">
                  <c:v>0.45547945205479451</c:v>
                </c:pt>
                <c:pt idx="4">
                  <c:v>0.46297945205479452</c:v>
                </c:pt>
                <c:pt idx="5">
                  <c:v>0.47510787671232879</c:v>
                </c:pt>
                <c:pt idx="6" formatCode="0%">
                  <c:v>0.47688356164383561</c:v>
                </c:pt>
                <c:pt idx="7">
                  <c:v>0.47899999999999998</c:v>
                </c:pt>
                <c:pt idx="8">
                  <c:v>0.47899999999999998</c:v>
                </c:pt>
                <c:pt idx="9">
                  <c:v>0.47899999999999998</c:v>
                </c:pt>
                <c:pt idx="10">
                  <c:v>0.47899999999999998</c:v>
                </c:pt>
                <c:pt idx="11">
                  <c:v>0.47899999999999998</c:v>
                </c:pt>
                <c:pt idx="12">
                  <c:v>0.47899999999999998</c:v>
                </c:pt>
                <c:pt idx="13">
                  <c:v>0.47899999999999998</c:v>
                </c:pt>
                <c:pt idx="14">
                  <c:v>0.47899999999999998</c:v>
                </c:pt>
              </c:numCache>
            </c:numRef>
          </c:val>
          <c:smooth val="0"/>
          <c:extLst xmlns:c16r2="http://schemas.microsoft.com/office/drawing/2015/06/chart">
            <c:ext xmlns:c16="http://schemas.microsoft.com/office/drawing/2014/chart" uri="{C3380CC4-5D6E-409C-BE32-E72D297353CC}">
              <c16:uniqueId val="{00000000-19AE-4D33-84D1-E1EC44F2D142}"/>
            </c:ext>
          </c:extLst>
        </c:ser>
        <c:dLbls>
          <c:showLegendKey val="0"/>
          <c:showVal val="0"/>
          <c:showCatName val="0"/>
          <c:showSerName val="0"/>
          <c:showPercent val="0"/>
          <c:showBubbleSize val="0"/>
        </c:dLbls>
        <c:marker val="1"/>
        <c:smooth val="0"/>
        <c:axId val="85908864"/>
        <c:axId val="93877376"/>
      </c:lineChart>
      <c:catAx>
        <c:axId val="85908864"/>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93877376"/>
        <c:crosses val="autoZero"/>
        <c:auto val="1"/>
        <c:lblAlgn val="ctr"/>
        <c:lblOffset val="100"/>
        <c:noMultiLvlLbl val="0"/>
      </c:catAx>
      <c:valAx>
        <c:axId val="93877376"/>
        <c:scaling>
          <c:orientation val="minMax"/>
        </c:scaling>
        <c:delete val="0"/>
        <c:axPos val="l"/>
        <c:majorGridlines/>
        <c:numFmt formatCode="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85908864"/>
        <c:crosses val="autoZero"/>
        <c:crossBetween val="between"/>
      </c:valAx>
    </c:plotArea>
    <c:legend>
      <c:legendPos val="r"/>
      <c:layout>
        <c:manualLayout>
          <c:xMode val="edge"/>
          <c:yMode val="edge"/>
          <c:x val="0.89295738125241275"/>
          <c:y val="0.25902439024390245"/>
          <c:w val="0.10704261874758714"/>
          <c:h val="0.10193873631649703"/>
        </c:manualLayout>
      </c:layout>
      <c:overlay val="0"/>
      <c:txPr>
        <a:bodyPr/>
        <a:lstStyle/>
        <a:p>
          <a:pPr>
            <a:defRPr sz="595"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4803149606299213" l="0.70866141732283472" r="0.70866141732283472" t="0.74803149606299213" header="0.31496062992125984" footer="0.31496062992125984"/>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859320046893319E-2"/>
          <c:y val="7.575757575757576E-2"/>
          <c:w val="0.95646374759583852"/>
          <c:h val="0.75252525252525249"/>
        </c:manualLayout>
      </c:layout>
      <c:lineChart>
        <c:grouping val="standard"/>
        <c:varyColors val="0"/>
        <c:ser>
          <c:idx val="0"/>
          <c:order val="0"/>
          <c:tx>
            <c:strRef>
              <c:f>'EXECUTIVE SUMMARY'!$B$13</c:f>
              <c:strCache>
                <c:ptCount val="1"/>
                <c:pt idx="0">
                  <c:v>Taux de Consommation prévu (2/1) en %</c:v>
                </c:pt>
              </c:strCache>
            </c:strRef>
          </c:tx>
          <c:marker>
            <c:symbol val="none"/>
          </c:marker>
          <c:dLbls>
            <c:spPr>
              <a:noFill/>
              <a:ln w="25400">
                <a:noFill/>
              </a:ln>
            </c:spPr>
            <c:txPr>
              <a:bodyPr/>
              <a:lstStyle/>
              <a:p>
                <a:pPr>
                  <a:defRPr sz="1000" b="0" i="0" u="none" strike="noStrike" baseline="0">
                    <a:solidFill>
                      <a:srgbClr val="000000"/>
                    </a:solidFill>
                    <a:latin typeface="Calibri"/>
                    <a:ea typeface="Calibri"/>
                    <a:cs typeface="Calibri"/>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'EXECUTIVE SUMMARY'!$C$10:$W$10</c:f>
              <c:strCache>
                <c:ptCount val="21"/>
                <c:pt idx="0">
                  <c:v>T4 2017</c:v>
                </c:pt>
                <c:pt idx="1">
                  <c:v>T1 2018</c:v>
                </c:pt>
                <c:pt idx="2">
                  <c:v>T2 2018</c:v>
                </c:pt>
                <c:pt idx="3">
                  <c:v>T3 2018</c:v>
                </c:pt>
                <c:pt idx="4">
                  <c:v>T4 2018</c:v>
                </c:pt>
                <c:pt idx="5">
                  <c:v>T1 2019</c:v>
                </c:pt>
                <c:pt idx="6">
                  <c:v>T2 2019</c:v>
                </c:pt>
                <c:pt idx="7">
                  <c:v>T3 2019</c:v>
                </c:pt>
                <c:pt idx="8">
                  <c:v>T4 2019</c:v>
                </c:pt>
                <c:pt idx="9">
                  <c:v>T1 2020</c:v>
                </c:pt>
                <c:pt idx="10">
                  <c:v>T2 2020</c:v>
                </c:pt>
                <c:pt idx="11">
                  <c:v>T32020</c:v>
                </c:pt>
                <c:pt idx="12">
                  <c:v>T4 2020</c:v>
                </c:pt>
                <c:pt idx="13">
                  <c:v>T1 2021</c:v>
                </c:pt>
                <c:pt idx="14">
                  <c:v>T2 2021</c:v>
                </c:pt>
                <c:pt idx="15">
                  <c:v>T3 2021</c:v>
                </c:pt>
                <c:pt idx="16">
                  <c:v>T4 2021</c:v>
                </c:pt>
                <c:pt idx="18">
                  <c:v>T1 2022</c:v>
                </c:pt>
                <c:pt idx="19">
                  <c:v>T3 2022</c:v>
                </c:pt>
                <c:pt idx="20">
                  <c:v>T4 2022</c:v>
                </c:pt>
              </c:strCache>
            </c:strRef>
          </c:cat>
          <c:val>
            <c:numRef>
              <c:f>'EXECUTIVE SUMMARY'!$C$13:$W$13</c:f>
              <c:numCache>
                <c:formatCode>0.0%</c:formatCode>
                <c:ptCount val="21"/>
                <c:pt idx="0">
                  <c:v>0.99571917808219179</c:v>
                </c:pt>
                <c:pt idx="1">
                  <c:v>0.99657534246575341</c:v>
                </c:pt>
                <c:pt idx="2">
                  <c:v>0.99657534246575341</c:v>
                </c:pt>
                <c:pt idx="3">
                  <c:v>0.99657534246575341</c:v>
                </c:pt>
                <c:pt idx="4">
                  <c:v>0.99657534246575341</c:v>
                </c:pt>
                <c:pt idx="5">
                  <c:v>0.99743150684931503</c:v>
                </c:pt>
                <c:pt idx="6">
                  <c:v>0.99828767123287676</c:v>
                </c:pt>
                <c:pt idx="7">
                  <c:v>0.99828767123287676</c:v>
                </c:pt>
                <c:pt idx="8">
                  <c:v>1</c:v>
                </c:pt>
                <c:pt idx="9">
                  <c:v>1</c:v>
                </c:pt>
                <c:pt idx="10">
                  <c:v>1</c:v>
                </c:pt>
                <c:pt idx="11">
                  <c:v>1</c:v>
                </c:pt>
                <c:pt idx="12">
                  <c:v>1</c:v>
                </c:pt>
                <c:pt idx="13">
                  <c:v>1</c:v>
                </c:pt>
                <c:pt idx="14" formatCode="0%">
                  <c:v>1</c:v>
                </c:pt>
                <c:pt idx="15" formatCode="0%">
                  <c:v>1</c:v>
                </c:pt>
                <c:pt idx="16" formatCode="0%">
                  <c:v>1</c:v>
                </c:pt>
                <c:pt idx="18" formatCode="0%">
                  <c:v>1</c:v>
                </c:pt>
                <c:pt idx="19" formatCode="0%">
                  <c:v>1</c:v>
                </c:pt>
                <c:pt idx="20" formatCode="0%">
                  <c:v>1</c:v>
                </c:pt>
              </c:numCache>
            </c:numRef>
          </c:val>
          <c:smooth val="0"/>
          <c:extLst xmlns:c16r2="http://schemas.microsoft.com/office/drawing/2015/06/chart">
            <c:ext xmlns:c16="http://schemas.microsoft.com/office/drawing/2014/chart" uri="{C3380CC4-5D6E-409C-BE32-E72D297353CC}">
              <c16:uniqueId val="{00000000-5C06-4DFE-A6D4-E08126C3D22D}"/>
            </c:ext>
          </c:extLst>
        </c:ser>
        <c:ser>
          <c:idx val="1"/>
          <c:order val="1"/>
          <c:tx>
            <c:strRef>
              <c:f>'EXECUTIVE SUMMARY'!$B$14</c:f>
              <c:strCache>
                <c:ptCount val="1"/>
                <c:pt idx="0">
                  <c:v>Taux de Consommation effectif (3/1) en %</c:v>
                </c:pt>
              </c:strCache>
            </c:strRef>
          </c:tx>
          <c:marker>
            <c:symbol val="none"/>
          </c:marker>
          <c:cat>
            <c:strRef>
              <c:f>'EXECUTIVE SUMMARY'!$C$10:$W$10</c:f>
              <c:strCache>
                <c:ptCount val="21"/>
                <c:pt idx="0">
                  <c:v>T4 2017</c:v>
                </c:pt>
                <c:pt idx="1">
                  <c:v>T1 2018</c:v>
                </c:pt>
                <c:pt idx="2">
                  <c:v>T2 2018</c:v>
                </c:pt>
                <c:pt idx="3">
                  <c:v>T3 2018</c:v>
                </c:pt>
                <c:pt idx="4">
                  <c:v>T4 2018</c:v>
                </c:pt>
                <c:pt idx="5">
                  <c:v>T1 2019</c:v>
                </c:pt>
                <c:pt idx="6">
                  <c:v>T2 2019</c:v>
                </c:pt>
                <c:pt idx="7">
                  <c:v>T3 2019</c:v>
                </c:pt>
                <c:pt idx="8">
                  <c:v>T4 2019</c:v>
                </c:pt>
                <c:pt idx="9">
                  <c:v>T1 2020</c:v>
                </c:pt>
                <c:pt idx="10">
                  <c:v>T2 2020</c:v>
                </c:pt>
                <c:pt idx="11">
                  <c:v>T32020</c:v>
                </c:pt>
                <c:pt idx="12">
                  <c:v>T4 2020</c:v>
                </c:pt>
                <c:pt idx="13">
                  <c:v>T1 2021</c:v>
                </c:pt>
                <c:pt idx="14">
                  <c:v>T2 2021</c:v>
                </c:pt>
                <c:pt idx="15">
                  <c:v>T3 2021</c:v>
                </c:pt>
                <c:pt idx="16">
                  <c:v>T4 2021</c:v>
                </c:pt>
                <c:pt idx="18">
                  <c:v>T1 2022</c:v>
                </c:pt>
                <c:pt idx="19">
                  <c:v>T3 2022</c:v>
                </c:pt>
                <c:pt idx="20">
                  <c:v>T4 2022</c:v>
                </c:pt>
              </c:strCache>
            </c:strRef>
          </c:cat>
          <c:val>
            <c:numRef>
              <c:f>'EXECUTIVE SUMMARY'!$C$14:$W$14</c:f>
              <c:numCache>
                <c:formatCode>0.0%</c:formatCode>
                <c:ptCount val="21"/>
                <c:pt idx="0">
                  <c:v>0.44863013698630139</c:v>
                </c:pt>
                <c:pt idx="1">
                  <c:v>0.44948630136986301</c:v>
                </c:pt>
                <c:pt idx="2">
                  <c:v>0.45034246575342468</c:v>
                </c:pt>
                <c:pt idx="3">
                  <c:v>0.45547945205479451</c:v>
                </c:pt>
                <c:pt idx="4">
                  <c:v>0.45547945205479451</c:v>
                </c:pt>
                <c:pt idx="5">
                  <c:v>0.46297945205479452</c:v>
                </c:pt>
                <c:pt idx="6">
                  <c:v>0.47510787671232879</c:v>
                </c:pt>
                <c:pt idx="7">
                  <c:v>0.47688356164383561</c:v>
                </c:pt>
                <c:pt idx="8">
                  <c:v>0.47945205479452052</c:v>
                </c:pt>
                <c:pt idx="9">
                  <c:v>0.47945205479452052</c:v>
                </c:pt>
                <c:pt idx="10">
                  <c:v>0.47945205479452052</c:v>
                </c:pt>
                <c:pt idx="11">
                  <c:v>0.47945205479452052</c:v>
                </c:pt>
                <c:pt idx="12">
                  <c:v>0.47945205479452052</c:v>
                </c:pt>
                <c:pt idx="13">
                  <c:v>0.47945205479452002</c:v>
                </c:pt>
                <c:pt idx="14">
                  <c:v>0.47945205479452002</c:v>
                </c:pt>
                <c:pt idx="15">
                  <c:v>0.47945205479452002</c:v>
                </c:pt>
                <c:pt idx="16">
                  <c:v>0.47945205479452002</c:v>
                </c:pt>
                <c:pt idx="18">
                  <c:v>0.47945205479452002</c:v>
                </c:pt>
                <c:pt idx="19">
                  <c:v>0.47945205479452002</c:v>
                </c:pt>
                <c:pt idx="20">
                  <c:v>0.47945205479452002</c:v>
                </c:pt>
              </c:numCache>
            </c:numRef>
          </c:val>
          <c:smooth val="0"/>
          <c:extLst xmlns:c16r2="http://schemas.microsoft.com/office/drawing/2015/06/chart">
            <c:ext xmlns:c16="http://schemas.microsoft.com/office/drawing/2014/chart" uri="{C3380CC4-5D6E-409C-BE32-E72D297353CC}">
              <c16:uniqueId val="{00000001-5C06-4DFE-A6D4-E08126C3D22D}"/>
            </c:ext>
          </c:extLst>
        </c:ser>
        <c:dLbls>
          <c:showLegendKey val="0"/>
          <c:showVal val="0"/>
          <c:showCatName val="0"/>
          <c:showSerName val="0"/>
          <c:showPercent val="0"/>
          <c:showBubbleSize val="0"/>
        </c:dLbls>
        <c:marker val="1"/>
        <c:smooth val="0"/>
        <c:axId val="93942912"/>
        <c:axId val="93944448"/>
      </c:lineChart>
      <c:catAx>
        <c:axId val="93942912"/>
        <c:scaling>
          <c:orientation val="minMax"/>
        </c:scaling>
        <c:delete val="0"/>
        <c:axPos val="b"/>
        <c:numFmt formatCode="General"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fr-FR"/>
          </a:p>
        </c:txPr>
        <c:crossAx val="93944448"/>
        <c:crosses val="autoZero"/>
        <c:auto val="1"/>
        <c:lblAlgn val="ctr"/>
        <c:lblOffset val="100"/>
        <c:tickLblSkip val="1"/>
        <c:noMultiLvlLbl val="0"/>
      </c:catAx>
      <c:valAx>
        <c:axId val="93944448"/>
        <c:scaling>
          <c:orientation val="minMax"/>
        </c:scaling>
        <c:delete val="0"/>
        <c:axPos val="l"/>
        <c:majorGridlines/>
        <c:numFmt formatCode="0.0%"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fr-FR"/>
          </a:p>
        </c:txPr>
        <c:crossAx val="93942912"/>
        <c:crosses val="autoZero"/>
        <c:crossBetween val="between"/>
      </c:valAx>
    </c:plotArea>
    <c:legend>
      <c:legendPos val="r"/>
      <c:layout>
        <c:manualLayout>
          <c:xMode val="edge"/>
          <c:yMode val="edge"/>
          <c:x val="0.59680055354824946"/>
          <c:y val="0.24442588615816965"/>
          <c:w val="0.38532483241378768"/>
          <c:h val="0.26052970651395846"/>
        </c:manualLayout>
      </c:layout>
      <c:overlay val="0"/>
      <c:txPr>
        <a:bodyPr/>
        <a:lstStyle/>
        <a:p>
          <a:pPr>
            <a:defRPr sz="595"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784969426477123E-2"/>
          <c:y val="4.2296072507552872E-2"/>
          <c:w val="0.94221503057352285"/>
          <c:h val="0.80060422960725075"/>
        </c:manualLayout>
      </c:layout>
      <c:lineChart>
        <c:grouping val="standard"/>
        <c:varyColors val="0"/>
        <c:ser>
          <c:idx val="0"/>
          <c:order val="0"/>
          <c:tx>
            <c:strRef>
              <c:f>'EXECUTIVE SUMMARY'!$B$86</c:f>
              <c:strCache>
                <c:ptCount val="1"/>
                <c:pt idx="0">
                  <c:v>Chiffre d'affaires(1)</c:v>
                </c:pt>
              </c:strCache>
            </c:strRef>
          </c:tx>
          <c:marker>
            <c:symbol val="none"/>
          </c:marker>
          <c:dLbls>
            <c:spPr>
              <a:noFill/>
              <a:ln w="25400">
                <a:noFill/>
              </a:ln>
            </c:spPr>
            <c:txPr>
              <a:bodyPr/>
              <a:lstStyle/>
              <a:p>
                <a:pPr>
                  <a:defRPr sz="1000" b="0" i="0" u="none" strike="noStrike" baseline="0">
                    <a:solidFill>
                      <a:srgbClr val="000000"/>
                    </a:solidFill>
                    <a:latin typeface="Calibri"/>
                    <a:ea typeface="Calibri"/>
                    <a:cs typeface="Calibri"/>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val>
            <c:numRef>
              <c:f>'EXECUTIVE SUMMARY'!$C$86:$O$86</c:f>
              <c:numCache>
                <c:formatCode>#,##0</c:formatCode>
                <c:ptCount val="13"/>
                <c:pt idx="0">
                  <c:v>403</c:v>
                </c:pt>
                <c:pt idx="1">
                  <c:v>356</c:v>
                </c:pt>
                <c:pt idx="2">
                  <c:v>466</c:v>
                </c:pt>
                <c:pt idx="3">
                  <c:v>466</c:v>
                </c:pt>
                <c:pt idx="4">
                  <c:v>520.53</c:v>
                </c:pt>
                <c:pt idx="5">
                  <c:v>531</c:v>
                </c:pt>
                <c:pt idx="6">
                  <c:v>510</c:v>
                </c:pt>
                <c:pt idx="7">
                  <c:v>510</c:v>
                </c:pt>
                <c:pt idx="8">
                  <c:v>614</c:v>
                </c:pt>
                <c:pt idx="9">
                  <c:v>550</c:v>
                </c:pt>
                <c:pt idx="10" formatCode="General">
                  <c:v>616.71400000000006</c:v>
                </c:pt>
                <c:pt idx="11" formatCode="0">
                  <c:v>526.73894000000007</c:v>
                </c:pt>
                <c:pt idx="12" formatCode="0">
                  <c:v>577</c:v>
                </c:pt>
              </c:numCache>
            </c:numRef>
          </c:val>
          <c:smooth val="0"/>
          <c:extLst xmlns:c16r2="http://schemas.microsoft.com/office/drawing/2015/06/chart">
            <c:ext xmlns:c16="http://schemas.microsoft.com/office/drawing/2014/chart" uri="{C3380CC4-5D6E-409C-BE32-E72D297353CC}">
              <c16:uniqueId val="{00000000-C40D-42F0-A012-6F0E45742B7F}"/>
            </c:ext>
          </c:extLst>
        </c:ser>
        <c:ser>
          <c:idx val="1"/>
          <c:order val="1"/>
          <c:tx>
            <c:strRef>
              <c:f>'EXECUTIVE SUMMARY'!$B$87</c:f>
              <c:strCache>
                <c:ptCount val="1"/>
                <c:pt idx="0">
                  <c:v>Trésorerie (2)</c:v>
                </c:pt>
              </c:strCache>
            </c:strRef>
          </c:tx>
          <c:marker>
            <c:symbol val="none"/>
          </c:marker>
          <c:dLbls>
            <c:spPr>
              <a:noFill/>
              <a:ln w="25400">
                <a:noFill/>
              </a:ln>
            </c:spPr>
            <c:txPr>
              <a:bodyPr/>
              <a:lstStyle/>
              <a:p>
                <a:pPr>
                  <a:defRPr sz="1000" b="0" i="0" u="none" strike="noStrike" baseline="0">
                    <a:solidFill>
                      <a:srgbClr val="000000"/>
                    </a:solidFill>
                    <a:latin typeface="Calibri"/>
                    <a:ea typeface="Calibri"/>
                    <a:cs typeface="Calibri"/>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val>
            <c:numRef>
              <c:f>'EXECUTIVE SUMMARY'!$C$87:$O$87</c:f>
              <c:numCache>
                <c:formatCode>#,##0</c:formatCode>
                <c:ptCount val="13"/>
                <c:pt idx="0">
                  <c:v>-392</c:v>
                </c:pt>
                <c:pt idx="1">
                  <c:v>-392</c:v>
                </c:pt>
                <c:pt idx="2">
                  <c:v>-378</c:v>
                </c:pt>
                <c:pt idx="3">
                  <c:v>-378</c:v>
                </c:pt>
                <c:pt idx="4">
                  <c:v>-336</c:v>
                </c:pt>
                <c:pt idx="5">
                  <c:v>-437</c:v>
                </c:pt>
                <c:pt idx="6">
                  <c:v>-380</c:v>
                </c:pt>
                <c:pt idx="7">
                  <c:v>-380</c:v>
                </c:pt>
                <c:pt idx="8">
                  <c:v>-286</c:v>
                </c:pt>
                <c:pt idx="9">
                  <c:v>-594</c:v>
                </c:pt>
                <c:pt idx="10" formatCode="General">
                  <c:v>-872.56046600000002</c:v>
                </c:pt>
                <c:pt idx="11" formatCode="0">
                  <c:v>-269</c:v>
                </c:pt>
                <c:pt idx="12" formatCode="0">
                  <c:v>-595</c:v>
                </c:pt>
              </c:numCache>
            </c:numRef>
          </c:val>
          <c:smooth val="0"/>
          <c:extLst xmlns:c16r2="http://schemas.microsoft.com/office/drawing/2015/06/chart">
            <c:ext xmlns:c16="http://schemas.microsoft.com/office/drawing/2014/chart" uri="{C3380CC4-5D6E-409C-BE32-E72D297353CC}">
              <c16:uniqueId val="{00000001-C40D-42F0-A012-6F0E45742B7F}"/>
            </c:ext>
          </c:extLst>
        </c:ser>
        <c:dLbls>
          <c:showLegendKey val="0"/>
          <c:showVal val="0"/>
          <c:showCatName val="0"/>
          <c:showSerName val="0"/>
          <c:showPercent val="0"/>
          <c:showBubbleSize val="0"/>
        </c:dLbls>
        <c:marker val="1"/>
        <c:smooth val="0"/>
        <c:axId val="94003968"/>
        <c:axId val="94005504"/>
      </c:lineChart>
      <c:catAx>
        <c:axId val="94003968"/>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94005504"/>
        <c:crosses val="autoZero"/>
        <c:auto val="1"/>
        <c:lblAlgn val="ctr"/>
        <c:lblOffset val="100"/>
        <c:noMultiLvlLbl val="0"/>
      </c:catAx>
      <c:valAx>
        <c:axId val="94005504"/>
        <c:scaling>
          <c:orientation val="minMax"/>
        </c:scaling>
        <c:delete val="0"/>
        <c:axPos val="l"/>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94003968"/>
        <c:crosses val="autoZero"/>
        <c:crossBetween val="between"/>
      </c:valAx>
    </c:plotArea>
    <c:legend>
      <c:legendPos val="b"/>
      <c:layout/>
      <c:overlay val="0"/>
      <c:txPr>
        <a:bodyPr/>
        <a:lstStyle/>
        <a:p>
          <a:pPr>
            <a:defRPr sz="595"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465" l="0.70000000000000062" r="0.70000000000000062" t="0.75000000000001465" header="0.30000000000000032" footer="0.30000000000000032"/>
    <c:pageSetup/>
  </c:printSettings>
</c:chartSpace>
</file>

<file path=xl/drawings/_rels/drawing1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304800</xdr:colOff>
      <xdr:row>6</xdr:row>
      <xdr:rowOff>114300</xdr:rowOff>
    </xdr:from>
    <xdr:to>
      <xdr:col>9</xdr:col>
      <xdr:colOff>438151</xdr:colOff>
      <xdr:row>13</xdr:row>
      <xdr:rowOff>111125</xdr:rowOff>
    </xdr:to>
    <xdr:sp macro="" textlink="">
      <xdr:nvSpPr>
        <xdr:cNvPr id="2" name="Text Box 1"/>
        <xdr:cNvSpPr txBox="1">
          <a:spLocks noChangeArrowheads="1"/>
        </xdr:cNvSpPr>
      </xdr:nvSpPr>
      <xdr:spPr bwMode="auto">
        <a:xfrm>
          <a:off x="1066800" y="1431925"/>
          <a:ext cx="6229351" cy="1441450"/>
        </a:xfrm>
        <a:prstGeom prst="rect">
          <a:avLst/>
        </a:prstGeom>
        <a:solidFill>
          <a:schemeClr val="tx2">
            <a:lumMod val="20000"/>
            <a:lumOff val="80000"/>
          </a:schemeClr>
        </a:solidFill>
        <a:ln w="0">
          <a:noFill/>
          <a:miter lim="800000"/>
          <a:headEnd/>
          <a:tailEnd/>
        </a:ln>
        <a:effectLst>
          <a:outerShdw dist="28398" dir="3806097" algn="ctr" rotWithShape="0">
            <a:srgbClr val="7F7F7F"/>
          </a:outerShdw>
        </a:effectLst>
      </xdr:spPr>
      <xdr:txBody>
        <a:bodyPr vertOverflow="clip" wrap="square" lIns="91440" tIns="45720" rIns="91440" bIns="45720" anchor="ctr" upright="1"/>
        <a:lstStyle/>
        <a:p>
          <a:pPr algn="ctr" rtl="0">
            <a:defRPr sz="1000"/>
          </a:pPr>
          <a:r>
            <a:rPr lang="fr-FR" sz="2800" b="1" i="0" strike="noStrike">
              <a:solidFill>
                <a:srgbClr val="000000"/>
              </a:solidFill>
              <a:latin typeface="Century Gothic" panose="020B0502020202020204" pitchFamily="34" charset="0"/>
            </a:rPr>
            <a:t>Etat de mise en œuvre du Plan de Développement </a:t>
          </a:r>
        </a:p>
        <a:p>
          <a:pPr algn="ctr" rtl="0">
            <a:lnSpc>
              <a:spcPts val="3200"/>
            </a:lnSpc>
            <a:defRPr sz="1000"/>
          </a:pPr>
          <a:r>
            <a:rPr lang="fr-FR" sz="2800" b="1" i="0" strike="noStrike">
              <a:solidFill>
                <a:sysClr val="windowText" lastClr="000000"/>
              </a:solidFill>
              <a:latin typeface="Century Gothic" panose="020B0502020202020204" pitchFamily="34" charset="0"/>
            </a:rPr>
            <a:t>au</a:t>
          </a:r>
          <a:r>
            <a:rPr lang="fr-FR" sz="2800" b="1" i="0" strike="noStrike" baseline="0">
              <a:solidFill>
                <a:sysClr val="windowText" lastClr="000000"/>
              </a:solidFill>
              <a:latin typeface="Century Gothic" panose="020B0502020202020204" pitchFamily="34" charset="0"/>
            </a:rPr>
            <a:t> </a:t>
          </a:r>
          <a:r>
            <a:rPr lang="fr-FR" sz="2800" b="1" i="0" strike="noStrike">
              <a:solidFill>
                <a:srgbClr val="000000"/>
              </a:solidFill>
              <a:latin typeface="Century Gothic" panose="020B0502020202020204" pitchFamily="34" charset="0"/>
              <a:ea typeface="+mn-ea"/>
              <a:cs typeface="+mn-cs"/>
            </a:rPr>
            <a:t>31 décembre 2023</a:t>
          </a:r>
          <a:endParaRPr lang="fr-FR" sz="1100" b="1" i="0" strike="noStrike">
            <a:solidFill>
              <a:sysClr val="windowText" lastClr="000000"/>
            </a:solidFill>
            <a:latin typeface="Century Gothic" panose="020B0502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116417</xdr:colOff>
      <xdr:row>31</xdr:row>
      <xdr:rowOff>98270</xdr:rowOff>
    </xdr:from>
    <xdr:to>
      <xdr:col>10</xdr:col>
      <xdr:colOff>68035</xdr:colOff>
      <xdr:row>42</xdr:row>
      <xdr:rowOff>142876</xdr:rowOff>
    </xdr:to>
    <xdr:sp macro="" textlink="">
      <xdr:nvSpPr>
        <xdr:cNvPr id="2" name="ZoneTexte 1"/>
        <xdr:cNvSpPr txBox="1"/>
      </xdr:nvSpPr>
      <xdr:spPr>
        <a:xfrm>
          <a:off x="362480" y="6892770"/>
          <a:ext cx="11389555" cy="2140106"/>
        </a:xfrm>
        <a:prstGeom prst="rect">
          <a:avLst/>
        </a:prstGeom>
        <a:solidFill>
          <a:schemeClr val="lt1"/>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pPr>
            <a:lnSpc>
              <a:spcPts val="900"/>
            </a:lnSpc>
          </a:pPr>
          <a:r>
            <a:rPr lang="fr-FR" sz="1200" b="1"/>
            <a:t>Commentaires</a:t>
          </a:r>
          <a:r>
            <a:rPr lang="fr-FR" sz="1200" b="1" baseline="0"/>
            <a:t> :</a:t>
          </a:r>
        </a:p>
        <a:p>
          <a:pPr>
            <a:lnSpc>
              <a:spcPts val="900"/>
            </a:lnSpc>
          </a:pPr>
          <a:r>
            <a:rPr lang="fr-FR" sz="1200" b="0" baseline="0"/>
            <a:t>préciser les actions de formations et les montants respectifs ainsi que le nombre d'agents formés sur d'autres budgets (pour la même période)   </a:t>
          </a:r>
        </a:p>
        <a:p>
          <a:pPr>
            <a:lnSpc>
              <a:spcPts val="1100"/>
            </a:lnSpc>
          </a:pPr>
          <a:endParaRPr lang="fr-FR" sz="1100" baseline="0"/>
        </a:p>
        <a:p>
          <a:pPr>
            <a:lnSpc>
              <a:spcPts val="1100"/>
            </a:lnSpc>
          </a:pPr>
          <a:endParaRPr lang="fr-FR" sz="1100" baseline="0"/>
        </a:p>
        <a:p>
          <a:pPr eaLnBrk="1" fontAlgn="auto" latinLnBrk="0" hangingPunct="1">
            <a:lnSpc>
              <a:spcPts val="1100"/>
            </a:lnSpc>
          </a:pPr>
          <a:r>
            <a:rPr lang="fr-FR" sz="1100" baseline="0">
              <a:solidFill>
                <a:schemeClr val="dk1"/>
              </a:solidFill>
              <a:effectLst/>
              <a:latin typeface="+mn-lt"/>
              <a:ea typeface="+mn-ea"/>
              <a:cs typeface="+mn-cs"/>
            </a:rPr>
            <a:t>- </a:t>
          </a:r>
          <a:r>
            <a:rPr lang="fr-FR" sz="1100">
              <a:solidFill>
                <a:schemeClr val="dk1"/>
              </a:solidFill>
              <a:effectLst/>
              <a:latin typeface="+mn-lt"/>
              <a:ea typeface="+mn-ea"/>
              <a:cs typeface="+mn-cs"/>
            </a:rPr>
            <a:t>La SOCOTHYD a mis en place une politique de formation , en adéquation avec le budget alloué par le CPE  dans</a:t>
          </a:r>
          <a:r>
            <a:rPr lang="fr-FR" sz="1100" baseline="0">
              <a:solidFill>
                <a:schemeClr val="dk1"/>
              </a:solidFill>
              <a:effectLst/>
              <a:latin typeface="+mn-lt"/>
              <a:ea typeface="+mn-ea"/>
              <a:cs typeface="+mn-cs"/>
            </a:rPr>
            <a:t> le cadre de </a:t>
          </a:r>
          <a:r>
            <a:rPr lang="fr-FR" sz="1100">
              <a:solidFill>
                <a:schemeClr val="dk1"/>
              </a:solidFill>
              <a:effectLst/>
              <a:latin typeface="+mn-lt"/>
              <a:ea typeface="+mn-ea"/>
              <a:cs typeface="+mn-cs"/>
            </a:rPr>
            <a:t>la mesure d'assainissement  financier, qui a pour objectif le  développement des compétences des salariés, tout en l’accompagnant dans la modernisation de process de fabrication ainsi que les nouvelles méthodes de gestion,  et cela , dans une optique de satisfaction des exigences de ses clients. </a:t>
          </a:r>
          <a:endParaRPr lang="fr-FR">
            <a:effectLst/>
          </a:endParaRPr>
        </a:p>
        <a:p>
          <a:pPr eaLnBrk="1" fontAlgn="auto" latinLnBrk="0" hangingPunct="1">
            <a:lnSpc>
              <a:spcPts val="1100"/>
            </a:lnSpc>
          </a:pPr>
          <a:r>
            <a:rPr lang="fr-FR" sz="1100">
              <a:solidFill>
                <a:schemeClr val="dk1"/>
              </a:solidFill>
              <a:effectLst/>
              <a:latin typeface="+mn-lt"/>
              <a:ea typeface="+mn-ea"/>
              <a:cs typeface="+mn-cs"/>
            </a:rPr>
            <a:t>- Il est à noter que,  </a:t>
          </a:r>
          <a:r>
            <a:rPr lang="fr-FR" sz="1100" baseline="0">
              <a:solidFill>
                <a:schemeClr val="dk1"/>
              </a:solidFill>
              <a:effectLst/>
              <a:latin typeface="+mn-lt"/>
              <a:ea typeface="+mn-ea"/>
              <a:cs typeface="+mn-cs"/>
            </a:rPr>
            <a:t>le taux de réalisation globale  de </a:t>
          </a:r>
          <a:r>
            <a:rPr lang="fr-FR" sz="1100" baseline="0">
              <a:solidFill>
                <a:schemeClr val="tx1"/>
              </a:solidFill>
              <a:effectLst/>
              <a:latin typeface="+mn-lt"/>
              <a:ea typeface="+mn-ea"/>
              <a:cs typeface="+mn-cs"/>
            </a:rPr>
            <a:t>la consommation  du budget formation est de 100% .</a:t>
          </a:r>
          <a:endParaRPr lang="fr-FR">
            <a:solidFill>
              <a:schemeClr val="tx1"/>
            </a:solidFill>
            <a:effectLst/>
          </a:endParaRPr>
        </a:p>
        <a:p>
          <a:pPr eaLnBrk="1" fontAlgn="auto" latinLnBrk="0" hangingPunct="1">
            <a:lnSpc>
              <a:spcPts val="1100"/>
            </a:lnSpc>
          </a:pPr>
          <a:r>
            <a:rPr lang="fr-FR" sz="1100">
              <a:solidFill>
                <a:schemeClr val="dk1"/>
              </a:solidFill>
              <a:effectLst/>
              <a:latin typeface="+mn-lt"/>
              <a:ea typeface="+mn-ea"/>
              <a:cs typeface="+mn-cs"/>
            </a:rPr>
            <a:t>- Les actions de </a:t>
          </a:r>
          <a:r>
            <a:rPr lang="fr-FR" sz="1100" baseline="0">
              <a:solidFill>
                <a:schemeClr val="dk1"/>
              </a:solidFill>
              <a:effectLst/>
              <a:latin typeface="+mn-lt"/>
              <a:ea typeface="+mn-ea"/>
              <a:cs typeface="+mn-cs"/>
            </a:rPr>
            <a:t> formation initiées dans le cadre du PLD </a:t>
          </a:r>
          <a:r>
            <a:rPr lang="fr-FR" sz="1100">
              <a:solidFill>
                <a:schemeClr val="dk1"/>
              </a:solidFill>
              <a:effectLst/>
              <a:latin typeface="+mn-lt"/>
              <a:ea typeface="+mn-ea"/>
              <a:cs typeface="+mn-cs"/>
            </a:rPr>
            <a:t>sont axées sur :</a:t>
          </a:r>
          <a:endParaRPr lang="fr-FR">
            <a:effectLst/>
          </a:endParaRPr>
        </a:p>
        <a:p>
          <a:pPr>
            <a:lnSpc>
              <a:spcPts val="800"/>
            </a:lnSpc>
          </a:pPr>
          <a:r>
            <a:rPr lang="fr-FR" sz="1100">
              <a:solidFill>
                <a:schemeClr val="dk1"/>
              </a:solidFill>
              <a:effectLst/>
              <a:latin typeface="+mn-lt"/>
              <a:ea typeface="+mn-ea"/>
              <a:cs typeface="+mn-cs"/>
            </a:rPr>
            <a:t>      * L’amélioration continue  de la qualité et le maintien des labels ;</a:t>
          </a:r>
          <a:endParaRPr lang="fr-FR">
            <a:effectLst/>
          </a:endParaRPr>
        </a:p>
        <a:p>
          <a:pPr>
            <a:lnSpc>
              <a:spcPts val="900"/>
            </a:lnSpc>
          </a:pPr>
          <a:r>
            <a:rPr lang="fr-FR" sz="1100">
              <a:solidFill>
                <a:schemeClr val="dk1"/>
              </a:solidFill>
              <a:effectLst/>
              <a:latin typeface="+mn-lt"/>
              <a:ea typeface="+mn-ea"/>
              <a:cs typeface="+mn-cs"/>
            </a:rPr>
            <a:t>      * Le développement des compétences des métiers de base et secondaires: </a:t>
          </a:r>
          <a:endParaRPr lang="fr-FR">
            <a:effectLst/>
          </a:endParaRPr>
        </a:p>
        <a:p>
          <a:pPr>
            <a:lnSpc>
              <a:spcPts val="1100"/>
            </a:lnSpc>
          </a:pPr>
          <a:r>
            <a:rPr lang="fr-FR" sz="1100">
              <a:solidFill>
                <a:schemeClr val="dk1"/>
              </a:solidFill>
              <a:effectLst/>
              <a:latin typeface="+mn-lt"/>
              <a:ea typeface="+mn-ea"/>
              <a:cs typeface="+mn-cs"/>
            </a:rPr>
            <a:t>                      - Renforcer les compétences du personnel de la production et la sous-direction maintenance;</a:t>
          </a:r>
          <a:endParaRPr lang="fr-FR">
            <a:effectLst/>
          </a:endParaRPr>
        </a:p>
        <a:p>
          <a:pPr>
            <a:lnSpc>
              <a:spcPts val="800"/>
            </a:lnSpc>
          </a:pPr>
          <a:r>
            <a:rPr lang="fr-FR" sz="1100">
              <a:solidFill>
                <a:schemeClr val="dk1"/>
              </a:solidFill>
              <a:effectLst/>
              <a:latin typeface="+mn-lt"/>
              <a:ea typeface="+mn-ea"/>
              <a:cs typeface="+mn-cs"/>
            </a:rPr>
            <a:t>                      - Former et maintenir les compétences existantes du personnel commercial et approvisionnements,</a:t>
          </a:r>
        </a:p>
        <a:p>
          <a:pPr>
            <a:lnSpc>
              <a:spcPts val="900"/>
            </a:lnSpc>
          </a:pPr>
          <a:r>
            <a:rPr lang="fr-FR">
              <a:effectLst/>
            </a:rPr>
            <a:t>   </a:t>
          </a:r>
          <a:r>
            <a:rPr lang="fr-FR" sz="1100">
              <a:solidFill>
                <a:schemeClr val="dk1"/>
              </a:solidFill>
              <a:effectLst/>
              <a:latin typeface="+mn-lt"/>
              <a:ea typeface="+mn-ea"/>
              <a:cs typeface="+mn-cs"/>
            </a:rPr>
            <a:t>   * La sécurité des employés : par la mise en place de système santé et sécurité SST, et le référentiel OHSAS 18001/2007, secourisme, prévention des risques …etc.</a:t>
          </a:r>
          <a:endParaRPr lang="fr-FR">
            <a:effectLst/>
          </a:endParaRPr>
        </a:p>
        <a:p>
          <a:pPr>
            <a:lnSpc>
              <a:spcPts val="1100"/>
            </a:lnSpc>
          </a:pPr>
          <a:endParaRPr lang="fr-FR" sz="1100" baseline="0"/>
        </a:p>
        <a:p>
          <a:pPr>
            <a:lnSpc>
              <a:spcPts val="800"/>
            </a:lnSpc>
          </a:pPr>
          <a:endParaRPr lang="fr-FR" sz="1100" baseline="0"/>
        </a:p>
        <a:p>
          <a:pPr>
            <a:lnSpc>
              <a:spcPts val="1200"/>
            </a:lnSpc>
          </a:pPr>
          <a:endParaRPr lang="fr-FR" sz="1100" baseline="0"/>
        </a:p>
        <a:p>
          <a:pPr>
            <a:lnSpc>
              <a:spcPts val="800"/>
            </a:lnSpc>
          </a:pPr>
          <a:endParaRPr lang="fr-FR" sz="1100" baseline="0"/>
        </a:p>
        <a:p>
          <a:pPr>
            <a:lnSpc>
              <a:spcPts val="800"/>
            </a:lnSpc>
          </a:pPr>
          <a:endParaRPr lang="fr-FR" sz="1100" baseline="0"/>
        </a:p>
        <a:p>
          <a:pPr>
            <a:lnSpc>
              <a:spcPts val="1100"/>
            </a:lnSpc>
          </a:pPr>
          <a:endParaRPr lang="fr-FR" sz="1100" baseline="0"/>
        </a:p>
        <a:p>
          <a:pPr>
            <a:lnSpc>
              <a:spcPts val="600"/>
            </a:lnSpc>
          </a:pPr>
          <a:endParaRPr lang="fr-F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100293</xdr:colOff>
      <xdr:row>18</xdr:row>
      <xdr:rowOff>10700</xdr:rowOff>
    </xdr:from>
    <xdr:to>
      <xdr:col>9</xdr:col>
      <xdr:colOff>1076325</xdr:colOff>
      <xdr:row>34</xdr:row>
      <xdr:rowOff>133350</xdr:rowOff>
    </xdr:to>
    <xdr:sp macro="" textlink="">
      <xdr:nvSpPr>
        <xdr:cNvPr id="2" name="ZoneTexte 1"/>
        <xdr:cNvSpPr txBox="1"/>
      </xdr:nvSpPr>
      <xdr:spPr>
        <a:xfrm>
          <a:off x="100293" y="6249575"/>
          <a:ext cx="11282082" cy="3170650"/>
        </a:xfrm>
        <a:prstGeom prst="rect">
          <a:avLst/>
        </a:prstGeom>
        <a:solidFill>
          <a:schemeClr val="lt1"/>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fr-FR" sz="1200" b="1"/>
            <a:t>Commentaires</a:t>
          </a:r>
          <a:r>
            <a:rPr lang="fr-FR" sz="1200" b="1" baseline="0"/>
            <a:t> :</a:t>
          </a:r>
          <a:endParaRPr lang="fr-FR" sz="1100" baseline="0"/>
        </a:p>
        <a:p>
          <a:r>
            <a:rPr lang="fr-FR" sz="1000" baseline="0">
              <a:solidFill>
                <a:schemeClr val="dk1"/>
              </a:solidFill>
              <a:effectLst/>
              <a:latin typeface="+mn-lt"/>
              <a:ea typeface="+mn-ea"/>
              <a:cs typeface="+mn-cs"/>
            </a:rPr>
            <a:t>Nous enregistrons  un taux  d'engagement </a:t>
          </a:r>
          <a:r>
            <a:rPr lang="fr-FR" sz="1000" b="0" i="0" baseline="0">
              <a:solidFill>
                <a:schemeClr val="dk1"/>
              </a:solidFill>
              <a:effectLst/>
              <a:latin typeface="+mn-lt"/>
              <a:ea typeface="+mn-ea"/>
              <a:cs typeface="+mn-cs"/>
            </a:rPr>
            <a:t>de 99%</a:t>
          </a:r>
          <a:r>
            <a:rPr lang="fr-FR" sz="1000" baseline="0">
              <a:solidFill>
                <a:schemeClr val="dk1"/>
              </a:solidFill>
              <a:effectLst/>
              <a:latin typeface="+mn-lt"/>
              <a:ea typeface="+mn-ea"/>
              <a:cs typeface="+mn-cs"/>
            </a:rPr>
            <a:t> et un taux de 93% de consommation  validé par le CPE,  ces  taux refletent l'état d'avancement des opérations inscrites dans le plan de développement  horizon 2012-2017, à savoir la formation et la reception et la mise en fonctionnement de :</a:t>
          </a:r>
          <a:endParaRPr lang="fr-FR" sz="1000">
            <a:effectLst/>
          </a:endParaRPr>
        </a:p>
        <a:p>
          <a:r>
            <a:rPr lang="fr-FR" sz="1000" baseline="0">
              <a:solidFill>
                <a:schemeClr val="dk1"/>
              </a:solidFill>
              <a:effectLst/>
              <a:latin typeface="+mn-lt"/>
              <a:ea typeface="+mn-ea"/>
              <a:cs typeface="+mn-cs"/>
            </a:rPr>
            <a:t>                            - Equipement pour fabrication de sparadrap, </a:t>
          </a:r>
          <a:endParaRPr lang="fr-FR" sz="1000">
            <a:effectLst/>
          </a:endParaRPr>
        </a:p>
        <a:p>
          <a:r>
            <a:rPr lang="fr-FR" sz="1000" baseline="0">
              <a:solidFill>
                <a:schemeClr val="dk1"/>
              </a:solidFill>
              <a:effectLst/>
              <a:latin typeface="+mn-lt"/>
              <a:ea typeface="+mn-ea"/>
              <a:cs typeface="+mn-cs"/>
            </a:rPr>
            <a:t>                            - Machine de fabrication de compresses non stérile,</a:t>
          </a:r>
          <a:endParaRPr lang="fr-FR" sz="1000">
            <a:effectLst/>
          </a:endParaRPr>
        </a:p>
        <a:p>
          <a:r>
            <a:rPr lang="fr-FR" sz="1000" baseline="0">
              <a:solidFill>
                <a:schemeClr val="dk1"/>
              </a:solidFill>
              <a:effectLst/>
              <a:latin typeface="+mn-lt"/>
              <a:ea typeface="+mn-ea"/>
              <a:cs typeface="+mn-cs"/>
            </a:rPr>
            <a:t>                            - Rame sécheuse</a:t>
          </a:r>
          <a:endParaRPr lang="fr-FR" sz="1000">
            <a:effectLst/>
          </a:endParaRPr>
        </a:p>
        <a:p>
          <a:r>
            <a:rPr lang="fr-FR" sz="1000" baseline="0">
              <a:solidFill>
                <a:schemeClr val="dk1"/>
              </a:solidFill>
              <a:effectLst/>
              <a:latin typeface="+mn-lt"/>
              <a:ea typeface="+mn-ea"/>
              <a:cs typeface="+mn-cs"/>
            </a:rPr>
            <a:t>                            - Machines pour fabrication de bande de crêpe</a:t>
          </a:r>
          <a:endParaRPr lang="fr-FR" sz="1000">
            <a:effectLst/>
          </a:endParaRPr>
        </a:p>
        <a:p>
          <a:r>
            <a:rPr lang="fr-FR" sz="1000" baseline="0">
              <a:solidFill>
                <a:schemeClr val="dk1"/>
              </a:solidFill>
              <a:effectLst/>
              <a:latin typeface="+mn-lt"/>
              <a:ea typeface="+mn-ea"/>
              <a:cs typeface="+mn-cs"/>
            </a:rPr>
            <a:t>                            - Rénovation de la gaine de climatisation de l'atelier cardage,</a:t>
          </a:r>
          <a:endParaRPr lang="fr-FR" sz="1000">
            <a:effectLst/>
          </a:endParaRPr>
        </a:p>
        <a:p>
          <a:r>
            <a:rPr lang="fr-FR" sz="1000" baseline="0">
              <a:solidFill>
                <a:schemeClr val="dk1"/>
              </a:solidFill>
              <a:effectLst/>
              <a:latin typeface="+mn-lt"/>
              <a:ea typeface="+mn-ea"/>
              <a:cs typeface="+mn-cs"/>
            </a:rPr>
            <a:t>                            - Stérilisateur </a:t>
          </a:r>
          <a:endParaRPr lang="fr-FR" sz="1000">
            <a:effectLst/>
          </a:endParaRPr>
        </a:p>
        <a:p>
          <a:r>
            <a:rPr lang="fr-FR" sz="1000" baseline="0">
              <a:solidFill>
                <a:schemeClr val="dk1"/>
              </a:solidFill>
              <a:effectLst/>
              <a:latin typeface="+mn-lt"/>
              <a:ea typeface="+mn-ea"/>
              <a:cs typeface="+mn-cs"/>
            </a:rPr>
            <a:t>                            - Machines à enrouler et à perforer  le sparadraps  </a:t>
          </a:r>
          <a:endParaRPr lang="fr-FR" sz="1000">
            <a:effectLst/>
          </a:endParaRPr>
        </a:p>
        <a:p>
          <a:r>
            <a:rPr lang="fr-FR" sz="1000" baseline="0">
              <a:solidFill>
                <a:schemeClr val="dk1"/>
              </a:solidFill>
              <a:effectLst/>
              <a:latin typeface="+mn-lt"/>
              <a:ea typeface="+mn-ea"/>
              <a:cs typeface="+mn-cs"/>
            </a:rPr>
            <a:t>                            - Chaudiere  à l'huile </a:t>
          </a:r>
          <a:endParaRPr lang="fr-FR" sz="1000">
            <a:effectLst/>
          </a:endParaRPr>
        </a:p>
        <a:p>
          <a:r>
            <a:rPr lang="fr-FR" sz="1000" baseline="0">
              <a:solidFill>
                <a:schemeClr val="dk1"/>
              </a:solidFill>
              <a:effectLst/>
              <a:latin typeface="+mn-lt"/>
              <a:ea typeface="+mn-ea"/>
              <a:cs typeface="+mn-cs"/>
            </a:rPr>
            <a:t>                            - Réalisation d'un forage pour renforcer le débit d'eau</a:t>
          </a:r>
        </a:p>
        <a:p>
          <a:r>
            <a:rPr lang="fr-FR" sz="1100" baseline="0">
              <a:solidFill>
                <a:schemeClr val="dk1"/>
              </a:solidFill>
              <a:effectLst/>
              <a:latin typeface="+mn-lt"/>
              <a:ea typeface="+mn-ea"/>
              <a:cs typeface="+mn-cs"/>
            </a:rPr>
            <a:t>                         - Groupe éléctrogene</a:t>
          </a:r>
        </a:p>
        <a:p>
          <a:pPr marL="0" marR="0" indent="0" defTabSz="914400" eaLnBrk="1" fontAlgn="auto" latinLnBrk="0" hangingPunct="1">
            <a:lnSpc>
              <a:spcPct val="100000"/>
            </a:lnSpc>
            <a:spcBef>
              <a:spcPts val="0"/>
            </a:spcBef>
            <a:spcAft>
              <a:spcPts val="0"/>
            </a:spcAft>
            <a:buClrTx/>
            <a:buSzTx/>
            <a:buFontTx/>
            <a:buNone/>
            <a:tabLst/>
            <a:defRPr/>
          </a:pPr>
          <a:r>
            <a:rPr lang="fr-FR" sz="1100" b="0" i="0" baseline="0">
              <a:solidFill>
                <a:schemeClr val="dk1"/>
              </a:solidFill>
              <a:effectLst/>
              <a:latin typeface="+mn-lt"/>
              <a:ea typeface="+mn-ea"/>
              <a:cs typeface="+mn-cs"/>
            </a:rPr>
            <a:t>                         - Amenagement des locaux</a:t>
          </a:r>
        </a:p>
        <a:p>
          <a:pPr eaLnBrk="1" fontAlgn="auto" latinLnBrk="0" hangingPunct="1"/>
          <a:r>
            <a:rPr lang="fr-FR" sz="1100" b="0" i="0" baseline="0">
              <a:solidFill>
                <a:schemeClr val="dk1"/>
              </a:solidFill>
              <a:effectLst/>
              <a:latin typeface="+mn-lt"/>
              <a:ea typeface="+mn-ea"/>
              <a:cs typeface="+mn-cs"/>
            </a:rPr>
            <a:t>                         - Equipement informatique  et mobilier de bureaux,</a:t>
          </a:r>
          <a:endParaRPr lang="fr-FR" sz="1000">
            <a:effectLst/>
          </a:endParaRPr>
        </a:p>
        <a:p>
          <a:pPr eaLnBrk="1" fontAlgn="auto" latinLnBrk="0" hangingPunct="1"/>
          <a:r>
            <a:rPr lang="fr-FR" sz="1100" b="0" i="0" baseline="0">
              <a:solidFill>
                <a:schemeClr val="dk1"/>
              </a:solidFill>
              <a:effectLst/>
              <a:latin typeface="+mn-lt"/>
              <a:ea typeface="+mn-ea"/>
              <a:cs typeface="+mn-cs"/>
            </a:rPr>
            <a:t>                         - Materiels de laboratoire</a:t>
          </a:r>
          <a:endParaRPr lang="fr-FR" sz="1000">
            <a:effectLst/>
          </a:endParaRPr>
        </a:p>
        <a:p>
          <a:r>
            <a:rPr lang="fr-FR" sz="1100" b="0" i="0" baseline="0">
              <a:solidFill>
                <a:schemeClr val="dk1"/>
              </a:solidFill>
              <a:effectLst/>
              <a:latin typeface="+mn-lt"/>
              <a:ea typeface="+mn-ea"/>
              <a:cs typeface="+mn-cs"/>
            </a:rPr>
            <a:t>                         - Equipement et mobilier de bureau</a:t>
          </a:r>
          <a:endParaRPr lang="fr-FR" sz="1000">
            <a:effectLst/>
          </a:endParaRPr>
        </a:p>
        <a:p>
          <a:pPr eaLnBrk="1" fontAlgn="auto" latinLnBrk="0" hangingPunct="1"/>
          <a:r>
            <a:rPr lang="fr-FR" sz="1000" baseline="0">
              <a:solidFill>
                <a:schemeClr val="dk1"/>
              </a:solidFill>
              <a:effectLst/>
              <a:latin typeface="+mn-lt"/>
              <a:ea typeface="+mn-ea"/>
              <a:cs typeface="+mn-cs"/>
            </a:rPr>
            <a:t>                   Aussi, </a:t>
          </a:r>
          <a:r>
            <a:rPr lang="fr-FR" sz="1000" b="0" i="0" baseline="0">
              <a:solidFill>
                <a:schemeClr val="dk1"/>
              </a:solidFill>
              <a:effectLst/>
              <a:latin typeface="+mn-lt"/>
              <a:ea typeface="+mn-ea"/>
              <a:cs typeface="+mn-cs"/>
            </a:rPr>
            <a:t>on enregistre des réalisations partielles , à savoir:</a:t>
          </a:r>
        </a:p>
        <a:p>
          <a:pPr marL="0" marR="0" indent="0" defTabSz="914400" eaLnBrk="1" fontAlgn="auto" latinLnBrk="0" hangingPunct="1">
            <a:lnSpc>
              <a:spcPct val="100000"/>
            </a:lnSpc>
            <a:spcBef>
              <a:spcPts val="0"/>
            </a:spcBef>
            <a:spcAft>
              <a:spcPts val="0"/>
            </a:spcAft>
            <a:buClrTx/>
            <a:buSzTx/>
            <a:buFontTx/>
            <a:buNone/>
            <a:tabLst/>
            <a:defRPr/>
          </a:pPr>
          <a:r>
            <a:rPr lang="fr-FR" sz="1100" b="0" i="0" baseline="0">
              <a:solidFill>
                <a:schemeClr val="dk1"/>
              </a:solidFill>
              <a:effectLst/>
              <a:latin typeface="+mn-lt"/>
              <a:ea typeface="+mn-ea"/>
              <a:cs typeface="+mn-cs"/>
            </a:rPr>
            <a:t> 	- Aménagements des trois(03) magasins produits finis (rayonnage) et  Materiel de transport.</a:t>
          </a:r>
          <a:endParaRPr lang="fr-FR">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fr-FR" sz="1100" b="0" i="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fr-FR" sz="1000" b="0" i="0" baseline="0">
              <a:solidFill>
                <a:schemeClr val="dk1"/>
              </a:solidFill>
              <a:effectLst/>
              <a:latin typeface="+mn-lt"/>
              <a:ea typeface="+mn-ea"/>
              <a:cs typeface="+mn-cs"/>
            </a:rPr>
            <a:t> 	</a:t>
          </a:r>
          <a:endParaRPr lang="fr-FR" sz="1000">
            <a:effectLst/>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224118</xdr:colOff>
      <xdr:row>31</xdr:row>
      <xdr:rowOff>124999</xdr:rowOff>
    </xdr:from>
    <xdr:to>
      <xdr:col>10</xdr:col>
      <xdr:colOff>11206</xdr:colOff>
      <xdr:row>47</xdr:row>
      <xdr:rowOff>45088</xdr:rowOff>
    </xdr:to>
    <xdr:sp macro="" textlink="">
      <xdr:nvSpPr>
        <xdr:cNvPr id="2" name="ZoneTexte 1"/>
        <xdr:cNvSpPr txBox="1"/>
      </xdr:nvSpPr>
      <xdr:spPr>
        <a:xfrm>
          <a:off x="224118" y="3821208"/>
          <a:ext cx="9468970" cy="2969559"/>
        </a:xfrm>
        <a:prstGeom prst="rect">
          <a:avLst/>
        </a:prstGeom>
        <a:solidFill>
          <a:schemeClr val="lt1"/>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endParaRPr lang="fr-FR" sz="1200" b="1"/>
        </a:p>
        <a:p>
          <a:r>
            <a:rPr lang="fr-FR" sz="1200" b="1"/>
            <a:t>Commentaires</a:t>
          </a:r>
          <a:r>
            <a:rPr lang="fr-FR" sz="1200" b="1" baseline="0"/>
            <a:t> :</a:t>
          </a:r>
        </a:p>
        <a:p>
          <a:endParaRPr lang="fr-FR" sz="1100" baseline="0"/>
        </a:p>
        <a:p>
          <a:endParaRPr lang="fr-FR" sz="1100" baseline="0"/>
        </a:p>
        <a:p>
          <a:endParaRPr lang="fr-FR" sz="1100" baseline="0"/>
        </a:p>
        <a:p>
          <a:endParaRPr lang="fr-FR" sz="1100" baseline="0"/>
        </a:p>
        <a:p>
          <a:endParaRPr lang="fr-FR" sz="1100" baseline="0"/>
        </a:p>
        <a:p>
          <a:endParaRPr lang="fr-FR" sz="1100" baseline="0"/>
        </a:p>
        <a:p>
          <a:endParaRPr lang="fr-FR" sz="1100" baseline="0"/>
        </a:p>
        <a:p>
          <a:endParaRPr lang="fr-FR" sz="1100" baseline="0"/>
        </a:p>
        <a:p>
          <a:endParaRPr lang="fr-F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3111</xdr:colOff>
      <xdr:row>17</xdr:row>
      <xdr:rowOff>116417</xdr:rowOff>
    </xdr:from>
    <xdr:to>
      <xdr:col>11</xdr:col>
      <xdr:colOff>1005416</xdr:colOff>
      <xdr:row>22</xdr:row>
      <xdr:rowOff>95250</xdr:rowOff>
    </xdr:to>
    <xdr:sp macro="" textlink="">
      <xdr:nvSpPr>
        <xdr:cNvPr id="2" name="ZoneTexte 1"/>
        <xdr:cNvSpPr txBox="1"/>
      </xdr:nvSpPr>
      <xdr:spPr>
        <a:xfrm>
          <a:off x="246528" y="4307417"/>
          <a:ext cx="13067305" cy="931333"/>
        </a:xfrm>
        <a:prstGeom prst="rect">
          <a:avLst/>
        </a:prstGeom>
        <a:solidFill>
          <a:schemeClr val="lt1"/>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pPr>
            <a:lnSpc>
              <a:spcPts val="600"/>
            </a:lnSpc>
          </a:pPr>
          <a:endParaRPr lang="fr-FR" sz="1200" b="1"/>
        </a:p>
        <a:p>
          <a:pPr>
            <a:lnSpc>
              <a:spcPts val="600"/>
            </a:lnSpc>
          </a:pPr>
          <a:r>
            <a:rPr lang="fr-FR" sz="1200" b="1"/>
            <a:t>Commentaires</a:t>
          </a:r>
          <a:r>
            <a:rPr lang="fr-FR" sz="1200" b="1" baseline="0"/>
            <a:t> : (liés  à l'évolution de l'état de mise en oeuvre)</a:t>
          </a:r>
        </a:p>
        <a:p>
          <a:pPr fontAlgn="base">
            <a:lnSpc>
              <a:spcPts val="900"/>
            </a:lnSpc>
          </a:pPr>
          <a:endParaRPr lang="fr-FR" sz="1100" b="1">
            <a:solidFill>
              <a:schemeClr val="dk1"/>
            </a:solidFill>
            <a:latin typeface="+mn-lt"/>
            <a:ea typeface="+mn-ea"/>
            <a:cs typeface="+mn-cs"/>
          </a:endParaRPr>
        </a:p>
        <a:p>
          <a:pPr>
            <a:lnSpc>
              <a:spcPts val="900"/>
            </a:lnSpc>
          </a:pPr>
          <a:r>
            <a:rPr lang="fr-FR" sz="1100" baseline="0">
              <a:solidFill>
                <a:schemeClr val="dk1"/>
              </a:solidFill>
              <a:effectLst/>
              <a:latin typeface="+mn-lt"/>
              <a:ea typeface="+mn-ea"/>
              <a:cs typeface="+mn-cs"/>
            </a:rPr>
            <a:t>- Le taux  de consommation du montant  </a:t>
          </a:r>
          <a:r>
            <a:rPr lang="fr-FR" sz="1100" baseline="0">
              <a:solidFill>
                <a:schemeClr val="tx1"/>
              </a:solidFill>
              <a:effectLst/>
              <a:latin typeface="+mn-lt"/>
              <a:ea typeface="+mn-ea"/>
              <a:cs typeface="+mn-cs"/>
            </a:rPr>
            <a:t>de l'investissement  materiel est de 48% par rapport au montant total du Plan de Dévelloppemement actualisé et de 93% par rapport au montant validé par le CPE ;</a:t>
          </a:r>
          <a:endParaRPr lang="fr-FR">
            <a:solidFill>
              <a:schemeClr val="tx1"/>
            </a:solidFill>
            <a:effectLst/>
          </a:endParaRPr>
        </a:p>
        <a:p>
          <a:pPr eaLnBrk="1" fontAlgn="auto" latinLnBrk="0" hangingPunct="1">
            <a:lnSpc>
              <a:spcPts val="1100"/>
            </a:lnSpc>
          </a:pPr>
          <a:r>
            <a:rPr lang="fr-FR" sz="1100" baseline="0">
              <a:solidFill>
                <a:schemeClr val="tx1"/>
              </a:solidFill>
              <a:effectLst/>
              <a:latin typeface="+mn-lt"/>
              <a:ea typeface="+mn-ea"/>
              <a:cs typeface="+mn-cs"/>
            </a:rPr>
            <a:t>ainsi qu'un taux de consommation des investissements immateriels de 100 % par rapport au montant du Plan de Développememnt validé CPE.</a:t>
          </a:r>
          <a:endParaRPr lang="fr-FR">
            <a:solidFill>
              <a:schemeClr val="tx1"/>
            </a:solidFill>
            <a:effectLst/>
          </a:endParaRPr>
        </a:p>
        <a:p>
          <a:pPr>
            <a:lnSpc>
              <a:spcPts val="1100"/>
            </a:lnSpc>
          </a:pPr>
          <a:endParaRPr lang="fr-FR" sz="1100" baseline="0">
            <a:solidFill>
              <a:srgbClr val="FF0000"/>
            </a:solidFill>
          </a:endParaRPr>
        </a:p>
        <a:p>
          <a:pPr>
            <a:lnSpc>
              <a:spcPts val="1100"/>
            </a:lnSpc>
          </a:pPr>
          <a:endParaRPr lang="fr-FR" sz="1100" i="0" baseline="0"/>
        </a:p>
        <a:p>
          <a:pPr>
            <a:lnSpc>
              <a:spcPts val="1100"/>
            </a:lnSpc>
          </a:pPr>
          <a:endParaRPr lang="fr-FR" sz="1100" baseline="0"/>
        </a:p>
        <a:p>
          <a:pPr>
            <a:lnSpc>
              <a:spcPts val="1100"/>
            </a:lnSpc>
          </a:pPr>
          <a:endParaRPr lang="fr-F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62</xdr:row>
      <xdr:rowOff>1</xdr:rowOff>
    </xdr:from>
    <xdr:to>
      <xdr:col>8</xdr:col>
      <xdr:colOff>11206</xdr:colOff>
      <xdr:row>70</xdr:row>
      <xdr:rowOff>83345</xdr:rowOff>
    </xdr:to>
    <xdr:sp macro="" textlink="">
      <xdr:nvSpPr>
        <xdr:cNvPr id="2" name="ZoneTexte 1"/>
        <xdr:cNvSpPr txBox="1"/>
      </xdr:nvSpPr>
      <xdr:spPr>
        <a:xfrm>
          <a:off x="250031" y="12489657"/>
          <a:ext cx="10560144" cy="1607344"/>
        </a:xfrm>
        <a:prstGeom prst="rect">
          <a:avLst/>
        </a:prstGeom>
        <a:solidFill>
          <a:schemeClr val="lt1"/>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pPr>
            <a:lnSpc>
              <a:spcPts val="1400"/>
            </a:lnSpc>
          </a:pPr>
          <a:r>
            <a:rPr lang="fr-FR" sz="1200" b="1"/>
            <a:t>Commentaires</a:t>
          </a:r>
          <a:r>
            <a:rPr lang="fr-FR" sz="1200" b="1" baseline="0"/>
            <a:t> :</a:t>
          </a:r>
        </a:p>
        <a:p>
          <a:endParaRPr lang="fr-FR" sz="1100" baseline="0"/>
        </a:p>
        <a:p>
          <a:endParaRPr lang="fr-FR" sz="1100" baseline="0"/>
        </a:p>
        <a:p>
          <a:endParaRPr lang="fr-FR" sz="1100" baseline="0"/>
        </a:p>
        <a:p>
          <a:endParaRPr lang="fr-FR" sz="1100" baseline="0"/>
        </a:p>
        <a:p>
          <a:pPr>
            <a:lnSpc>
              <a:spcPts val="1200"/>
            </a:lnSpc>
          </a:pPr>
          <a:endParaRPr lang="fr-FR" sz="1100" baseline="0"/>
        </a:p>
        <a:p>
          <a:pPr>
            <a:lnSpc>
              <a:spcPts val="1200"/>
            </a:lnSpc>
          </a:pPr>
          <a:endParaRPr lang="fr-FR" sz="1100" baseline="0"/>
        </a:p>
        <a:p>
          <a:endParaRPr lang="fr-FR" sz="1100" baseline="0"/>
        </a:p>
        <a:p>
          <a:pPr>
            <a:lnSpc>
              <a:spcPts val="1200"/>
            </a:lnSpc>
          </a:pPr>
          <a:endParaRPr lang="fr-FR" sz="1100" baseline="0"/>
        </a:p>
        <a:p>
          <a:pPr>
            <a:lnSpc>
              <a:spcPts val="1200"/>
            </a:lnSpc>
          </a:pPr>
          <a:endParaRPr lang="fr-FR" sz="1100"/>
        </a:p>
      </xdr:txBody>
    </xdr:sp>
    <xdr:clientData/>
  </xdr:twoCellAnchor>
  <xdr:twoCellAnchor>
    <xdr:from>
      <xdr:col>1</xdr:col>
      <xdr:colOff>1273970</xdr:colOff>
      <xdr:row>12</xdr:row>
      <xdr:rowOff>0</xdr:rowOff>
    </xdr:from>
    <xdr:to>
      <xdr:col>6</xdr:col>
      <xdr:colOff>1132993</xdr:colOff>
      <xdr:row>18</xdr:row>
      <xdr:rowOff>130969</xdr:rowOff>
    </xdr:to>
    <xdr:sp macro="" textlink="">
      <xdr:nvSpPr>
        <xdr:cNvPr id="4" name="Rectangle à coins arrondis 3"/>
        <xdr:cNvSpPr/>
      </xdr:nvSpPr>
      <xdr:spPr>
        <a:xfrm rot="20614565">
          <a:off x="1524001" y="2512219"/>
          <a:ext cx="7490930" cy="15240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fr-FR" sz="6000" b="1" i="1"/>
            <a:t>     </a:t>
          </a:r>
          <a:r>
            <a:rPr lang="fr-FR" sz="6000" b="0" i="1"/>
            <a:t>NEANT</a:t>
          </a:r>
        </a:p>
      </xdr:txBody>
    </xdr:sp>
    <xdr:clientData/>
  </xdr:twoCellAnchor>
  <xdr:twoCellAnchor>
    <xdr:from>
      <xdr:col>1</xdr:col>
      <xdr:colOff>559593</xdr:colOff>
      <xdr:row>52</xdr:row>
      <xdr:rowOff>107156</xdr:rowOff>
    </xdr:from>
    <xdr:to>
      <xdr:col>6</xdr:col>
      <xdr:colOff>418616</xdr:colOff>
      <xdr:row>60</xdr:row>
      <xdr:rowOff>107156</xdr:rowOff>
    </xdr:to>
    <xdr:sp macro="" textlink="">
      <xdr:nvSpPr>
        <xdr:cNvPr id="6" name="Rectangle à coins arrondis 5"/>
        <xdr:cNvSpPr/>
      </xdr:nvSpPr>
      <xdr:spPr>
        <a:xfrm rot="20614565">
          <a:off x="809624" y="10691812"/>
          <a:ext cx="7490930" cy="15240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fr-FR" sz="6000" b="1" i="1"/>
            <a:t>     </a:t>
          </a:r>
          <a:r>
            <a:rPr lang="fr-FR" sz="6000" b="0" i="1"/>
            <a:t>NEANT</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13</xdr:row>
      <xdr:rowOff>0</xdr:rowOff>
    </xdr:from>
    <xdr:to>
      <xdr:col>6</xdr:col>
      <xdr:colOff>778607</xdr:colOff>
      <xdr:row>20</xdr:row>
      <xdr:rowOff>156882</xdr:rowOff>
    </xdr:to>
    <xdr:sp macro="" textlink="">
      <xdr:nvSpPr>
        <xdr:cNvPr id="2" name="Rectangle à coins arrondis 1"/>
        <xdr:cNvSpPr/>
      </xdr:nvSpPr>
      <xdr:spPr>
        <a:xfrm rot="20614565">
          <a:off x="324971" y="2487706"/>
          <a:ext cx="7490930" cy="15240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fr-FR" sz="6000" b="1" i="1"/>
            <a:t>     </a:t>
          </a:r>
          <a:r>
            <a:rPr lang="fr-FR" sz="6000" b="0" i="1"/>
            <a:t>NEANT</a:t>
          </a:r>
        </a:p>
      </xdr:txBody>
    </xdr:sp>
    <xdr:clientData/>
  </xdr:twoCellAnchor>
  <xdr:twoCellAnchor>
    <xdr:from>
      <xdr:col>21</xdr:col>
      <xdr:colOff>0</xdr:colOff>
      <xdr:row>19</xdr:row>
      <xdr:rowOff>0</xdr:rowOff>
    </xdr:from>
    <xdr:to>
      <xdr:col>26</xdr:col>
      <xdr:colOff>251930</xdr:colOff>
      <xdr:row>25</xdr:row>
      <xdr:rowOff>134471</xdr:rowOff>
    </xdr:to>
    <xdr:sp macro="" textlink="">
      <xdr:nvSpPr>
        <xdr:cNvPr id="4" name="Rectangle à coins arrondis 3"/>
        <xdr:cNvSpPr/>
      </xdr:nvSpPr>
      <xdr:spPr>
        <a:xfrm rot="20614565">
          <a:off x="23745265" y="3653118"/>
          <a:ext cx="7490930" cy="15240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fr-FR" sz="6000" b="1" i="1"/>
            <a:t>     </a:t>
          </a:r>
          <a:r>
            <a:rPr lang="fr-FR" sz="6000" b="0" i="1"/>
            <a:t>NEANT</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8</xdr:col>
      <xdr:colOff>366146</xdr:colOff>
      <xdr:row>34</xdr:row>
      <xdr:rowOff>62096</xdr:rowOff>
    </xdr:from>
    <xdr:to>
      <xdr:col>14</xdr:col>
      <xdr:colOff>262143</xdr:colOff>
      <xdr:row>41</xdr:row>
      <xdr:rowOff>147319</xdr:rowOff>
    </xdr:to>
    <xdr:sp macro="" textlink="">
      <xdr:nvSpPr>
        <xdr:cNvPr id="3" name="Rectangle à coins arrondis 2"/>
        <xdr:cNvSpPr/>
      </xdr:nvSpPr>
      <xdr:spPr>
        <a:xfrm rot="20614565">
          <a:off x="9399857" y="7411385"/>
          <a:ext cx="7475891" cy="1488908"/>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fr-FR" sz="6000" b="1" i="1"/>
            <a:t>     </a:t>
          </a:r>
          <a:r>
            <a:rPr lang="fr-FR" sz="6000" b="0" i="1"/>
            <a:t>NEANT</a:t>
          </a:r>
        </a:p>
      </xdr:txBody>
    </xdr:sp>
    <xdr:clientData/>
  </xdr:twoCellAnchor>
  <xdr:twoCellAnchor>
    <xdr:from>
      <xdr:col>10</xdr:col>
      <xdr:colOff>0</xdr:colOff>
      <xdr:row>21</xdr:row>
      <xdr:rowOff>0</xdr:rowOff>
    </xdr:from>
    <xdr:to>
      <xdr:col>15</xdr:col>
      <xdr:colOff>664680</xdr:colOff>
      <xdr:row>28</xdr:row>
      <xdr:rowOff>127000</xdr:rowOff>
    </xdr:to>
    <xdr:sp macro="" textlink="">
      <xdr:nvSpPr>
        <xdr:cNvPr id="5" name="Rectangle à coins arrondis 4"/>
        <xdr:cNvSpPr/>
      </xdr:nvSpPr>
      <xdr:spPr>
        <a:xfrm rot="20614565">
          <a:off x="10572750" y="4445000"/>
          <a:ext cx="7490930" cy="15240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fr-FR" sz="6000" b="1" i="1"/>
            <a:t>     </a:t>
          </a:r>
          <a:r>
            <a:rPr lang="fr-FR" sz="6000" b="0" i="1"/>
            <a:t>NEANT</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9524</xdr:colOff>
      <xdr:row>4</xdr:row>
      <xdr:rowOff>0</xdr:rowOff>
    </xdr:from>
    <xdr:to>
      <xdr:col>11</xdr:col>
      <xdr:colOff>15875</xdr:colOff>
      <xdr:row>6</xdr:row>
      <xdr:rowOff>142876</xdr:rowOff>
    </xdr:to>
    <xdr:sp macro="" textlink="">
      <xdr:nvSpPr>
        <xdr:cNvPr id="3" name="ZoneTexte 2"/>
        <xdr:cNvSpPr txBox="1"/>
      </xdr:nvSpPr>
      <xdr:spPr>
        <a:xfrm>
          <a:off x="125941" y="338667"/>
          <a:ext cx="5372101" cy="418042"/>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800"/>
            </a:lnSpc>
          </a:pPr>
          <a:r>
            <a:rPr lang="fr-FR" sz="1600" b="1" i="1" u="none">
              <a:solidFill>
                <a:sysClr val="windowText" lastClr="000000"/>
              </a:solidFill>
            </a:rPr>
            <a:t>Comparatif taux de consommation </a:t>
          </a:r>
          <a:r>
            <a:rPr lang="fr-FR" sz="1600" b="1" i="1" u="none">
              <a:solidFill>
                <a:srgbClr val="FF0000"/>
              </a:solidFill>
            </a:rPr>
            <a:t> </a:t>
          </a:r>
        </a:p>
      </xdr:txBody>
    </xdr:sp>
    <xdr:clientData/>
  </xdr:twoCellAnchor>
  <xdr:twoCellAnchor>
    <xdr:from>
      <xdr:col>1</xdr:col>
      <xdr:colOff>38100</xdr:colOff>
      <xdr:row>24</xdr:row>
      <xdr:rowOff>152400</xdr:rowOff>
    </xdr:from>
    <xdr:to>
      <xdr:col>20</xdr:col>
      <xdr:colOff>371475</xdr:colOff>
      <xdr:row>41</xdr:row>
      <xdr:rowOff>38100</xdr:rowOff>
    </xdr:to>
    <xdr:graphicFrame macro="">
      <xdr:nvGraphicFramePr>
        <xdr:cNvPr id="2507979"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123825</xdr:colOff>
      <xdr:row>17</xdr:row>
      <xdr:rowOff>171450</xdr:rowOff>
    </xdr:from>
    <xdr:to>
      <xdr:col>26</xdr:col>
      <xdr:colOff>238125</xdr:colOff>
      <xdr:row>27</xdr:row>
      <xdr:rowOff>166688</xdr:rowOff>
    </xdr:to>
    <xdr:graphicFrame macro="">
      <xdr:nvGraphicFramePr>
        <xdr:cNvPr id="2510531"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421300</xdr:colOff>
      <xdr:row>15</xdr:row>
      <xdr:rowOff>142875</xdr:rowOff>
    </xdr:from>
    <xdr:to>
      <xdr:col>11</xdr:col>
      <xdr:colOff>180975</xdr:colOff>
      <xdr:row>17</xdr:row>
      <xdr:rowOff>123825</xdr:rowOff>
    </xdr:to>
    <xdr:sp macro="" textlink="">
      <xdr:nvSpPr>
        <xdr:cNvPr id="5" name="ZoneTexte 4"/>
        <xdr:cNvSpPr txBox="1"/>
      </xdr:nvSpPr>
      <xdr:spPr>
        <a:xfrm>
          <a:off x="1040425" y="6286500"/>
          <a:ext cx="6160475" cy="3619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fr-FR" sz="1600" b="1" i="1" u="none">
              <a:solidFill>
                <a:sysClr val="windowText" lastClr="000000"/>
              </a:solidFill>
            </a:rPr>
            <a:t>Comparatif  Taux</a:t>
          </a:r>
          <a:r>
            <a:rPr lang="fr-FR" sz="1600" b="1" i="1" u="none" baseline="0">
              <a:solidFill>
                <a:sysClr val="windowText" lastClr="000000"/>
              </a:solidFill>
            </a:rPr>
            <a:t> de c</a:t>
          </a:r>
          <a:r>
            <a:rPr lang="fr-FR" sz="1600" b="1" i="1" u="none">
              <a:solidFill>
                <a:sysClr val="windowText" lastClr="000000"/>
              </a:solidFill>
            </a:rPr>
            <a:t>onsommation prévu</a:t>
          </a:r>
          <a:r>
            <a:rPr lang="fr-FR" sz="1600" b="1" i="1" u="none" baseline="0">
              <a:solidFill>
                <a:sysClr val="windowText" lastClr="000000"/>
              </a:solidFill>
            </a:rPr>
            <a:t>/ Taux de consommation effectif</a:t>
          </a:r>
        </a:p>
        <a:p>
          <a:pPr algn="ctr"/>
          <a:endParaRPr lang="fr-FR" sz="1600" b="1" i="1" u="none">
            <a:solidFill>
              <a:srgbClr val="C00000"/>
            </a:solidFill>
          </a:endParaRPr>
        </a:p>
      </xdr:txBody>
    </xdr:sp>
    <xdr:clientData/>
  </xdr:twoCellAnchor>
  <xdr:twoCellAnchor>
    <xdr:from>
      <xdr:col>1</xdr:col>
      <xdr:colOff>0</xdr:colOff>
      <xdr:row>44</xdr:row>
      <xdr:rowOff>9526</xdr:rowOff>
    </xdr:from>
    <xdr:to>
      <xdr:col>12</xdr:col>
      <xdr:colOff>19050</xdr:colOff>
      <xdr:row>48</xdr:row>
      <xdr:rowOff>85726</xdr:rowOff>
    </xdr:to>
    <xdr:sp macro="" textlink="">
      <xdr:nvSpPr>
        <xdr:cNvPr id="6" name="ZoneTexte 5"/>
        <xdr:cNvSpPr txBox="1"/>
      </xdr:nvSpPr>
      <xdr:spPr>
        <a:xfrm>
          <a:off x="123825" y="14992351"/>
          <a:ext cx="6334125" cy="83820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FR" sz="1100"/>
            <a:t>Analyse</a:t>
          </a:r>
          <a:r>
            <a:rPr lang="fr-FR" sz="1100" baseline="0"/>
            <a:t> :</a:t>
          </a:r>
        </a:p>
        <a:p>
          <a:pPr marL="0" marR="0" indent="0" defTabSz="914400" eaLnBrk="1" fontAlgn="auto" latinLnBrk="0" hangingPunct="1">
            <a:lnSpc>
              <a:spcPct val="100000"/>
            </a:lnSpc>
            <a:spcBef>
              <a:spcPts val="0"/>
            </a:spcBef>
            <a:spcAft>
              <a:spcPts val="0"/>
            </a:spcAft>
            <a:buClrTx/>
            <a:buSzTx/>
            <a:buFontTx/>
            <a:buNone/>
            <a:tabLst/>
            <a:defRPr/>
          </a:pPr>
          <a:r>
            <a:rPr lang="fr-FR" sz="1100" baseline="0">
              <a:solidFill>
                <a:sysClr val="windowText" lastClr="000000"/>
              </a:solidFill>
              <a:effectLst/>
              <a:latin typeface="+mn-lt"/>
              <a:ea typeface="+mn-ea"/>
              <a:cs typeface="+mn-cs"/>
            </a:rPr>
            <a:t>le taux  de consommation  de la rubrique des investissements materiel est de 93% , soit un décaissement cumulé du budget alloué d'une valeur de 526 MDA, et un taux de 100% soit un décaissement du montant alloué de 34 MDA pour la  rubrique formation.</a:t>
          </a:r>
          <a:endParaRPr lang="fr-FR" sz="1100">
            <a:solidFill>
              <a:srgbClr val="FF0000"/>
            </a:solidFill>
          </a:endParaRPr>
        </a:p>
      </xdr:txBody>
    </xdr:sp>
    <xdr:clientData/>
  </xdr:twoCellAnchor>
  <xdr:twoCellAnchor>
    <xdr:from>
      <xdr:col>0</xdr:col>
      <xdr:colOff>95250</xdr:colOff>
      <xdr:row>57</xdr:row>
      <xdr:rowOff>114300</xdr:rowOff>
    </xdr:from>
    <xdr:to>
      <xdr:col>12</xdr:col>
      <xdr:colOff>371475</xdr:colOff>
      <xdr:row>74</xdr:row>
      <xdr:rowOff>28575</xdr:rowOff>
    </xdr:to>
    <xdr:graphicFrame macro="">
      <xdr:nvGraphicFramePr>
        <xdr:cNvPr id="2510535" name="Graphique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123823</xdr:colOff>
      <xdr:row>74</xdr:row>
      <xdr:rowOff>123825</xdr:rowOff>
    </xdr:from>
    <xdr:to>
      <xdr:col>15</xdr:col>
      <xdr:colOff>123825</xdr:colOff>
      <xdr:row>78</xdr:row>
      <xdr:rowOff>180975</xdr:rowOff>
    </xdr:to>
    <xdr:sp macro="" textlink="">
      <xdr:nvSpPr>
        <xdr:cNvPr id="10" name="ZoneTexte 9"/>
        <xdr:cNvSpPr txBox="1"/>
      </xdr:nvSpPr>
      <xdr:spPr>
        <a:xfrm>
          <a:off x="123823" y="20259675"/>
          <a:ext cx="8420102" cy="8191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FR" sz="1100" b="1" u="sng"/>
            <a:t>Analyse</a:t>
          </a:r>
          <a:r>
            <a:rPr lang="fr-FR" sz="1100" b="1" u="sng" baseline="0"/>
            <a:t> :</a:t>
          </a:r>
          <a:r>
            <a:rPr lang="fr-FR" sz="1100" b="1" u="sng" baseline="0">
              <a:solidFill>
                <a:schemeClr val="dk1"/>
              </a:solidFill>
              <a:effectLst/>
              <a:latin typeface="+mn-lt"/>
              <a:ea typeface="+mn-ea"/>
              <a:cs typeface="+mn-cs"/>
            </a:rPr>
            <a:t>  </a:t>
          </a:r>
        </a:p>
        <a:p>
          <a:pPr rtl="0" eaLnBrk="1" fontAlgn="auto" latinLnBrk="0" hangingPunct="1"/>
          <a:r>
            <a:rPr lang="fr-FR" sz="1100" b="0" baseline="0">
              <a:solidFill>
                <a:schemeClr val="dk1"/>
              </a:solidFill>
              <a:effectLst/>
              <a:latin typeface="+mn-lt"/>
              <a:ea typeface="+mn-ea"/>
              <a:cs typeface="+mn-cs"/>
            </a:rPr>
            <a:t> </a:t>
          </a:r>
          <a:endParaRPr lang="fr-FR">
            <a:effectLst/>
          </a:endParaRPr>
        </a:p>
        <a:p>
          <a:pPr rtl="0" eaLnBrk="1" fontAlgn="auto" latinLnBrk="0" hangingPunct="1"/>
          <a:r>
            <a:rPr lang="fr-FR" sz="1100" b="0" baseline="0">
              <a:solidFill>
                <a:schemeClr val="dk1"/>
              </a:solidFill>
              <a:effectLst/>
              <a:latin typeface="+mn-lt"/>
              <a:ea typeface="+mn-ea"/>
              <a:cs typeface="+mn-cs"/>
            </a:rPr>
            <a:t>Le chiffre d’affaires réalisé durant  le 4ème trimestre 2023  est de  895 MDA, soit  une hausse  de  45% par rapport à la même période 2022.</a:t>
          </a:r>
          <a:endParaRPr lang="fr-FR">
            <a:effectLst/>
          </a:endParaRPr>
        </a:p>
        <a:p>
          <a:pPr rtl="0" eaLnBrk="1" fontAlgn="auto" latinLnBrk="0" hangingPunct="1"/>
          <a:r>
            <a:rPr lang="fr-FR" sz="1100" b="0" baseline="0">
              <a:solidFill>
                <a:schemeClr val="dk1"/>
              </a:solidFill>
              <a:effectLst/>
              <a:latin typeface="+mn-lt"/>
              <a:ea typeface="+mn-ea"/>
              <a:cs typeface="+mn-cs"/>
            </a:rPr>
            <a:t>Au 31/12/2023, la trésorerie arrêtée est de  -1 338 MDA soit une baisse de  53% par rapport  </a:t>
          </a:r>
          <a:r>
            <a:rPr lang="fr-FR" sz="1100" b="0" i="0" baseline="0">
              <a:solidFill>
                <a:schemeClr val="dk1"/>
              </a:solidFill>
              <a:effectLst/>
              <a:latin typeface="+mn-lt"/>
              <a:ea typeface="+mn-ea"/>
              <a:cs typeface="+mn-cs"/>
            </a:rPr>
            <a:t>à la même période 2022.</a:t>
          </a:r>
          <a:endParaRPr lang="fr-FR">
            <a:effectLst/>
          </a:endParaRPr>
        </a:p>
        <a:p>
          <a:endParaRPr lang="fr-FR">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13606</xdr:colOff>
      <xdr:row>47</xdr:row>
      <xdr:rowOff>81640</xdr:rowOff>
    </xdr:from>
    <xdr:to>
      <xdr:col>10</xdr:col>
      <xdr:colOff>4081</xdr:colOff>
      <xdr:row>59</xdr:row>
      <xdr:rowOff>77932</xdr:rowOff>
    </xdr:to>
    <xdr:sp macro="" textlink="">
      <xdr:nvSpPr>
        <xdr:cNvPr id="2" name="ZoneTexte 1"/>
        <xdr:cNvSpPr txBox="1"/>
      </xdr:nvSpPr>
      <xdr:spPr>
        <a:xfrm>
          <a:off x="30924" y="4151413"/>
          <a:ext cx="10935566" cy="2412178"/>
        </a:xfrm>
        <a:prstGeom prst="rect">
          <a:avLst/>
        </a:prstGeom>
        <a:solidFill>
          <a:schemeClr val="lt1"/>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pPr>
            <a:lnSpc>
              <a:spcPts val="1300"/>
            </a:lnSpc>
          </a:pPr>
          <a:r>
            <a:rPr lang="fr-FR" sz="1200" b="1"/>
            <a:t>Commentaires</a:t>
          </a:r>
          <a:r>
            <a:rPr lang="fr-FR" sz="1200" b="1" baseline="0"/>
            <a:t>  (liés à l'évolution des agrégats):   </a:t>
          </a:r>
        </a:p>
        <a:p>
          <a:endParaRPr lang="fr-FR" sz="1100">
            <a:solidFill>
              <a:sysClr val="windowText" lastClr="000000"/>
            </a:solidFill>
            <a:effectLst/>
            <a:latin typeface="+mn-lt"/>
            <a:ea typeface="+mn-ea"/>
            <a:cs typeface="+mn-cs"/>
          </a:endParaRPr>
        </a:p>
        <a:p>
          <a:r>
            <a:rPr lang="fr-FR" sz="1100">
              <a:solidFill>
                <a:sysClr val="windowText" lastClr="000000"/>
              </a:solidFill>
              <a:effectLst/>
              <a:latin typeface="+mn-lt"/>
              <a:ea typeface="+mn-ea"/>
              <a:cs typeface="+mn-cs"/>
            </a:rPr>
            <a:t>-Le résultat net de l’exercice 2022 est de -206 MDA soit une baisse de  22% par rapport à l’exercice précèdent.</a:t>
          </a:r>
          <a:r>
            <a:rPr lang="fr-FR" sz="1100" baseline="0">
              <a:solidFill>
                <a:sysClr val="windowText" lastClr="000000"/>
              </a:solidFill>
              <a:effectLst/>
              <a:latin typeface="+mn-lt"/>
              <a:ea typeface="+mn-ea"/>
              <a:cs typeface="+mn-cs"/>
            </a:rPr>
            <a:t> </a:t>
          </a:r>
        </a:p>
        <a:p>
          <a:r>
            <a:rPr lang="fr-FR" sz="1100">
              <a:solidFill>
                <a:sysClr val="windowText" lastClr="000000"/>
              </a:solidFill>
              <a:effectLst/>
              <a:latin typeface="+mn-lt"/>
              <a:ea typeface="+mn-ea"/>
              <a:cs typeface="+mn-cs"/>
            </a:rPr>
            <a:t>-Le chiffre d’affaires réalisé au 31/12/2022 est de 2 122 MDA, soit un taux de réalisation de 93% par rapport aux objectifs arrêtés, avec  une régression de </a:t>
          </a:r>
          <a:r>
            <a:rPr lang="fr-FR" sz="1100" baseline="0">
              <a:solidFill>
                <a:sysClr val="windowText" lastClr="000000"/>
              </a:solidFill>
              <a:effectLst/>
              <a:latin typeface="+mn-lt"/>
              <a:ea typeface="+mn-ea"/>
              <a:cs typeface="+mn-cs"/>
            </a:rPr>
            <a:t> 9%</a:t>
          </a:r>
          <a:r>
            <a:rPr lang="fr-FR" sz="1100">
              <a:solidFill>
                <a:sysClr val="windowText" lastClr="000000"/>
              </a:solidFill>
              <a:effectLst/>
              <a:latin typeface="+mn-lt"/>
              <a:ea typeface="+mn-ea"/>
              <a:cs typeface="+mn-cs"/>
            </a:rPr>
            <a:t> par rapport à l’exercice 2021</a:t>
          </a:r>
          <a:r>
            <a:rPr lang="fr-FR" sz="1100" baseline="0">
              <a:solidFill>
                <a:sysClr val="windowText" lastClr="000000"/>
              </a:solidFill>
              <a:effectLst/>
              <a:latin typeface="+mn-lt"/>
              <a:ea typeface="+mn-ea"/>
              <a:cs typeface="+mn-cs"/>
            </a:rPr>
            <a:t> </a:t>
          </a:r>
          <a:r>
            <a:rPr lang="fr-FR" sz="1100">
              <a:solidFill>
                <a:sysClr val="windowText" lastClr="000000"/>
              </a:solidFill>
              <a:effectLst/>
              <a:latin typeface="+mn-lt"/>
              <a:ea typeface="+mn-ea"/>
              <a:cs typeface="+mn-cs"/>
            </a:rPr>
            <a:t>due essentiellement à</a:t>
          </a:r>
          <a:r>
            <a:rPr lang="fr-FR" sz="1100" baseline="0">
              <a:solidFill>
                <a:sysClr val="windowText" lastClr="000000"/>
              </a:solidFill>
              <a:effectLst/>
              <a:latin typeface="+mn-lt"/>
              <a:ea typeface="+mn-ea"/>
              <a:cs typeface="+mn-cs"/>
            </a:rPr>
            <a:t> :</a:t>
          </a:r>
        </a:p>
        <a:p>
          <a:pPr lvl="1" rtl="0"/>
          <a:r>
            <a:rPr lang="fr-FR" sz="1100">
              <a:solidFill>
                <a:sysClr val="windowText" lastClr="000000"/>
              </a:solidFill>
              <a:effectLst/>
              <a:latin typeface="+mn-lt"/>
              <a:ea typeface="+mn-ea"/>
              <a:cs typeface="+mn-cs"/>
            </a:rPr>
            <a:t>- </a:t>
          </a:r>
          <a:r>
            <a:rPr lang="fr-FR" sz="1100" baseline="0">
              <a:solidFill>
                <a:sysClr val="windowText" lastClr="000000"/>
              </a:solidFill>
              <a:effectLst/>
              <a:latin typeface="+mn-lt"/>
              <a:ea typeface="+mn-ea"/>
              <a:cs typeface="+mn-cs"/>
            </a:rPr>
            <a:t>Faible niveau de production de caertains produits tel que le coton, la bande platrée et la bande de crêpe</a:t>
          </a:r>
          <a:r>
            <a:rPr lang="fr-FR" sz="1100">
              <a:solidFill>
                <a:sysClr val="windowText" lastClr="000000"/>
              </a:solidFill>
              <a:effectLst/>
              <a:latin typeface="+mn-lt"/>
              <a:ea typeface="+mn-ea"/>
              <a:cs typeface="+mn-cs"/>
            </a:rPr>
            <a:t>;</a:t>
          </a:r>
        </a:p>
        <a:p>
          <a:pPr lvl="1"/>
          <a:r>
            <a:rPr lang="fr-FR" sz="1100">
              <a:solidFill>
                <a:sysClr val="windowText" lastClr="000000"/>
              </a:solidFill>
              <a:effectLst/>
              <a:latin typeface="+mn-lt"/>
              <a:ea typeface="+mn-ea"/>
              <a:cs typeface="+mn-cs"/>
            </a:rPr>
            <a:t>- La baisse</a:t>
          </a:r>
          <a:r>
            <a:rPr lang="fr-FR" sz="1100" baseline="0">
              <a:solidFill>
                <a:sysClr val="windowText" lastClr="000000"/>
              </a:solidFill>
              <a:effectLst/>
              <a:latin typeface="+mn-lt"/>
              <a:ea typeface="+mn-ea"/>
              <a:cs typeface="+mn-cs"/>
            </a:rPr>
            <a:t> de la demande sur les produits en TNT</a:t>
          </a:r>
          <a:r>
            <a:rPr lang="fr-FR" sz="1100">
              <a:solidFill>
                <a:sysClr val="windowText" lastClr="000000"/>
              </a:solidFill>
              <a:effectLst/>
              <a:latin typeface="+mn-lt"/>
              <a:ea typeface="+mn-ea"/>
              <a:cs typeface="+mn-cs"/>
            </a:rPr>
            <a:t> ;</a:t>
          </a:r>
        </a:p>
        <a:p>
          <a:pPr lvl="1"/>
          <a:r>
            <a:rPr lang="fr-FR" sz="1100">
              <a:solidFill>
                <a:sysClr val="windowText" lastClr="000000"/>
              </a:solidFill>
              <a:effectLst/>
              <a:latin typeface="+mn-lt"/>
              <a:ea typeface="+mn-ea"/>
              <a:cs typeface="+mn-cs"/>
            </a:rPr>
            <a:t>- La baisse</a:t>
          </a:r>
          <a:r>
            <a:rPr lang="fr-FR" sz="1100" baseline="0">
              <a:solidFill>
                <a:sysClr val="windowText" lastClr="000000"/>
              </a:solidFill>
              <a:effectLst/>
              <a:latin typeface="+mn-lt"/>
              <a:ea typeface="+mn-ea"/>
              <a:cs typeface="+mn-cs"/>
            </a:rPr>
            <a:t> du chiffre d'affaires des produits marchandises.</a:t>
          </a:r>
        </a:p>
        <a:p>
          <a:pPr lvl="1"/>
          <a:endParaRPr lang="fr-FR" sz="1100">
            <a:solidFill>
              <a:sysClr val="windowText" lastClr="000000"/>
            </a:solidFill>
            <a:effectLst/>
            <a:latin typeface="+mn-lt"/>
            <a:ea typeface="+mn-ea"/>
            <a:cs typeface="+mn-cs"/>
          </a:endParaRPr>
        </a:p>
        <a:p>
          <a:pPr>
            <a:lnSpc>
              <a:spcPts val="1200"/>
            </a:lnSpc>
          </a:pPr>
          <a:r>
            <a:rPr lang="fr-FR" sz="1100">
              <a:solidFill>
                <a:sysClr val="windowText" lastClr="000000"/>
              </a:solidFill>
              <a:effectLst/>
              <a:latin typeface="+mn-lt"/>
              <a:ea typeface="+mn-ea"/>
              <a:cs typeface="+mn-cs"/>
            </a:rPr>
            <a:t>-La valeur ajouté est de 585 MDA soit une hausse</a:t>
          </a:r>
          <a:r>
            <a:rPr lang="fr-FR" sz="1100" baseline="0">
              <a:solidFill>
                <a:sysClr val="windowText" lastClr="000000"/>
              </a:solidFill>
              <a:effectLst/>
              <a:latin typeface="+mn-lt"/>
              <a:ea typeface="+mn-ea"/>
              <a:cs typeface="+mn-cs"/>
            </a:rPr>
            <a:t> 18%</a:t>
          </a:r>
          <a:r>
            <a:rPr lang="fr-FR" sz="1100">
              <a:solidFill>
                <a:sysClr val="windowText" lastClr="000000"/>
              </a:solidFill>
              <a:effectLst/>
              <a:latin typeface="+mn-lt"/>
              <a:ea typeface="+mn-ea"/>
              <a:cs typeface="+mn-cs"/>
            </a:rPr>
            <a:t> par rapport à</a:t>
          </a:r>
          <a:r>
            <a:rPr lang="fr-FR" sz="1100" baseline="0">
              <a:solidFill>
                <a:sysClr val="windowText" lastClr="000000"/>
              </a:solidFill>
              <a:effectLst/>
              <a:latin typeface="+mn-lt"/>
              <a:ea typeface="+mn-ea"/>
              <a:cs typeface="+mn-cs"/>
            </a:rPr>
            <a:t> l'exercice 2021 </a:t>
          </a:r>
          <a:r>
            <a:rPr lang="fr-FR" sz="1100">
              <a:solidFill>
                <a:sysClr val="windowText" lastClr="000000"/>
              </a:solidFill>
              <a:effectLst/>
              <a:latin typeface="+mn-lt"/>
              <a:ea typeface="+mn-ea"/>
              <a:cs typeface="+mn-cs"/>
            </a:rPr>
            <a:t>suite à la hausse de la production. </a:t>
          </a:r>
        </a:p>
        <a:p>
          <a:pPr>
            <a:lnSpc>
              <a:spcPts val="1200"/>
            </a:lnSpc>
          </a:pPr>
          <a:r>
            <a:rPr lang="fr-FR" sz="1100">
              <a:solidFill>
                <a:sysClr val="windowText" lastClr="000000"/>
              </a:solidFill>
              <a:effectLst/>
              <a:latin typeface="+mn-lt"/>
              <a:ea typeface="+mn-ea"/>
              <a:cs typeface="+mn-cs"/>
            </a:rPr>
            <a:t>-Les dettes de SOCOTHYD </a:t>
          </a:r>
          <a:r>
            <a:rPr lang="fr-FR" sz="1100">
              <a:solidFill>
                <a:schemeClr val="dk1"/>
              </a:solidFill>
              <a:effectLst/>
              <a:latin typeface="+mn-lt"/>
              <a:ea typeface="+mn-ea"/>
              <a:cs typeface="+mn-cs"/>
            </a:rPr>
            <a:t>au 31/12/2022 </a:t>
          </a:r>
          <a:r>
            <a:rPr lang="fr-FR" sz="1100">
              <a:solidFill>
                <a:schemeClr val="tx1"/>
              </a:solidFill>
              <a:effectLst/>
              <a:latin typeface="+mn-lt"/>
              <a:ea typeface="+mn-ea"/>
              <a:cs typeface="+mn-cs"/>
            </a:rPr>
            <a:t>s’élèvent à  4 287 MDA</a:t>
          </a:r>
          <a:r>
            <a:rPr lang="fr-FR" sz="1100">
              <a:solidFill>
                <a:schemeClr val="dk1"/>
              </a:solidFill>
              <a:effectLst/>
              <a:latin typeface="+mn-lt"/>
              <a:ea typeface="+mn-ea"/>
              <a:cs typeface="+mn-cs"/>
            </a:rPr>
            <a:t>, </a:t>
          </a:r>
          <a:r>
            <a:rPr lang="fr-FR" sz="1100">
              <a:solidFill>
                <a:schemeClr val="tx1"/>
              </a:solidFill>
              <a:effectLst/>
              <a:latin typeface="+mn-lt"/>
              <a:ea typeface="+mn-ea"/>
              <a:cs typeface="+mn-cs"/>
            </a:rPr>
            <a:t>contre</a:t>
          </a:r>
          <a:r>
            <a:rPr lang="fr-FR" sz="1100" baseline="0">
              <a:solidFill>
                <a:schemeClr val="tx1"/>
              </a:solidFill>
              <a:effectLst/>
              <a:latin typeface="+mn-lt"/>
              <a:ea typeface="+mn-ea"/>
              <a:cs typeface="+mn-cs"/>
            </a:rPr>
            <a:t>  3 795 M</a:t>
          </a:r>
          <a:r>
            <a:rPr lang="fr-FR" sz="1100">
              <a:solidFill>
                <a:schemeClr val="tx1"/>
              </a:solidFill>
              <a:effectLst/>
              <a:latin typeface="+mn-lt"/>
              <a:ea typeface="+mn-ea"/>
              <a:cs typeface="+mn-cs"/>
            </a:rPr>
            <a:t>DA </a:t>
          </a:r>
          <a:r>
            <a:rPr lang="fr-FR" sz="1100">
              <a:solidFill>
                <a:schemeClr val="dk1"/>
              </a:solidFill>
              <a:effectLst/>
              <a:latin typeface="+mn-lt"/>
              <a:ea typeface="+mn-ea"/>
              <a:cs typeface="+mn-cs"/>
            </a:rPr>
            <a:t>en 2021, soit une hausse  de 13%</a:t>
          </a:r>
          <a:r>
            <a:rPr lang="fr-FR" sz="1100" baseline="0">
              <a:solidFill>
                <a:schemeClr val="dk1"/>
              </a:solidFill>
              <a:effectLst/>
              <a:latin typeface="+mn-lt"/>
              <a:ea typeface="+mn-ea"/>
              <a:cs typeface="+mn-cs"/>
            </a:rPr>
            <a:t> </a:t>
          </a:r>
          <a:r>
            <a:rPr lang="fr-FR" sz="1100">
              <a:solidFill>
                <a:schemeClr val="dk1"/>
              </a:solidFill>
              <a:effectLst/>
              <a:latin typeface="+mn-lt"/>
              <a:ea typeface="+mn-ea"/>
              <a:cs typeface="+mn-cs"/>
            </a:rPr>
            <a:t> </a:t>
          </a:r>
          <a:r>
            <a:rPr lang="fr-FR" sz="1100" baseline="0">
              <a:solidFill>
                <a:schemeClr val="dk1"/>
              </a:solidFill>
              <a:effectLst/>
              <a:latin typeface="+mn-lt"/>
              <a:ea typeface="+mn-ea"/>
              <a:cs typeface="+mn-cs"/>
            </a:rPr>
            <a:t> </a:t>
          </a:r>
          <a:r>
            <a:rPr lang="fr-FR" sz="1100">
              <a:solidFill>
                <a:sysClr val="windowText" lastClr="000000"/>
              </a:solidFill>
              <a:effectLst/>
              <a:latin typeface="+mn-lt"/>
              <a:ea typeface="+mn-ea"/>
              <a:cs typeface="+mn-cs"/>
            </a:rPr>
            <a:t>.</a:t>
          </a:r>
          <a:endParaRPr lang="fr-FR" sz="1100" b="0">
            <a:solidFill>
              <a:sysClr val="windowText" lastClr="000000"/>
            </a:solidFill>
            <a:effectLst/>
            <a:latin typeface="+mn-lt"/>
            <a:ea typeface="+mn-ea"/>
            <a:cs typeface="+mn-cs"/>
          </a:endParaRPr>
        </a:p>
        <a:p>
          <a:r>
            <a:rPr lang="fr-FR" sz="1100" b="0">
              <a:solidFill>
                <a:sysClr val="windowText" lastClr="000000"/>
              </a:solidFill>
              <a:effectLst/>
              <a:latin typeface="+mn-lt"/>
              <a:ea typeface="+mn-ea"/>
              <a:cs typeface="+mn-cs"/>
            </a:rPr>
            <a:t>-Le montant des créances nettes </a:t>
          </a:r>
          <a:r>
            <a:rPr lang="fr-FR" sz="1100">
              <a:solidFill>
                <a:schemeClr val="dk1"/>
              </a:solidFill>
              <a:effectLst/>
              <a:latin typeface="+mn-lt"/>
              <a:ea typeface="+mn-ea"/>
              <a:cs typeface="+mn-cs"/>
            </a:rPr>
            <a:t>sur clients s’élève à la somme de 2 385 MDA contre 2 303MDA en 2021</a:t>
          </a:r>
          <a:r>
            <a:rPr lang="fr-FR" sz="1100" baseline="0">
              <a:solidFill>
                <a:schemeClr val="dk1"/>
              </a:solidFill>
              <a:effectLst/>
              <a:latin typeface="+mn-lt"/>
              <a:ea typeface="+mn-ea"/>
              <a:cs typeface="+mn-cs"/>
            </a:rPr>
            <a:t> </a:t>
          </a:r>
          <a:r>
            <a:rPr lang="fr-FR" sz="1100">
              <a:solidFill>
                <a:schemeClr val="dk1"/>
              </a:solidFill>
              <a:effectLst/>
              <a:latin typeface="+mn-lt"/>
              <a:ea typeface="+mn-ea"/>
              <a:cs typeface="+mn-cs"/>
            </a:rPr>
            <a:t>soit une hausse de 4%</a:t>
          </a:r>
          <a:endParaRPr lang="fr-FR" sz="1100" b="1">
            <a:solidFill>
              <a:sysClr val="windowText" lastClr="000000"/>
            </a:solidFill>
            <a:effectLst/>
            <a:latin typeface="+mn-lt"/>
            <a:ea typeface="+mn-ea"/>
            <a:cs typeface="+mn-cs"/>
          </a:endParaRPr>
        </a:p>
        <a:p>
          <a:pPr>
            <a:lnSpc>
              <a:spcPts val="1000"/>
            </a:lnSpc>
          </a:pPr>
          <a:endParaRPr lang="fr-FR" sz="110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28</xdr:row>
      <xdr:rowOff>174626</xdr:rowOff>
    </xdr:from>
    <xdr:to>
      <xdr:col>11</xdr:col>
      <xdr:colOff>839787</xdr:colOff>
      <xdr:row>35</xdr:row>
      <xdr:rowOff>9525</xdr:rowOff>
    </xdr:to>
    <xdr:sp macro="" textlink="">
      <xdr:nvSpPr>
        <xdr:cNvPr id="2" name="ZoneTexte 1"/>
        <xdr:cNvSpPr txBox="1"/>
      </xdr:nvSpPr>
      <xdr:spPr>
        <a:xfrm>
          <a:off x="85725" y="5403851"/>
          <a:ext cx="10402887" cy="1168399"/>
        </a:xfrm>
        <a:prstGeom prst="rect">
          <a:avLst/>
        </a:prstGeom>
        <a:solidFill>
          <a:schemeClr val="bg1"/>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pPr>
            <a:lnSpc>
              <a:spcPts val="300"/>
            </a:lnSpc>
          </a:pPr>
          <a:endParaRPr lang="fr-FR" sz="1200" b="1"/>
        </a:p>
        <a:p>
          <a:pPr>
            <a:lnSpc>
              <a:spcPts val="300"/>
            </a:lnSpc>
          </a:pPr>
          <a:endParaRPr lang="fr-FR" sz="1050" u="sng">
            <a:solidFill>
              <a:sysClr val="windowText" lastClr="000000"/>
            </a:solidFill>
            <a:effectLst/>
            <a:latin typeface="Arial" pitchFamily="34" charset="0"/>
            <a:ea typeface="Calibri"/>
            <a:cs typeface="Arial" pitchFamily="34" charset="0"/>
          </a:endParaRPr>
        </a:p>
        <a:p>
          <a:pPr>
            <a:lnSpc>
              <a:spcPts val="300"/>
            </a:lnSpc>
          </a:pPr>
          <a:endParaRPr lang="fr-FR" sz="1100" b="1" u="sng">
            <a:solidFill>
              <a:sysClr val="windowText" lastClr="000000"/>
            </a:solidFill>
            <a:latin typeface="Century Gothic" pitchFamily="34" charset="0"/>
            <a:cs typeface="Arial" pitchFamily="34" charset="0"/>
          </a:endParaRPr>
        </a:p>
        <a:p>
          <a:pPr>
            <a:lnSpc>
              <a:spcPts val="300"/>
            </a:lnSpc>
          </a:pPr>
          <a:r>
            <a:rPr lang="fr-FR" sz="1100" b="1" u="sng">
              <a:solidFill>
                <a:sysClr val="windowText" lastClr="000000"/>
              </a:solidFill>
              <a:latin typeface="Century Gothic" pitchFamily="34" charset="0"/>
              <a:cs typeface="Arial" pitchFamily="34" charset="0"/>
            </a:rPr>
            <a:t>Commentaires</a:t>
          </a:r>
          <a:r>
            <a:rPr lang="fr-FR" sz="1100" b="1" u="sng" baseline="0">
              <a:solidFill>
                <a:sysClr val="windowText" lastClr="000000"/>
              </a:solidFill>
              <a:latin typeface="Century Gothic" pitchFamily="34" charset="0"/>
              <a:cs typeface="Arial" pitchFamily="34" charset="0"/>
            </a:rPr>
            <a:t> </a:t>
          </a:r>
          <a:r>
            <a:rPr lang="fr-FR" sz="1100" b="0" u="sng" baseline="0">
              <a:solidFill>
                <a:sysClr val="windowText" lastClr="000000"/>
              </a:solidFill>
              <a:latin typeface="Century Gothic" pitchFamily="34" charset="0"/>
              <a:cs typeface="Arial" pitchFamily="34" charset="0"/>
            </a:rPr>
            <a:t>: </a:t>
          </a:r>
        </a:p>
        <a:p>
          <a:pPr>
            <a:lnSpc>
              <a:spcPts val="300"/>
            </a:lnSpc>
          </a:pPr>
          <a:endParaRPr lang="fr-FR" sz="1100" b="0" baseline="0">
            <a:solidFill>
              <a:sysClr val="windowText" lastClr="000000"/>
            </a:solidFill>
            <a:latin typeface="Century Gothic" pitchFamily="34" charset="0"/>
          </a:endParaRPr>
        </a:p>
        <a:p>
          <a:pPr rtl="0" eaLnBrk="1" fontAlgn="auto" latinLnBrk="0" hangingPunct="1">
            <a:lnSpc>
              <a:spcPts val="600"/>
            </a:lnSpc>
          </a:pPr>
          <a:r>
            <a:rPr lang="fr-FR" sz="1100" b="0" baseline="0">
              <a:solidFill>
                <a:sysClr val="windowText" lastClr="000000"/>
              </a:solidFill>
              <a:effectLst/>
              <a:latin typeface="Century Gothic" pitchFamily="34" charset="0"/>
              <a:ea typeface="+mn-ea"/>
              <a:cs typeface="Arial" pitchFamily="34" charset="0"/>
            </a:rPr>
            <a:t> </a:t>
          </a:r>
        </a:p>
        <a:p>
          <a:pPr rtl="0" eaLnBrk="1" fontAlgn="auto" latinLnBrk="0" hangingPunct="1">
            <a:lnSpc>
              <a:spcPts val="600"/>
            </a:lnSpc>
          </a:pPr>
          <a:r>
            <a:rPr lang="fr-FR" sz="1100" b="0" baseline="0">
              <a:solidFill>
                <a:schemeClr val="dk1"/>
              </a:solidFill>
              <a:effectLst/>
              <a:latin typeface="Century Gothic" pitchFamily="34" charset="0"/>
              <a:ea typeface="+mn-ea"/>
              <a:cs typeface="+mn-cs"/>
            </a:rPr>
            <a:t>Le chiffre d’affaires réalisé durant  le 4è</a:t>
          </a:r>
          <a:r>
            <a:rPr lang="fr-FR" sz="1050" b="0" baseline="0">
              <a:solidFill>
                <a:schemeClr val="dk1"/>
              </a:solidFill>
              <a:effectLst/>
              <a:latin typeface="Century Gothic" pitchFamily="34" charset="0"/>
              <a:ea typeface="+mn-ea"/>
              <a:cs typeface="+mn-cs"/>
            </a:rPr>
            <a:t>me</a:t>
          </a:r>
          <a:r>
            <a:rPr lang="fr-FR" sz="1100" b="0" baseline="0">
              <a:solidFill>
                <a:schemeClr val="dk1"/>
              </a:solidFill>
              <a:effectLst/>
              <a:latin typeface="Century Gothic" pitchFamily="34" charset="0"/>
              <a:ea typeface="+mn-ea"/>
              <a:cs typeface="+mn-cs"/>
            </a:rPr>
            <a:t> trimestre 2023  est de  895 MDA, soit  une hausse de  45</a:t>
          </a:r>
          <a:r>
            <a:rPr lang="fr-FR" sz="1100" b="0" baseline="0">
              <a:solidFill>
                <a:schemeClr val="tx1"/>
              </a:solidFill>
              <a:effectLst/>
              <a:latin typeface="Century Gothic" pitchFamily="34" charset="0"/>
              <a:ea typeface="+mn-ea"/>
              <a:cs typeface="+mn-cs"/>
            </a:rPr>
            <a:t>%</a:t>
          </a:r>
          <a:r>
            <a:rPr lang="fr-FR" sz="1100" b="0" baseline="0">
              <a:solidFill>
                <a:srgbClr val="FF0000"/>
              </a:solidFill>
              <a:effectLst/>
              <a:latin typeface="Century Gothic" pitchFamily="34" charset="0"/>
              <a:ea typeface="+mn-ea"/>
              <a:cs typeface="+mn-cs"/>
            </a:rPr>
            <a:t> </a:t>
          </a:r>
          <a:r>
            <a:rPr lang="fr-FR" sz="1100" b="0" baseline="0">
              <a:solidFill>
                <a:schemeClr val="dk1"/>
              </a:solidFill>
              <a:effectLst/>
              <a:latin typeface="Century Gothic" pitchFamily="34" charset="0"/>
              <a:ea typeface="+mn-ea"/>
              <a:cs typeface="+mn-cs"/>
            </a:rPr>
            <a:t>par rapport à la même période 2022.</a:t>
          </a:r>
          <a:endParaRPr lang="fr-FR">
            <a:effectLst/>
            <a:latin typeface="Century Gothic" pitchFamily="34" charset="0"/>
          </a:endParaRPr>
        </a:p>
        <a:p>
          <a:pPr rtl="0" eaLnBrk="1" fontAlgn="auto" latinLnBrk="0" hangingPunct="1">
            <a:lnSpc>
              <a:spcPts val="700"/>
            </a:lnSpc>
          </a:pPr>
          <a:endParaRPr lang="fr-FR" sz="1100" b="0" baseline="0">
            <a:solidFill>
              <a:schemeClr val="dk1"/>
            </a:solidFill>
            <a:effectLst/>
            <a:latin typeface="Century Gothic" pitchFamily="34" charset="0"/>
            <a:ea typeface="+mn-ea"/>
            <a:cs typeface="+mn-cs"/>
          </a:endParaRPr>
        </a:p>
        <a:p>
          <a:pPr rtl="0" eaLnBrk="1" fontAlgn="auto" latinLnBrk="0" hangingPunct="1">
            <a:lnSpc>
              <a:spcPts val="600"/>
            </a:lnSpc>
          </a:pPr>
          <a:r>
            <a:rPr lang="fr-FR" sz="1100" b="0" baseline="0">
              <a:solidFill>
                <a:schemeClr val="dk1"/>
              </a:solidFill>
              <a:effectLst/>
              <a:latin typeface="Century Gothic" pitchFamily="34" charset="0"/>
              <a:ea typeface="+mn-ea"/>
              <a:cs typeface="+mn-cs"/>
            </a:rPr>
            <a:t>Au 31/12/2023, la trésorerie arrêtée est de  -1 338 MDA soit une baisse de  53% par rapport </a:t>
          </a:r>
          <a:r>
            <a:rPr lang="fr-FR" sz="1100" b="0" i="0" baseline="0">
              <a:solidFill>
                <a:schemeClr val="dk1"/>
              </a:solidFill>
              <a:effectLst/>
              <a:latin typeface="Century Gothic" pitchFamily="34" charset="0"/>
              <a:ea typeface="+mn-ea"/>
              <a:cs typeface="+mn-cs"/>
            </a:rPr>
            <a:t>par rapport à la même période 2022.</a:t>
          </a:r>
        </a:p>
        <a:p>
          <a:r>
            <a:rPr lang="fr-FR" sz="1100" b="1">
              <a:solidFill>
                <a:schemeClr val="dk1"/>
              </a:solidFill>
              <a:effectLst/>
              <a:latin typeface="Century Gothic" pitchFamily="34" charset="0"/>
              <a:ea typeface="+mn-ea"/>
              <a:cs typeface="+mn-cs"/>
            </a:rPr>
            <a:t>NB :</a:t>
          </a:r>
          <a:endParaRPr lang="fr-FR" sz="800">
            <a:solidFill>
              <a:schemeClr val="dk1"/>
            </a:solidFill>
            <a:effectLst/>
            <a:latin typeface="Century Gothic" pitchFamily="34" charset="0"/>
            <a:ea typeface="+mn-ea"/>
            <a:cs typeface="+mn-cs"/>
          </a:endParaRPr>
        </a:p>
        <a:p>
          <a:pPr lvl="0"/>
          <a:r>
            <a:rPr lang="fr-FR" sz="1100">
              <a:solidFill>
                <a:schemeClr val="dk1"/>
              </a:solidFill>
              <a:effectLst/>
              <a:latin typeface="Century Gothic" pitchFamily="34" charset="0"/>
              <a:ea typeface="+mn-ea"/>
              <a:cs typeface="+mn-cs"/>
            </a:rPr>
            <a:t>- les informations concernant la valeur ajoutée et l'EBE  sont des informations provisoires, qui peuvent être ajustées suite aux travaux du bilan.</a:t>
          </a:r>
          <a:endParaRPr lang="fr-FR" sz="1000">
            <a:solidFill>
              <a:schemeClr val="dk1"/>
            </a:solidFill>
            <a:effectLst/>
            <a:latin typeface="Century Gothic" pitchFamily="34" charset="0"/>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15</xdr:row>
      <xdr:rowOff>0</xdr:rowOff>
    </xdr:from>
    <xdr:to>
      <xdr:col>9</xdr:col>
      <xdr:colOff>1466</xdr:colOff>
      <xdr:row>26</xdr:row>
      <xdr:rowOff>175846</xdr:rowOff>
    </xdr:to>
    <xdr:sp macro="" textlink="">
      <xdr:nvSpPr>
        <xdr:cNvPr id="3" name="ZoneTexte 2"/>
        <xdr:cNvSpPr txBox="1"/>
      </xdr:nvSpPr>
      <xdr:spPr>
        <a:xfrm>
          <a:off x="249115" y="3648808"/>
          <a:ext cx="9929447" cy="2271346"/>
        </a:xfrm>
        <a:prstGeom prst="rect">
          <a:avLst/>
        </a:prstGeom>
        <a:solidFill>
          <a:schemeClr val="lt1"/>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fr-FR" sz="1100" b="1">
              <a:solidFill>
                <a:schemeClr val="dk1"/>
              </a:solidFill>
              <a:effectLst/>
              <a:latin typeface="Century Gothic" pitchFamily="34" charset="0"/>
              <a:ea typeface="+mn-ea"/>
              <a:cs typeface="+mn-cs"/>
            </a:rPr>
            <a:t>Commentaires</a:t>
          </a:r>
          <a:r>
            <a:rPr lang="fr-FR" sz="1100" b="1" baseline="0">
              <a:solidFill>
                <a:schemeClr val="dk1"/>
              </a:solidFill>
              <a:effectLst/>
              <a:latin typeface="Century Gothic" pitchFamily="34" charset="0"/>
              <a:ea typeface="+mn-ea"/>
              <a:cs typeface="+mn-cs"/>
            </a:rPr>
            <a:t> : </a:t>
          </a:r>
          <a:endParaRPr lang="fr-FR" sz="1200">
            <a:effectLst/>
            <a:latin typeface="Century Gothic" pitchFamily="34" charset="0"/>
          </a:endParaRPr>
        </a:p>
        <a:p>
          <a:pPr eaLnBrk="1" fontAlgn="auto" latinLnBrk="0" hangingPunct="1"/>
          <a:r>
            <a:rPr lang="fr-FR" sz="1100" baseline="0">
              <a:solidFill>
                <a:schemeClr val="dk1"/>
              </a:solidFill>
              <a:effectLst/>
              <a:latin typeface="Century Gothic" pitchFamily="34" charset="0"/>
              <a:ea typeface="+mn-ea"/>
              <a:cs typeface="+mn-cs"/>
            </a:rPr>
            <a:t>on enregistre un taux d'exécution de 100%, </a:t>
          </a:r>
          <a:endParaRPr lang="fr-FR" sz="1200">
            <a:effectLst/>
            <a:latin typeface="Century Gothic" pitchFamily="34" charset="0"/>
          </a:endParaRPr>
        </a:p>
        <a:p>
          <a:r>
            <a:rPr lang="fr-FR" sz="1100" baseline="0">
              <a:solidFill>
                <a:schemeClr val="dk1"/>
              </a:solidFill>
              <a:effectLst/>
              <a:latin typeface="Century Gothic" pitchFamily="34" charset="0"/>
              <a:ea typeface="+mn-ea"/>
              <a:cs typeface="+mn-cs"/>
            </a:rPr>
            <a:t>- les difficultés rencontrées lors de la réalisation du PLD, à savoir:</a:t>
          </a:r>
          <a:endParaRPr lang="fr-FR" sz="1200">
            <a:effectLst/>
            <a:latin typeface="Century Gothic" pitchFamily="34" charset="0"/>
          </a:endParaRPr>
        </a:p>
        <a:p>
          <a:r>
            <a:rPr lang="fr-FR" sz="1100" baseline="0">
              <a:solidFill>
                <a:schemeClr val="dk1"/>
              </a:solidFill>
              <a:effectLst/>
              <a:latin typeface="Century Gothic" pitchFamily="34" charset="0"/>
              <a:ea typeface="+mn-ea"/>
              <a:cs typeface="+mn-cs"/>
            </a:rPr>
            <a:t>       * La formule du rééchelonnement du découvert bancaire en crédit à long terme pour une durée de 10 ans dont 05 ans de différé va engendrer des difficultés de remboursement du crédit juste aprés la réalisation du plan de développement. Il est à signaler, que plus de 85% du chiffre d'affaires de la </a:t>
          </a:r>
          <a:r>
            <a:rPr lang="fr-FR" sz="1100" b="1" baseline="0">
              <a:solidFill>
                <a:schemeClr val="dk1"/>
              </a:solidFill>
              <a:effectLst/>
              <a:latin typeface="Century Gothic" pitchFamily="34" charset="0"/>
              <a:ea typeface="+mn-ea"/>
              <a:cs typeface="+mn-cs"/>
            </a:rPr>
            <a:t>SOCOTHYD</a:t>
          </a:r>
          <a:r>
            <a:rPr lang="fr-FR" sz="1100" baseline="0">
              <a:solidFill>
                <a:schemeClr val="dk1"/>
              </a:solidFill>
              <a:effectLst/>
              <a:latin typeface="Century Gothic" pitchFamily="34" charset="0"/>
              <a:ea typeface="+mn-ea"/>
              <a:cs typeface="+mn-cs"/>
            </a:rPr>
            <a:t> est réalisé avec les etablissements de la santé publique et le ministére de la défence nationale, le crédit clients contractuel varie entre 02 et 03 mois. Cependant, le réglement effectif des factures peut y'aller jusqu'a 12 mois, vu la complexité des procédures administratives, notamment le réglement des factures, appliquées par cette catégorie de clientèle.</a:t>
          </a:r>
          <a:endParaRPr lang="fr-FR" sz="1200">
            <a:effectLst/>
            <a:latin typeface="Century Gothic" pitchFamily="34" charset="0"/>
          </a:endParaRPr>
        </a:p>
        <a:p>
          <a:r>
            <a:rPr lang="fr-FR" sz="1100">
              <a:solidFill>
                <a:schemeClr val="dk1"/>
              </a:solidFill>
              <a:effectLst/>
              <a:latin typeface="Century Gothic" pitchFamily="34" charset="0"/>
              <a:ea typeface="+mn-ea"/>
              <a:cs typeface="+mn-cs"/>
            </a:rPr>
            <a:t>         * Aussi, la résolution du CPE stipule que la bonification du taux d'intérêt sera prise en charge par le trésor sans pour autant préciser le taux de bonification. De ce fait, la banque a refusé  d'accorder un taux bonifié pour l'entreprise concernant le rééchelonnement du découvert  en CLT par faute</a:t>
          </a:r>
          <a:r>
            <a:rPr lang="fr-FR" sz="1100" baseline="0">
              <a:solidFill>
                <a:schemeClr val="dk1"/>
              </a:solidFill>
              <a:effectLst/>
              <a:latin typeface="Century Gothic" pitchFamily="34" charset="0"/>
              <a:ea typeface="+mn-ea"/>
              <a:cs typeface="+mn-cs"/>
            </a:rPr>
            <a:t> de précision du taux bonifié sur la résolution du CPE.</a:t>
          </a:r>
          <a:endParaRPr lang="fr-FR" sz="1200">
            <a:effectLst/>
            <a:latin typeface="Century Gothic" pitchFamily="34" charset="0"/>
          </a:endParaRPr>
        </a:p>
        <a:p>
          <a:endParaRPr lang="fr-FR" sz="1100" baseline="0"/>
        </a:p>
        <a:p>
          <a:pPr marL="0" marR="0" indent="0" defTabSz="914400" eaLnBrk="1" fontAlgn="auto" latinLnBrk="0" hangingPunct="1">
            <a:lnSpc>
              <a:spcPct val="100000"/>
            </a:lnSpc>
            <a:spcBef>
              <a:spcPts val="0"/>
            </a:spcBef>
            <a:spcAft>
              <a:spcPts val="0"/>
            </a:spcAft>
            <a:buClrTx/>
            <a:buSzTx/>
            <a:buFontTx/>
            <a:buNone/>
            <a:tabLst/>
            <a:defRPr/>
          </a:pPr>
          <a:endParaRPr lang="fr-FR" sz="1100"/>
        </a:p>
        <a:p>
          <a:endParaRPr lang="fr-FR" sz="1100"/>
        </a:p>
        <a:p>
          <a:endParaRPr lang="fr-FR" sz="1100"/>
        </a:p>
        <a:p>
          <a:endParaRPr lang="fr-F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28143</xdr:colOff>
      <xdr:row>13</xdr:row>
      <xdr:rowOff>12991</xdr:rowOff>
    </xdr:from>
    <xdr:to>
      <xdr:col>8</xdr:col>
      <xdr:colOff>927607</xdr:colOff>
      <xdr:row>30</xdr:row>
      <xdr:rowOff>77932</xdr:rowOff>
    </xdr:to>
    <xdr:sp macro="" textlink="">
      <xdr:nvSpPr>
        <xdr:cNvPr id="2" name="ZoneTexte 1"/>
        <xdr:cNvSpPr txBox="1"/>
      </xdr:nvSpPr>
      <xdr:spPr>
        <a:xfrm>
          <a:off x="28143" y="3433332"/>
          <a:ext cx="11541487" cy="3303441"/>
        </a:xfrm>
        <a:prstGeom prst="rect">
          <a:avLst/>
        </a:prstGeom>
        <a:solidFill>
          <a:schemeClr val="lt1"/>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pPr>
            <a:lnSpc>
              <a:spcPts val="900"/>
            </a:lnSpc>
          </a:pPr>
          <a:r>
            <a:rPr lang="fr-FR" sz="900" b="1"/>
            <a:t>Commentaires</a:t>
          </a:r>
          <a:r>
            <a:rPr lang="fr-FR" sz="900" b="1" baseline="0"/>
            <a:t> :</a:t>
          </a:r>
        </a:p>
        <a:p>
          <a:pPr>
            <a:lnSpc>
              <a:spcPts val="900"/>
            </a:lnSpc>
          </a:pPr>
          <a:r>
            <a:rPr lang="fr-FR" sz="900" b="0" baseline="0">
              <a:solidFill>
                <a:sysClr val="windowText" lastClr="000000"/>
              </a:solidFill>
            </a:rPr>
            <a:t>(Justifier le taux de consommation des budgets d'investissement)</a:t>
          </a:r>
        </a:p>
        <a:p>
          <a:r>
            <a:rPr lang="fr-FR" sz="1100">
              <a:solidFill>
                <a:schemeClr val="dk1"/>
              </a:solidFill>
              <a:effectLst/>
              <a:latin typeface="+mn-lt"/>
              <a:ea typeface="+mn-ea"/>
              <a:cs typeface="+mn-cs"/>
            </a:rPr>
            <a:t>Le taux de consommation global  du montant alloué par le CPE est de l'ordre de 93% soit un montant  décaissé de  560 DA:</a:t>
          </a:r>
        </a:p>
        <a:p>
          <a:r>
            <a:rPr lang="fr-FR" sz="1100">
              <a:solidFill>
                <a:schemeClr val="dk1"/>
              </a:solidFill>
              <a:effectLst/>
              <a:latin typeface="+mn-lt"/>
              <a:ea typeface="+mn-ea"/>
              <a:cs typeface="+mn-cs"/>
            </a:rPr>
            <a:t>             </a:t>
          </a:r>
          <a:r>
            <a:rPr lang="fr-FR" sz="1100" baseline="0">
              <a:solidFill>
                <a:schemeClr val="dk1"/>
              </a:solidFill>
              <a:effectLst/>
              <a:latin typeface="+mn-lt"/>
              <a:ea typeface="+mn-ea"/>
              <a:cs typeface="+mn-cs"/>
            </a:rPr>
            <a:t>  </a:t>
          </a:r>
          <a:r>
            <a:rPr lang="fr-FR" sz="1100">
              <a:solidFill>
                <a:schemeClr val="dk1"/>
              </a:solidFill>
              <a:effectLst/>
              <a:latin typeface="+mn-lt"/>
              <a:ea typeface="+mn-ea"/>
              <a:cs typeface="+mn-cs"/>
            </a:rPr>
            <a:t> * le montant cumulé décaissé pour les investissements matériels est de 526 MDA, soit un taux de réalisation de  93%,</a:t>
          </a:r>
        </a:p>
        <a:p>
          <a:r>
            <a:rPr lang="fr-FR" sz="1100">
              <a:solidFill>
                <a:schemeClr val="dk1"/>
              </a:solidFill>
              <a:effectLst/>
              <a:latin typeface="+mn-lt"/>
              <a:ea typeface="+mn-ea"/>
              <a:cs typeface="+mn-cs"/>
            </a:rPr>
            <a:t>                   Ce taux se traduit par l'acquisition de nouveaux équipements afin d'augmenter les capacités de production et élargir la gamme de produits SOCOTHYD, tel que: </a:t>
          </a:r>
        </a:p>
        <a:p>
          <a:r>
            <a:rPr lang="fr-FR" sz="1100">
              <a:solidFill>
                <a:schemeClr val="dk1"/>
              </a:solidFill>
              <a:effectLst/>
              <a:latin typeface="+mn-lt"/>
              <a:ea typeface="+mn-ea"/>
              <a:cs typeface="+mn-cs"/>
            </a:rPr>
            <a:t>   - Equipement pour la fabrication de sparadrap; - Machine à enrouler et perforer le sparadrap; - Machines pour fabrication de bande de crêpe,  - Machines pour fabrication de compresses non stériles; - Stérilisateur; - Rame sécheuse;  - Chaudière à l'huile, - Divers matériel de transport  -  Rayonnage</a:t>
          </a:r>
          <a:r>
            <a:rPr lang="fr-FR" sz="1100" baseline="0">
              <a:solidFill>
                <a:schemeClr val="dk1"/>
              </a:solidFill>
              <a:effectLst/>
              <a:latin typeface="+mn-lt"/>
              <a:ea typeface="+mn-ea"/>
              <a:cs typeface="+mn-cs"/>
            </a:rPr>
            <a:t> </a:t>
          </a:r>
          <a:r>
            <a:rPr lang="fr-FR" sz="1100">
              <a:solidFill>
                <a:schemeClr val="dk1"/>
              </a:solidFill>
              <a:effectLst/>
              <a:latin typeface="+mn-lt"/>
              <a:ea typeface="+mn-ea"/>
              <a:cs typeface="+mn-cs"/>
            </a:rPr>
            <a:t>des magasins  de stockage des produits finis   - Groupe électrogène...  comme nous enregistrons la réalisation de divers aménagements afin d'abriter les nouveaux équipements sus cités, ainsi que la rénovation de la gaine de climatisation de l'atelier cardage afin d'améliorer les  conditions atmosphériques et la réalisation d'un forage pour renforcer les capacités d'alimentation  en eau pour les installations de blanchiment.</a:t>
          </a:r>
        </a:p>
        <a:p>
          <a:r>
            <a:rPr lang="fr-FR" sz="1100">
              <a:solidFill>
                <a:schemeClr val="dk1"/>
              </a:solidFill>
              <a:effectLst/>
              <a:latin typeface="+mn-lt"/>
              <a:ea typeface="+mn-ea"/>
              <a:cs typeface="+mn-cs"/>
            </a:rPr>
            <a:t>                 * le montant décaissé alloué à la formation est de 34 MDA, soit un taux de consommation de  100 %, qui représente les différentes  actions de formation réalisées dans le cadre du plan de formation axé sur le développement des compétences du personnel et l'accompagnement de l'évolution technologique.</a:t>
          </a:r>
        </a:p>
        <a:p>
          <a:r>
            <a:rPr lang="fr-FR" sz="1100">
              <a:solidFill>
                <a:schemeClr val="dk1"/>
              </a:solidFill>
              <a:effectLst/>
              <a:latin typeface="+mn-lt"/>
              <a:ea typeface="+mn-ea"/>
              <a:cs typeface="+mn-cs"/>
            </a:rPr>
            <a:t>Concernant les besoins sollicités pour un montant de 568 MDA, il s'agit de deux rubriques à savoir: </a:t>
          </a:r>
        </a:p>
        <a:p>
          <a:r>
            <a:rPr lang="fr-FR" sz="1100">
              <a:solidFill>
                <a:schemeClr val="dk1"/>
              </a:solidFill>
              <a:effectLst/>
              <a:latin typeface="+mn-lt"/>
              <a:ea typeface="+mn-ea"/>
              <a:cs typeface="+mn-cs"/>
            </a:rPr>
            <a:t>-1- </a:t>
          </a:r>
          <a:r>
            <a:rPr lang="fr-FR" sz="1100" b="1">
              <a:solidFill>
                <a:schemeClr val="dk1"/>
              </a:solidFill>
              <a:effectLst/>
              <a:latin typeface="+mn-lt"/>
              <a:ea typeface="+mn-ea"/>
              <a:cs typeface="+mn-cs"/>
            </a:rPr>
            <a:t>Aménagement bâtiment industriel : </a:t>
          </a:r>
          <a:r>
            <a:rPr lang="fr-FR" sz="1100">
              <a:solidFill>
                <a:schemeClr val="dk1"/>
              </a:solidFill>
              <a:effectLst/>
              <a:latin typeface="+mn-lt"/>
              <a:ea typeface="+mn-ea"/>
              <a:cs typeface="+mn-cs"/>
            </a:rPr>
            <a:t>l’entreprise a bénéficié d’une enveloppe de  68 MDA suivant le PLD initial néanmoins, suite au lancement des travaux, il s’est avéré que les besoins sont nettement supérieurs notamment après les dégâts occasionnés, au bâtiment industriel qui abrite l’atelier de production « Coton », par l’effondrement d’un mur de soutènement en date du 24/01/2014. Aussi, l’acquisition d’une machine pour la fabrication du sparadrap et une autre pour la confection des compresses stériles, nécessitent des conditions de productions particulières. Compte tenu de ce qui précède, l’entreprise a sollicité une actualisation du montant alloué aux aménagements des locaux du bâtiment industriel de 168 MDA.</a:t>
          </a:r>
        </a:p>
        <a:p>
          <a:r>
            <a:rPr lang="fr-FR" sz="1100">
              <a:solidFill>
                <a:schemeClr val="dk1"/>
              </a:solidFill>
              <a:effectLst/>
              <a:latin typeface="+mn-lt"/>
              <a:ea typeface="+mn-ea"/>
              <a:cs typeface="+mn-cs"/>
            </a:rPr>
            <a:t> -2- </a:t>
          </a:r>
          <a:r>
            <a:rPr lang="fr-FR" sz="1100" b="1">
              <a:solidFill>
                <a:schemeClr val="dk1"/>
              </a:solidFill>
              <a:effectLst/>
              <a:latin typeface="+mn-lt"/>
              <a:ea typeface="+mn-ea"/>
              <a:cs typeface="+mn-cs"/>
            </a:rPr>
            <a:t>Station de blanchiment: </a:t>
          </a:r>
          <a:r>
            <a:rPr lang="fr-FR" sz="1100">
              <a:solidFill>
                <a:schemeClr val="dk1"/>
              </a:solidFill>
              <a:effectLst/>
              <a:latin typeface="+mn-lt"/>
              <a:ea typeface="+mn-ea"/>
              <a:cs typeface="+mn-cs"/>
            </a:rPr>
            <a:t>l’entreprise a prévu l’acquisition d’un pilon d’un montant de 60MDA pour la mise à niveau de la station blanchiment acquise durant les années 80. Après le lancement de plusieurs avis d’appel d’offre national et international, il s’est avéré que la technologie de la station en place est révolue. </a:t>
          </a:r>
        </a:p>
        <a:p>
          <a:r>
            <a:rPr lang="fr-FR" sz="1100">
              <a:solidFill>
                <a:schemeClr val="dk1"/>
              </a:solidFill>
              <a:effectLst/>
              <a:latin typeface="+mn-lt"/>
              <a:ea typeface="+mn-ea"/>
              <a:cs typeface="+mn-cs"/>
            </a:rPr>
            <a:t> </a:t>
          </a:r>
        </a:p>
        <a:p>
          <a:pPr>
            <a:lnSpc>
              <a:spcPts val="1100"/>
            </a:lnSpc>
          </a:pPr>
          <a:endParaRPr lang="fr-FR" sz="1100" b="0" baseline="0"/>
        </a:p>
        <a:p>
          <a:pPr>
            <a:lnSpc>
              <a:spcPts val="1000"/>
            </a:lnSpc>
          </a:pPr>
          <a:endParaRPr lang="fr-FR" sz="1100" baseline="0"/>
        </a:p>
        <a:p>
          <a:pPr>
            <a:lnSpc>
              <a:spcPts val="1000"/>
            </a:lnSpc>
          </a:pPr>
          <a:endParaRPr lang="fr-FR" sz="1100" baseline="0"/>
        </a:p>
        <a:p>
          <a:pPr>
            <a:lnSpc>
              <a:spcPts val="1200"/>
            </a:lnSpc>
          </a:pPr>
          <a:endParaRPr lang="fr-FR" sz="1100" baseline="0"/>
        </a:p>
        <a:p>
          <a:pPr>
            <a:lnSpc>
              <a:spcPts val="800"/>
            </a:lnSpc>
          </a:pPr>
          <a:endParaRPr lang="fr-FR"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227135</xdr:colOff>
      <xdr:row>22</xdr:row>
      <xdr:rowOff>67903</xdr:rowOff>
    </xdr:from>
    <xdr:to>
      <xdr:col>7</xdr:col>
      <xdr:colOff>953416</xdr:colOff>
      <xdr:row>28</xdr:row>
      <xdr:rowOff>161192</xdr:rowOff>
    </xdr:to>
    <xdr:sp macro="" textlink="">
      <xdr:nvSpPr>
        <xdr:cNvPr id="2" name="ZoneTexte 1"/>
        <xdr:cNvSpPr txBox="1"/>
      </xdr:nvSpPr>
      <xdr:spPr>
        <a:xfrm>
          <a:off x="227135" y="4544653"/>
          <a:ext cx="9386704" cy="1236289"/>
        </a:xfrm>
        <a:prstGeom prst="rect">
          <a:avLst/>
        </a:prstGeom>
        <a:solidFill>
          <a:schemeClr val="lt1"/>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fr-FR" sz="1200" b="1"/>
            <a:t>Commentaires</a:t>
          </a:r>
          <a:r>
            <a:rPr lang="fr-FR" sz="1200" b="1" baseline="0"/>
            <a:t> :</a:t>
          </a:r>
        </a:p>
        <a:p>
          <a:endParaRPr lang="fr-FR" sz="1100" baseline="0"/>
        </a:p>
        <a:p>
          <a:pPr eaLnBrk="1" fontAlgn="auto" latinLnBrk="0" hangingPunct="1"/>
          <a:r>
            <a:rPr lang="fr-FR" sz="1100" baseline="0">
              <a:solidFill>
                <a:schemeClr val="dk1"/>
              </a:solidFill>
              <a:effectLst/>
              <a:latin typeface="+mn-lt"/>
              <a:ea typeface="+mn-ea"/>
              <a:cs typeface="+mn-cs"/>
            </a:rPr>
            <a:t>Le montant alloué par la résolution du CPE est de 1 814 MDA,</a:t>
          </a:r>
          <a:endParaRPr lang="fr-FR">
            <a:effectLst/>
          </a:endParaRPr>
        </a:p>
        <a:p>
          <a:pPr eaLnBrk="1" fontAlgn="auto" latinLnBrk="0" hangingPunct="1"/>
          <a:r>
            <a:rPr lang="fr-FR" sz="1100" baseline="0">
              <a:solidFill>
                <a:schemeClr val="dk1"/>
              </a:solidFill>
              <a:effectLst/>
              <a:latin typeface="+mn-lt"/>
              <a:ea typeface="+mn-ea"/>
              <a:cs typeface="+mn-cs"/>
            </a:rPr>
            <a:t>- Une convention a été signée avec la banque pour un montant de 1 389 qui regroupe les trois crédits à savoir:  Investissements 566 MDA; Formation 34MDA et Assainissement 789 MDA;</a:t>
          </a:r>
          <a:endParaRPr lang="fr-FR">
            <a:effectLst/>
          </a:endParaRPr>
        </a:p>
        <a:p>
          <a:pPr eaLnBrk="1" fontAlgn="auto" latinLnBrk="0" hangingPunct="1"/>
          <a:r>
            <a:rPr lang="fr-FR" sz="1100" baseline="0">
              <a:solidFill>
                <a:schemeClr val="dk1"/>
              </a:solidFill>
              <a:effectLst/>
              <a:latin typeface="+mn-lt"/>
              <a:ea typeface="+mn-ea"/>
              <a:cs typeface="+mn-cs"/>
            </a:rPr>
            <a:t>- Une décision du Trésor d'un montant de 425 MDA qui concerne : L'effacement des dettes de trésor de 396 MDA et dette domaniale de 29 MDA;</a:t>
          </a:r>
          <a:endParaRPr lang="fr-FR">
            <a:effectLst/>
          </a:endParaRPr>
        </a:p>
        <a:p>
          <a:endParaRPr lang="fr-F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2381</xdr:colOff>
      <xdr:row>24</xdr:row>
      <xdr:rowOff>189699</xdr:rowOff>
    </xdr:from>
    <xdr:to>
      <xdr:col>9</xdr:col>
      <xdr:colOff>819979</xdr:colOff>
      <xdr:row>38</xdr:row>
      <xdr:rowOff>0</xdr:rowOff>
    </xdr:to>
    <xdr:sp macro="" textlink="">
      <xdr:nvSpPr>
        <xdr:cNvPr id="2" name="ZoneTexte 1"/>
        <xdr:cNvSpPr txBox="1"/>
      </xdr:nvSpPr>
      <xdr:spPr>
        <a:xfrm>
          <a:off x="248444" y="4777574"/>
          <a:ext cx="9009098" cy="2485239"/>
        </a:xfrm>
        <a:prstGeom prst="rect">
          <a:avLst/>
        </a:prstGeom>
        <a:solidFill>
          <a:schemeClr val="lt1"/>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pPr>
            <a:lnSpc>
              <a:spcPts val="1100"/>
            </a:lnSpc>
          </a:pPr>
          <a:r>
            <a:rPr lang="fr-FR" sz="900" b="1"/>
            <a:t>Commentaires</a:t>
          </a:r>
          <a:r>
            <a:rPr lang="fr-FR" sz="900" b="1" baseline="0"/>
            <a:t> :</a:t>
          </a:r>
          <a:endParaRPr lang="fr-FR" sz="900" baseline="0"/>
        </a:p>
        <a:p>
          <a:pPr>
            <a:lnSpc>
              <a:spcPts val="800"/>
            </a:lnSpc>
          </a:pPr>
          <a:r>
            <a:rPr lang="fr-FR" sz="900" b="0" baseline="0">
              <a:solidFill>
                <a:schemeClr val="dk1"/>
              </a:solidFill>
              <a:latin typeface="+mn-lt"/>
              <a:ea typeface="+mn-ea"/>
              <a:cs typeface="+mn-cs"/>
            </a:rPr>
            <a:t>- </a:t>
          </a:r>
          <a:r>
            <a:rPr lang="fr-FR" sz="900" baseline="0">
              <a:solidFill>
                <a:schemeClr val="dk1"/>
              </a:solidFill>
              <a:effectLst/>
              <a:latin typeface="+mn-lt"/>
              <a:ea typeface="+mn-ea"/>
              <a:cs typeface="+mn-cs"/>
            </a:rPr>
            <a:t>Dans le cadre de la mise à niveau, modernisation et réhabilitation de l'outil de production, la SOCOTHYD a inscrit dans le plan 20 opérations, pour un montant de 566 MDA.</a:t>
          </a:r>
          <a:endParaRPr lang="fr-FR" sz="900">
            <a:effectLst/>
          </a:endParaRPr>
        </a:p>
        <a:p>
          <a:pPr>
            <a:lnSpc>
              <a:spcPts val="800"/>
            </a:lnSpc>
          </a:pPr>
          <a:r>
            <a:rPr lang="fr-FR" sz="900" baseline="0">
              <a:solidFill>
                <a:schemeClr val="dk1"/>
              </a:solidFill>
              <a:effectLst/>
              <a:latin typeface="+mn-lt"/>
              <a:ea typeface="+mn-ea"/>
              <a:cs typeface="+mn-cs"/>
            </a:rPr>
            <a:t>Le montant cumulé des opérations finalisées  depuis 2012 au 3 ème trimestre 2023 </a:t>
          </a:r>
          <a:r>
            <a:rPr lang="fr-FR" sz="900" baseline="0">
              <a:solidFill>
                <a:sysClr val="windowText" lastClr="000000"/>
              </a:solidFill>
              <a:effectLst/>
              <a:latin typeface="+mn-lt"/>
              <a:ea typeface="+mn-ea"/>
              <a:cs typeface="+mn-cs"/>
            </a:rPr>
            <a:t>, s'éléve à 526MDA, soit un taux de 93%, qui represente la réception des  opérations suivantes:</a:t>
          </a:r>
          <a:endParaRPr lang="fr-FR" sz="900">
            <a:solidFill>
              <a:sysClr val="windowText" lastClr="000000"/>
            </a:solidFill>
            <a:effectLst/>
          </a:endParaRPr>
        </a:p>
        <a:p>
          <a:pPr>
            <a:lnSpc>
              <a:spcPts val="800"/>
            </a:lnSpc>
          </a:pPr>
          <a:r>
            <a:rPr lang="fr-FR" sz="900" baseline="0">
              <a:solidFill>
                <a:sysClr val="windowText" lastClr="000000"/>
              </a:solidFill>
              <a:effectLst/>
              <a:latin typeface="+mn-lt"/>
              <a:ea typeface="+mn-ea"/>
              <a:cs typeface="+mn-cs"/>
            </a:rPr>
            <a:t>	1- Equipement pour fabrication de sparadrap, </a:t>
          </a:r>
          <a:endParaRPr lang="fr-FR" sz="900">
            <a:solidFill>
              <a:sysClr val="windowText" lastClr="000000"/>
            </a:solidFill>
            <a:effectLst/>
          </a:endParaRPr>
        </a:p>
        <a:p>
          <a:pPr>
            <a:lnSpc>
              <a:spcPts val="800"/>
            </a:lnSpc>
          </a:pPr>
          <a:r>
            <a:rPr lang="fr-FR" sz="900" baseline="0">
              <a:solidFill>
                <a:schemeClr val="dk1"/>
              </a:solidFill>
              <a:effectLst/>
              <a:latin typeface="+mn-lt"/>
              <a:ea typeface="+mn-ea"/>
              <a:cs typeface="+mn-cs"/>
            </a:rPr>
            <a:t>	2- Machine de fabrication de compresses non stérile,</a:t>
          </a:r>
          <a:endParaRPr lang="fr-FR" sz="900">
            <a:effectLst/>
          </a:endParaRPr>
        </a:p>
        <a:p>
          <a:pPr>
            <a:lnSpc>
              <a:spcPts val="800"/>
            </a:lnSpc>
          </a:pPr>
          <a:r>
            <a:rPr lang="fr-FR" sz="900" baseline="0">
              <a:solidFill>
                <a:schemeClr val="dk1"/>
              </a:solidFill>
              <a:effectLst/>
              <a:latin typeface="+mn-lt"/>
              <a:ea typeface="+mn-ea"/>
              <a:cs typeface="+mn-cs"/>
            </a:rPr>
            <a:t>	3- Rame sécheuse,</a:t>
          </a:r>
          <a:endParaRPr lang="fr-FR" sz="900">
            <a:effectLst/>
          </a:endParaRPr>
        </a:p>
        <a:p>
          <a:pPr>
            <a:lnSpc>
              <a:spcPts val="800"/>
            </a:lnSpc>
          </a:pPr>
          <a:r>
            <a:rPr lang="fr-FR" sz="900" baseline="0">
              <a:solidFill>
                <a:schemeClr val="dk1"/>
              </a:solidFill>
              <a:effectLst/>
              <a:latin typeface="+mn-lt"/>
              <a:ea typeface="+mn-ea"/>
              <a:cs typeface="+mn-cs"/>
            </a:rPr>
            <a:t>	4- Machines pour fabrication de bande de crêpe,</a:t>
          </a:r>
          <a:endParaRPr lang="fr-FR" sz="900">
            <a:effectLst/>
          </a:endParaRPr>
        </a:p>
        <a:p>
          <a:pPr>
            <a:lnSpc>
              <a:spcPts val="800"/>
            </a:lnSpc>
          </a:pPr>
          <a:r>
            <a:rPr lang="fr-FR" sz="900" baseline="0">
              <a:solidFill>
                <a:schemeClr val="dk1"/>
              </a:solidFill>
              <a:effectLst/>
              <a:latin typeface="+mn-lt"/>
              <a:ea typeface="+mn-ea"/>
              <a:cs typeface="+mn-cs"/>
            </a:rPr>
            <a:t>	5- Rénovation de la gaine de climatisation de l'atelier cardage,</a:t>
          </a:r>
          <a:endParaRPr lang="fr-FR" sz="900">
            <a:effectLst/>
          </a:endParaRPr>
        </a:p>
        <a:p>
          <a:pPr>
            <a:lnSpc>
              <a:spcPts val="800"/>
            </a:lnSpc>
          </a:pPr>
          <a:r>
            <a:rPr lang="fr-FR" sz="900" baseline="0">
              <a:solidFill>
                <a:schemeClr val="dk1"/>
              </a:solidFill>
              <a:effectLst/>
              <a:latin typeface="+mn-lt"/>
              <a:ea typeface="+mn-ea"/>
              <a:cs typeface="+mn-cs"/>
            </a:rPr>
            <a:t>                                   6- Stérilisateur,</a:t>
          </a:r>
          <a:endParaRPr lang="fr-FR" sz="900">
            <a:effectLst/>
          </a:endParaRPr>
        </a:p>
        <a:p>
          <a:pPr>
            <a:lnSpc>
              <a:spcPts val="900"/>
            </a:lnSpc>
          </a:pPr>
          <a:r>
            <a:rPr lang="fr-FR" sz="900" baseline="0">
              <a:solidFill>
                <a:schemeClr val="dk1"/>
              </a:solidFill>
              <a:effectLst/>
              <a:latin typeface="+mn-lt"/>
              <a:ea typeface="+mn-ea"/>
              <a:cs typeface="+mn-cs"/>
            </a:rPr>
            <a:t>                                   7- Machines à enrouler et à perforer  le sparadraps,  </a:t>
          </a:r>
        </a:p>
        <a:p>
          <a:pPr>
            <a:lnSpc>
              <a:spcPts val="900"/>
            </a:lnSpc>
          </a:pPr>
          <a:r>
            <a:rPr lang="fr-FR" sz="900" baseline="0">
              <a:solidFill>
                <a:schemeClr val="dk1"/>
              </a:solidFill>
              <a:effectLst/>
              <a:latin typeface="+mn-lt"/>
              <a:ea typeface="+mn-ea"/>
              <a:cs typeface="+mn-cs"/>
            </a:rPr>
            <a:t>                                   8- Chaudiere  à l'huile,</a:t>
          </a:r>
          <a:endParaRPr lang="fr-FR" sz="900">
            <a:effectLst/>
          </a:endParaRPr>
        </a:p>
        <a:p>
          <a:pPr>
            <a:lnSpc>
              <a:spcPts val="900"/>
            </a:lnSpc>
          </a:pPr>
          <a:r>
            <a:rPr lang="fr-FR" sz="900" baseline="0">
              <a:solidFill>
                <a:schemeClr val="dk1"/>
              </a:solidFill>
              <a:effectLst/>
              <a:latin typeface="+mn-lt"/>
              <a:ea typeface="+mn-ea"/>
              <a:cs typeface="+mn-cs"/>
            </a:rPr>
            <a:t>                                   9- Réalisation d'un forage pour renforcer le débit d'eau,                                                                                                                                                                                                                                          	10- Aspirantes à flux laminaire pour produits chimiques,</a:t>
          </a:r>
        </a:p>
        <a:p>
          <a:pPr>
            <a:lnSpc>
              <a:spcPts val="800"/>
            </a:lnSpc>
          </a:pPr>
          <a:r>
            <a:rPr lang="fr-FR" sz="900" baseline="0">
              <a:solidFill>
                <a:schemeClr val="dk1"/>
              </a:solidFill>
              <a:effectLst/>
              <a:latin typeface="+mn-lt"/>
              <a:ea typeface="+mn-ea"/>
              <a:cs typeface="+mn-cs"/>
            </a:rPr>
            <a:t>                                   11 - Amenagement des locaux qui devront abriter les nouveaux équipements de l'installation de fabrication de sparadraps et bande de crepe.</a:t>
          </a:r>
        </a:p>
        <a:p>
          <a:pPr>
            <a:lnSpc>
              <a:spcPts val="700"/>
            </a:lnSpc>
          </a:pPr>
          <a:r>
            <a:rPr lang="fr-FR" sz="900">
              <a:effectLst/>
            </a:rPr>
            <a:t>	12- Aménagement des trois (03) portails,</a:t>
          </a:r>
          <a:endParaRPr lang="fr-FR" sz="900">
            <a:solidFill>
              <a:schemeClr val="dk1"/>
            </a:solidFill>
            <a:effectLst/>
            <a:latin typeface="+mn-lt"/>
            <a:ea typeface="+mn-ea"/>
            <a:cs typeface="+mn-cs"/>
          </a:endParaRPr>
        </a:p>
        <a:p>
          <a:pPr marL="0" marR="0" indent="0" defTabSz="914400" eaLnBrk="1" fontAlgn="auto" latinLnBrk="0" hangingPunct="1">
            <a:lnSpc>
              <a:spcPts val="700"/>
            </a:lnSpc>
            <a:spcBef>
              <a:spcPts val="0"/>
            </a:spcBef>
            <a:spcAft>
              <a:spcPts val="0"/>
            </a:spcAft>
            <a:buClrTx/>
            <a:buSzTx/>
            <a:buFontTx/>
            <a:buNone/>
            <a:tabLst/>
            <a:defRPr/>
          </a:pPr>
          <a:r>
            <a:rPr lang="fr-FR" sz="900">
              <a:solidFill>
                <a:schemeClr val="dk1"/>
              </a:solidFill>
              <a:effectLst/>
              <a:latin typeface="+mn-lt"/>
              <a:ea typeface="+mn-ea"/>
              <a:cs typeface="+mn-cs"/>
            </a:rPr>
            <a:t>	13- Aménagements des trois(03) magasins produits finis (rayonnage),</a:t>
          </a:r>
          <a:endParaRPr lang="fr-FR" sz="900">
            <a:effectLst/>
          </a:endParaRPr>
        </a:p>
        <a:p>
          <a:pPr marL="0" marR="0" indent="0" defTabSz="914400" eaLnBrk="1" fontAlgn="auto" latinLnBrk="0" hangingPunct="1">
            <a:lnSpc>
              <a:spcPts val="800"/>
            </a:lnSpc>
            <a:spcBef>
              <a:spcPts val="0"/>
            </a:spcBef>
            <a:spcAft>
              <a:spcPts val="0"/>
            </a:spcAft>
            <a:buClrTx/>
            <a:buSzTx/>
            <a:buFontTx/>
            <a:buNone/>
            <a:tabLst/>
            <a:defRPr/>
          </a:pPr>
          <a:r>
            <a:rPr lang="fr-FR" sz="900" baseline="0">
              <a:solidFill>
                <a:schemeClr val="dk1"/>
              </a:solidFill>
              <a:effectLst/>
              <a:latin typeface="+mn-lt"/>
              <a:ea typeface="+mn-ea"/>
              <a:cs typeface="+mn-cs"/>
            </a:rPr>
            <a:t>	14- Materiel de laboratoire,</a:t>
          </a:r>
        </a:p>
        <a:p>
          <a:pPr marL="0" marR="0" indent="0" defTabSz="914400" eaLnBrk="1" fontAlgn="auto" latinLnBrk="0" hangingPunct="1">
            <a:lnSpc>
              <a:spcPts val="800"/>
            </a:lnSpc>
            <a:spcBef>
              <a:spcPts val="0"/>
            </a:spcBef>
            <a:spcAft>
              <a:spcPts val="0"/>
            </a:spcAft>
            <a:buClrTx/>
            <a:buSzTx/>
            <a:buFontTx/>
            <a:buNone/>
            <a:tabLst/>
            <a:defRPr/>
          </a:pPr>
          <a:r>
            <a:rPr lang="fr-FR" sz="1100" baseline="0">
              <a:solidFill>
                <a:schemeClr val="dk1"/>
              </a:solidFill>
              <a:effectLst/>
              <a:latin typeface="+mn-lt"/>
              <a:ea typeface="+mn-ea"/>
              <a:cs typeface="+mn-cs"/>
            </a:rPr>
            <a:t>	</a:t>
          </a:r>
          <a:r>
            <a:rPr lang="fr-FR" sz="900" baseline="0">
              <a:solidFill>
                <a:schemeClr val="dk1"/>
              </a:solidFill>
              <a:effectLst/>
              <a:latin typeface="+mn-lt"/>
              <a:ea typeface="+mn-ea"/>
              <a:cs typeface="+mn-cs"/>
            </a:rPr>
            <a:t>15- Materiel de transport,</a:t>
          </a:r>
        </a:p>
        <a:p>
          <a:pPr marL="0" marR="0" indent="0" defTabSz="914400" eaLnBrk="1" fontAlgn="auto" latinLnBrk="0" hangingPunct="1">
            <a:lnSpc>
              <a:spcPts val="800"/>
            </a:lnSpc>
            <a:spcBef>
              <a:spcPts val="0"/>
            </a:spcBef>
            <a:spcAft>
              <a:spcPts val="0"/>
            </a:spcAft>
            <a:buClrTx/>
            <a:buSzTx/>
            <a:buFontTx/>
            <a:buNone/>
            <a:tabLst/>
            <a:defRPr/>
          </a:pPr>
          <a:r>
            <a:rPr lang="fr-FR" sz="900" baseline="0">
              <a:solidFill>
                <a:schemeClr val="dk1"/>
              </a:solidFill>
              <a:effectLst/>
              <a:latin typeface="+mn-lt"/>
              <a:ea typeface="+mn-ea"/>
              <a:cs typeface="+mn-cs"/>
            </a:rPr>
            <a:t>	16- Materiel informatique et mobilier de bureau,</a:t>
          </a:r>
        </a:p>
        <a:p>
          <a:pPr marL="0" marR="0" indent="0" defTabSz="914400" eaLnBrk="1" fontAlgn="auto" latinLnBrk="0" hangingPunct="1">
            <a:lnSpc>
              <a:spcPts val="800"/>
            </a:lnSpc>
            <a:spcBef>
              <a:spcPts val="0"/>
            </a:spcBef>
            <a:spcAft>
              <a:spcPts val="0"/>
            </a:spcAft>
            <a:buClrTx/>
            <a:buSzTx/>
            <a:buFontTx/>
            <a:buNone/>
            <a:tabLst/>
            <a:defRPr/>
          </a:pPr>
          <a:r>
            <a:rPr lang="fr-FR" sz="900" baseline="0">
              <a:solidFill>
                <a:schemeClr val="dk1"/>
              </a:solidFill>
              <a:effectLst/>
              <a:latin typeface="+mn-lt"/>
              <a:ea typeface="+mn-ea"/>
              <a:cs typeface="+mn-cs"/>
            </a:rPr>
            <a:t>	17</a:t>
          </a:r>
          <a:r>
            <a:rPr lang="fr-FR" sz="900" b="0" baseline="0">
              <a:solidFill>
                <a:schemeClr val="dk1"/>
              </a:solidFill>
              <a:effectLst/>
              <a:latin typeface="+mn-lt"/>
              <a:ea typeface="+mn-ea"/>
              <a:cs typeface="+mn-cs"/>
            </a:rPr>
            <a:t>- Groupe éléctrogene</a:t>
          </a:r>
          <a:endParaRPr lang="fr-FR" sz="900" b="0">
            <a:effectLst/>
          </a:endParaRPr>
        </a:p>
        <a:p>
          <a:pPr>
            <a:lnSpc>
              <a:spcPts val="800"/>
            </a:lnSpc>
          </a:pPr>
          <a:r>
            <a:rPr lang="fr-FR" sz="900" b="0" baseline="0">
              <a:solidFill>
                <a:schemeClr val="dk1"/>
              </a:solidFill>
              <a:effectLst/>
              <a:latin typeface="+mn-lt"/>
              <a:ea typeface="+mn-ea"/>
              <a:cs typeface="+mn-cs"/>
            </a:rPr>
            <a:t>A signaler que parm</a:t>
          </a:r>
          <a:r>
            <a:rPr lang="fr-FR" sz="900" baseline="0">
              <a:solidFill>
                <a:schemeClr val="dk1"/>
              </a:solidFill>
              <a:effectLst/>
              <a:latin typeface="+mn-lt"/>
              <a:ea typeface="+mn-ea"/>
              <a:cs typeface="+mn-cs"/>
            </a:rPr>
            <a:t>is les  opérations on enregistre une réalisation partielle à savoir:</a:t>
          </a:r>
          <a:endParaRPr lang="fr-FR" sz="900">
            <a:effectLst/>
          </a:endParaRPr>
        </a:p>
        <a:p>
          <a:pPr>
            <a:lnSpc>
              <a:spcPts val="800"/>
            </a:lnSpc>
          </a:pPr>
          <a:r>
            <a:rPr lang="fr-FR" sz="900" baseline="0">
              <a:solidFill>
                <a:schemeClr val="dk1"/>
              </a:solidFill>
              <a:effectLst/>
              <a:latin typeface="+mn-lt"/>
              <a:ea typeface="+mn-ea"/>
              <a:cs typeface="+mn-cs"/>
            </a:rPr>
            <a:t>	- Aménagements des trois(03) magasins produits finis (rayonnage).  </a:t>
          </a:r>
        </a:p>
        <a:p>
          <a:pPr marL="0" marR="0" indent="0" defTabSz="914400" eaLnBrk="1" fontAlgn="auto" latinLnBrk="0" hangingPunct="1">
            <a:lnSpc>
              <a:spcPts val="800"/>
            </a:lnSpc>
            <a:spcBef>
              <a:spcPts val="0"/>
            </a:spcBef>
            <a:spcAft>
              <a:spcPts val="0"/>
            </a:spcAft>
            <a:buClrTx/>
            <a:buSzTx/>
            <a:buFontTx/>
            <a:buNone/>
            <a:tabLst/>
            <a:defRPr/>
          </a:pPr>
          <a:r>
            <a:rPr lang="fr-FR" sz="900" b="0" i="0" baseline="0">
              <a:solidFill>
                <a:schemeClr val="dk1"/>
              </a:solidFill>
              <a:effectLst/>
              <a:latin typeface="+mn-lt"/>
              <a:ea typeface="+mn-ea"/>
              <a:cs typeface="+mn-cs"/>
            </a:rPr>
            <a:t>                                   - Materiel de transport.</a:t>
          </a:r>
          <a:endParaRPr lang="fr-FR" sz="900">
            <a:effectLst/>
          </a:endParaRPr>
        </a:p>
        <a:p>
          <a:pPr>
            <a:lnSpc>
              <a:spcPts val="800"/>
            </a:lnSpc>
          </a:pPr>
          <a:r>
            <a:rPr lang="fr-FR" sz="900" baseline="0">
              <a:solidFill>
                <a:schemeClr val="dk1"/>
              </a:solidFill>
              <a:effectLst/>
              <a:latin typeface="+mn-lt"/>
              <a:ea typeface="+mn-ea"/>
              <a:cs typeface="+mn-cs"/>
            </a:rPr>
            <a:t>                 </a:t>
          </a:r>
          <a:endParaRPr lang="fr-FR" sz="900">
            <a:effectLst/>
          </a:endParaRPr>
        </a:p>
        <a:p>
          <a:pPr>
            <a:lnSpc>
              <a:spcPts val="800"/>
            </a:lnSpc>
          </a:pPr>
          <a:r>
            <a:rPr lang="fr-FR" sz="900" baseline="0">
              <a:solidFill>
                <a:schemeClr val="dk1"/>
              </a:solidFill>
              <a:effectLst/>
              <a:latin typeface="+mn-lt"/>
              <a:ea typeface="+mn-ea"/>
              <a:cs typeface="+mn-cs"/>
            </a:rPr>
            <a:t>	</a:t>
          </a:r>
          <a:endParaRPr lang="fr-FR" sz="900">
            <a:effectLst/>
          </a:endParaRPr>
        </a:p>
        <a:p>
          <a:pPr>
            <a:lnSpc>
              <a:spcPts val="1000"/>
            </a:lnSpc>
          </a:pPr>
          <a:r>
            <a:rPr lang="fr-FR" sz="900" baseline="0">
              <a:solidFill>
                <a:schemeClr val="dk1"/>
              </a:solidFill>
              <a:effectLst/>
              <a:latin typeface="+mn-lt"/>
              <a:ea typeface="+mn-ea"/>
              <a:cs typeface="+mn-cs"/>
            </a:rPr>
            <a:t>	</a:t>
          </a:r>
          <a:r>
            <a:rPr lang="fr-FR" sz="1100" baseline="0">
              <a:solidFill>
                <a:schemeClr val="dk1"/>
              </a:solidFill>
              <a:effectLst/>
              <a:latin typeface="+mn-lt"/>
              <a:ea typeface="+mn-ea"/>
              <a:cs typeface="+mn-cs"/>
            </a:rPr>
            <a:t>	</a:t>
          </a:r>
          <a:endParaRPr lang="fr-FR" sz="1100" baseline="0">
            <a:solidFill>
              <a:schemeClr val="dk1"/>
            </a:solidFill>
            <a:latin typeface="+mn-lt"/>
            <a:ea typeface="+mn-ea"/>
            <a:cs typeface="+mn-cs"/>
          </a:endParaRPr>
        </a:p>
        <a:p>
          <a:pPr>
            <a:lnSpc>
              <a:spcPts val="1000"/>
            </a:lnSpc>
          </a:pPr>
          <a:r>
            <a:rPr lang="fr-FR" sz="1100" baseline="0">
              <a:solidFill>
                <a:schemeClr val="dk1"/>
              </a:solidFill>
              <a:latin typeface="+mn-lt"/>
              <a:ea typeface="+mn-ea"/>
              <a:cs typeface="+mn-cs"/>
            </a:rPr>
            <a:t>  </a:t>
          </a:r>
          <a:endParaRPr lang="fr-FR" sz="1100" baseline="0"/>
        </a:p>
        <a:p>
          <a:pPr>
            <a:lnSpc>
              <a:spcPts val="800"/>
            </a:lnSpc>
          </a:pPr>
          <a:endParaRPr lang="fr-F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309563</xdr:colOff>
      <xdr:row>8</xdr:row>
      <xdr:rowOff>130969</xdr:rowOff>
    </xdr:from>
    <xdr:to>
      <xdr:col>8</xdr:col>
      <xdr:colOff>11907</xdr:colOff>
      <xdr:row>15</xdr:row>
      <xdr:rowOff>119062</xdr:rowOff>
    </xdr:to>
    <xdr:sp macro="" textlink="">
      <xdr:nvSpPr>
        <xdr:cNvPr id="3" name="Rectangle à coins arrondis 2"/>
        <xdr:cNvSpPr/>
      </xdr:nvSpPr>
      <xdr:spPr>
        <a:xfrm>
          <a:off x="4250532" y="2381250"/>
          <a:ext cx="4238625" cy="157162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fr-FR" sz="6000" b="1" i="1"/>
            <a:t>     </a:t>
          </a:r>
          <a:r>
            <a:rPr lang="fr-FR" sz="6000" b="0" i="1"/>
            <a:t>NEANT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35719</xdr:colOff>
      <xdr:row>12</xdr:row>
      <xdr:rowOff>73142</xdr:rowOff>
    </xdr:from>
    <xdr:to>
      <xdr:col>7</xdr:col>
      <xdr:colOff>3808983</xdr:colOff>
      <xdr:row>17</xdr:row>
      <xdr:rowOff>59531</xdr:rowOff>
    </xdr:to>
    <xdr:sp macro="" textlink="">
      <xdr:nvSpPr>
        <xdr:cNvPr id="2" name="ZoneTexte 1"/>
        <xdr:cNvSpPr txBox="1"/>
      </xdr:nvSpPr>
      <xdr:spPr>
        <a:xfrm>
          <a:off x="416719" y="4073642"/>
          <a:ext cx="10928920" cy="938889"/>
        </a:xfrm>
        <a:prstGeom prst="rect">
          <a:avLst/>
        </a:prstGeom>
        <a:solidFill>
          <a:schemeClr val="lt1"/>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pPr>
            <a:lnSpc>
              <a:spcPts val="1100"/>
            </a:lnSpc>
          </a:pPr>
          <a:r>
            <a:rPr lang="fr-FR" sz="1200" b="1"/>
            <a:t>(*) préciser la</a:t>
          </a:r>
          <a:r>
            <a:rPr lang="fr-FR" sz="1200" b="1" baseline="0"/>
            <a:t> date de signature des documents  </a:t>
          </a:r>
        </a:p>
        <a:p>
          <a:pPr>
            <a:lnSpc>
              <a:spcPts val="1100"/>
            </a:lnSpc>
          </a:pPr>
          <a:r>
            <a:rPr lang="fr-FR" sz="1200" b="1"/>
            <a:t>Commentaires</a:t>
          </a:r>
          <a:r>
            <a:rPr lang="fr-FR" sz="1200" b="1" baseline="0"/>
            <a:t> :   </a:t>
          </a:r>
        </a:p>
        <a:p>
          <a:pPr>
            <a:lnSpc>
              <a:spcPts val="1000"/>
            </a:lnSpc>
          </a:pPr>
          <a:endParaRPr lang="fr-FR" sz="1100" baseline="0"/>
        </a:p>
        <a:p>
          <a:pPr>
            <a:lnSpc>
              <a:spcPts val="1000"/>
            </a:lnSpc>
          </a:pPr>
          <a:endParaRPr lang="fr-FR" sz="1100" b="0" baseline="0">
            <a:solidFill>
              <a:schemeClr val="dk1"/>
            </a:solidFill>
            <a:latin typeface="+mn-lt"/>
            <a:ea typeface="+mn-ea"/>
            <a:cs typeface="+mn-cs"/>
          </a:endParaRPr>
        </a:p>
        <a:p>
          <a:pPr>
            <a:lnSpc>
              <a:spcPts val="1000"/>
            </a:lnSpc>
          </a:pPr>
          <a:endParaRPr lang="fr-FR" sz="1100" baseline="0"/>
        </a:p>
        <a:p>
          <a:endParaRPr lang="fr-FR" sz="1100" baseline="0"/>
        </a:p>
        <a:p>
          <a:pPr>
            <a:lnSpc>
              <a:spcPts val="1200"/>
            </a:lnSpc>
          </a:pPr>
          <a:endParaRPr lang="fr-FR"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oucefm/Downloads/Suivi%20PLD%20T1%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de garde"/>
      <sheetName val="1 Présentation"/>
      <sheetName val="2 Performances"/>
      <sheetName val="DPPR 1"/>
      <sheetName val="DPPR 2"/>
      <sheetName val="DDPR 3.1"/>
      <sheetName val="DPPR 3.2"/>
      <sheetName val="DPPR 4"/>
      <sheetName val="DPPR 5.1"/>
      <sheetName val="DPPR 5.2"/>
      <sheetName val="DPPR 5.4"/>
      <sheetName val="DPPR 6.1 "/>
      <sheetName val="DPPR 7"/>
      <sheetName val="3.1 Assainissement"/>
      <sheetName val="3.2 Investissements"/>
      <sheetName val="4. Conventions"/>
      <sheetName val="5.1 Etat d'avancement MAN"/>
      <sheetName val="5.2 Nouveaux Projets"/>
      <sheetName val="5.3 Partenariat"/>
      <sheetName val="5.4 Formation"/>
      <sheetName val="DPPR 6.2"/>
      <sheetName val="6.1par EPE"/>
      <sheetName val="6.1 Suivi par EPE"/>
      <sheetName val="6.2 Suivi par rubrique"/>
      <sheetName val="7 transf, intég, dissolu, déloc"/>
      <sheetName val="Fiches projet "/>
      <sheetName val="Fiches partenariat"/>
      <sheetName val="Réalisation Groupe"/>
      <sheetName val="EXECUTIVE SUMMARY"/>
      <sheetName val="Feuil1"/>
    </sheetNames>
    <sheetDataSet>
      <sheetData sheetId="0"/>
      <sheetData sheetId="1"/>
      <sheetData sheetId="2">
        <row r="6">
          <cell r="C6">
            <v>478.97914700000001</v>
          </cell>
          <cell r="G6">
            <v>-29.69447200000004</v>
          </cell>
          <cell r="I6">
            <v>-1024.9390000000001</v>
          </cell>
          <cell r="K6">
            <v>335.55799999999999</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effectLst>
          <a:outerShdw blurRad="50800" dist="38100" dir="5400000" algn="t" rotWithShape="0">
            <a:prstClr val="black">
              <a:alpha val="40000"/>
            </a:prstClr>
          </a:outerShdw>
        </a:effectLst>
      </a:spPr>
      <a:bodyPr wrap="square" rtlCol="0" anchor="t"/>
      <a:lstStyle>
        <a:defPPr>
          <a:defRPr sz="1200" b="1"/>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pageSetUpPr fitToPage="1"/>
  </sheetPr>
  <dimension ref="A2:L32"/>
  <sheetViews>
    <sheetView showGridLines="0" tabSelected="1" zoomScaleNormal="100" workbookViewId="0">
      <selection activeCell="K23" sqref="K23"/>
    </sheetView>
  </sheetViews>
  <sheetFormatPr baseColWidth="10" defaultRowHeight="16.5" x14ac:dyDescent="0.3"/>
  <cols>
    <col min="1" max="7" width="11.42578125" style="584"/>
    <col min="8" max="8" width="18" style="584" customWidth="1"/>
    <col min="9" max="16384" width="11.42578125" style="584"/>
  </cols>
  <sheetData>
    <row r="2" spans="1:12" ht="28.5" x14ac:dyDescent="0.3">
      <c r="A2" s="734" t="s">
        <v>362</v>
      </c>
      <c r="B2" s="734"/>
      <c r="C2" s="734"/>
      <c r="D2" s="734"/>
      <c r="E2" s="734"/>
      <c r="F2" s="734"/>
      <c r="G2" s="734"/>
      <c r="H2" s="734"/>
      <c r="I2" s="734"/>
      <c r="J2" s="734"/>
      <c r="K2" s="734"/>
      <c r="L2" s="583"/>
    </row>
    <row r="3" spans="1:12" ht="28.5" x14ac:dyDescent="0.3">
      <c r="A3" s="734" t="s">
        <v>334</v>
      </c>
      <c r="B3" s="734"/>
      <c r="C3" s="734"/>
      <c r="D3" s="734"/>
      <c r="E3" s="734"/>
      <c r="F3" s="734"/>
      <c r="G3" s="734"/>
      <c r="H3" s="734"/>
      <c r="I3" s="734"/>
      <c r="J3" s="734"/>
      <c r="K3" s="734"/>
    </row>
    <row r="4" spans="1:12" x14ac:dyDescent="0.3">
      <c r="C4" s="585" t="s">
        <v>370</v>
      </c>
      <c r="D4" s="585"/>
      <c r="E4" s="585"/>
      <c r="F4" s="585"/>
      <c r="G4" s="585"/>
    </row>
    <row r="5" spans="1:12" x14ac:dyDescent="0.3">
      <c r="C5" s="585" t="s">
        <v>371</v>
      </c>
      <c r="D5" s="585"/>
      <c r="E5" s="585"/>
      <c r="F5" s="585"/>
      <c r="G5" s="585"/>
    </row>
    <row r="6" spans="1:12" x14ac:dyDescent="0.3">
      <c r="C6" s="585"/>
      <c r="D6" s="585"/>
      <c r="E6" s="585"/>
      <c r="F6" s="585"/>
      <c r="G6" s="585"/>
    </row>
    <row r="7" spans="1:12" x14ac:dyDescent="0.3">
      <c r="B7" s="586"/>
      <c r="C7" s="585"/>
      <c r="D7" s="585"/>
      <c r="E7" s="585"/>
      <c r="F7" s="585"/>
      <c r="G7" s="585"/>
    </row>
    <row r="8" spans="1:12" x14ac:dyDescent="0.3">
      <c r="B8" s="586"/>
      <c r="C8" s="585"/>
      <c r="D8" s="585"/>
      <c r="E8" s="585"/>
      <c r="F8" s="585"/>
      <c r="G8" s="585"/>
    </row>
    <row r="9" spans="1:12" x14ac:dyDescent="0.3">
      <c r="B9" s="587"/>
      <c r="C9" s="585"/>
      <c r="D9" s="585"/>
      <c r="E9" s="585"/>
      <c r="F9" s="585"/>
      <c r="G9" s="585"/>
    </row>
    <row r="10" spans="1:12" ht="22.5" x14ac:dyDescent="0.3">
      <c r="B10" s="587"/>
      <c r="D10" s="585"/>
      <c r="E10" s="588" t="s">
        <v>9</v>
      </c>
      <c r="F10" s="585"/>
      <c r="G10" s="585"/>
    </row>
    <row r="11" spans="1:12" x14ac:dyDescent="0.3">
      <c r="B11" s="587"/>
      <c r="C11" s="585"/>
      <c r="D11" s="585"/>
      <c r="E11" s="585"/>
      <c r="F11" s="585"/>
      <c r="G11" s="585"/>
    </row>
    <row r="18" spans="1:11" ht="17.25" thickBot="1" x14ac:dyDescent="0.35"/>
    <row r="19" spans="1:11" ht="18.75" customHeight="1" x14ac:dyDescent="0.3">
      <c r="C19" s="589"/>
      <c r="D19" s="601" t="s">
        <v>326</v>
      </c>
      <c r="E19" s="602"/>
      <c r="F19" s="602"/>
      <c r="G19" s="602"/>
      <c r="H19" s="603"/>
      <c r="K19" s="590"/>
    </row>
    <row r="20" spans="1:11" ht="19.5" thickBot="1" x14ac:dyDescent="0.35">
      <c r="C20" s="589"/>
      <c r="D20" s="604" t="s">
        <v>327</v>
      </c>
      <c r="E20" s="605"/>
      <c r="F20" s="605"/>
      <c r="G20" s="605"/>
      <c r="H20" s="606"/>
    </row>
    <row r="22" spans="1:11" x14ac:dyDescent="0.3">
      <c r="B22" s="591" t="s">
        <v>337</v>
      </c>
    </row>
    <row r="23" spans="1:11" x14ac:dyDescent="0.3">
      <c r="B23" s="587" t="s">
        <v>336</v>
      </c>
    </row>
    <row r="24" spans="1:11" x14ac:dyDescent="0.3">
      <c r="B24" s="587" t="s">
        <v>381</v>
      </c>
    </row>
    <row r="27" spans="1:11" x14ac:dyDescent="0.3">
      <c r="F27" s="584" t="s">
        <v>9</v>
      </c>
      <c r="J27" s="592" t="s">
        <v>396</v>
      </c>
    </row>
    <row r="29" spans="1:11" x14ac:dyDescent="0.3">
      <c r="B29" s="593" t="s">
        <v>170</v>
      </c>
      <c r="C29" s="594"/>
      <c r="D29" s="594"/>
      <c r="E29" s="594"/>
      <c r="F29" s="594"/>
      <c r="G29" s="594"/>
      <c r="H29" s="594"/>
      <c r="I29" s="594"/>
      <c r="J29" s="595"/>
      <c r="K29" s="596"/>
    </row>
    <row r="30" spans="1:11" x14ac:dyDescent="0.3">
      <c r="B30" s="597" t="s">
        <v>171</v>
      </c>
      <c r="C30" s="598"/>
      <c r="D30" s="598"/>
      <c r="E30" s="598"/>
      <c r="F30" s="598"/>
      <c r="G30" s="598"/>
      <c r="H30" s="598"/>
      <c r="I30" s="598"/>
      <c r="J30" s="599"/>
      <c r="K30" s="596"/>
    </row>
    <row r="32" spans="1:11" ht="20.25" x14ac:dyDescent="0.3">
      <c r="A32" s="600"/>
      <c r="B32" s="607" t="s">
        <v>234</v>
      </c>
      <c r="C32" s="608"/>
      <c r="D32" s="608"/>
      <c r="E32" s="608"/>
      <c r="F32" s="608"/>
      <c r="G32" s="609"/>
    </row>
  </sheetData>
  <mergeCells count="2">
    <mergeCell ref="A2:K2"/>
    <mergeCell ref="A3:K3"/>
  </mergeCells>
  <phoneticPr fontId="0" type="noConversion"/>
  <pageMargins left="0.64" right="0.57999999999999996" top="0.47244094488188981" bottom="0.51181102362204722" header="0.31496062992125984" footer="0.31496062992125984"/>
  <pageSetup paperSize="9" scale="72" orientation="landscape" horizontalDpi="4294967294" verticalDpi="4294967294"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tabColor rgb="FF00B050"/>
  </sheetPr>
  <dimension ref="B1:AJ31"/>
  <sheetViews>
    <sheetView showGridLines="0" topLeftCell="C1" zoomScaleSheetLayoutView="80" workbookViewId="0">
      <selection activeCell="L27" sqref="L27"/>
    </sheetView>
  </sheetViews>
  <sheetFormatPr baseColWidth="10" defaultRowHeight="15" x14ac:dyDescent="0.25"/>
  <cols>
    <col min="1" max="1" width="3.7109375" customWidth="1"/>
    <col min="2" max="2" width="28" customWidth="1"/>
    <col min="3" max="3" width="14.5703125" style="19" customWidth="1"/>
    <col min="4" max="4" width="12.7109375" style="19" customWidth="1"/>
    <col min="5" max="5" width="9.140625" style="19" customWidth="1"/>
    <col min="6" max="6" width="16.42578125" style="19" customWidth="1"/>
    <col min="7" max="7" width="18.42578125" style="19" customWidth="1"/>
    <col min="8" max="8" width="21.140625" style="19" customWidth="1"/>
    <col min="9" max="9" width="17.85546875" customWidth="1"/>
    <col min="10" max="10" width="17.5703125" customWidth="1"/>
    <col min="11" max="11" width="18.5703125" customWidth="1"/>
    <col min="12" max="12" width="18" customWidth="1"/>
    <col min="13" max="13" width="13.85546875" bestFit="1" customWidth="1"/>
  </cols>
  <sheetData>
    <row r="1" spans="2:36" ht="22.5" customHeight="1" x14ac:dyDescent="0.25">
      <c r="B1" s="52" t="s">
        <v>130</v>
      </c>
      <c r="C1" s="13"/>
      <c r="D1" s="13"/>
      <c r="E1" s="13"/>
      <c r="F1" s="13"/>
      <c r="G1" s="13"/>
      <c r="H1" s="13"/>
      <c r="I1" s="2"/>
      <c r="J1" s="2"/>
      <c r="K1" s="2"/>
      <c r="L1" s="2"/>
      <c r="M1" s="2"/>
      <c r="N1" s="2"/>
      <c r="O1" s="2"/>
      <c r="P1" s="2"/>
      <c r="Q1" s="2"/>
      <c r="R1" s="2"/>
      <c r="S1" s="2"/>
      <c r="T1" s="2"/>
      <c r="U1" s="2"/>
      <c r="V1" s="2"/>
      <c r="W1" s="2"/>
      <c r="X1" s="2"/>
      <c r="Y1" s="2"/>
      <c r="Z1" s="2"/>
      <c r="AA1" s="2"/>
      <c r="AB1" s="2"/>
      <c r="AC1" s="2"/>
      <c r="AD1" s="2"/>
      <c r="AE1" s="2"/>
      <c r="AF1" s="2"/>
      <c r="AG1" s="2"/>
      <c r="AH1" s="2"/>
      <c r="AI1" s="2"/>
      <c r="AJ1" s="2"/>
    </row>
    <row r="2" spans="2:36" ht="53.25" customHeight="1" x14ac:dyDescent="0.25">
      <c r="B2" s="784" t="s">
        <v>194</v>
      </c>
      <c r="C2" s="777" t="s">
        <v>10</v>
      </c>
      <c r="D2" s="817"/>
      <c r="E2" s="818"/>
      <c r="F2" s="784" t="s">
        <v>250</v>
      </c>
      <c r="G2" s="789" t="s">
        <v>195</v>
      </c>
      <c r="H2" s="790"/>
      <c r="I2" s="784" t="s">
        <v>197</v>
      </c>
      <c r="J2" s="784" t="s">
        <v>55</v>
      </c>
      <c r="K2" s="784" t="s">
        <v>8</v>
      </c>
      <c r="L2" s="57" t="s">
        <v>131</v>
      </c>
      <c r="M2" s="2"/>
      <c r="N2" s="2"/>
      <c r="O2" s="2"/>
      <c r="P2" s="2"/>
      <c r="Q2" s="2"/>
      <c r="R2" s="2"/>
      <c r="S2" s="2"/>
      <c r="T2" s="2"/>
      <c r="U2" s="2"/>
      <c r="V2" s="2"/>
      <c r="W2" s="2"/>
      <c r="X2" s="2"/>
      <c r="Y2" s="2"/>
      <c r="Z2" s="2"/>
      <c r="AA2" s="2"/>
      <c r="AB2" s="2"/>
      <c r="AC2" s="2"/>
      <c r="AD2" s="2"/>
      <c r="AE2" s="2"/>
      <c r="AF2" s="2"/>
      <c r="AG2" s="2"/>
      <c r="AH2" s="2"/>
      <c r="AI2" s="2"/>
      <c r="AJ2" s="2"/>
    </row>
    <row r="3" spans="2:36" ht="30.75" customHeight="1" x14ac:dyDescent="0.25">
      <c r="B3" s="785"/>
      <c r="C3" s="819"/>
      <c r="D3" s="820"/>
      <c r="E3" s="821"/>
      <c r="F3" s="785"/>
      <c r="G3" s="225" t="s">
        <v>196</v>
      </c>
      <c r="H3" s="225" t="s">
        <v>182</v>
      </c>
      <c r="I3" s="785"/>
      <c r="J3" s="785"/>
      <c r="K3" s="785"/>
      <c r="L3" s="58" t="e">
        <f>H3-G3-F3</f>
        <v>#VALUE!</v>
      </c>
      <c r="M3" s="2"/>
      <c r="N3" s="2"/>
      <c r="O3" s="2"/>
      <c r="P3" s="2"/>
      <c r="Q3" s="2"/>
      <c r="R3" s="2"/>
      <c r="S3" s="2"/>
      <c r="T3" s="2"/>
      <c r="U3" s="2"/>
      <c r="V3" s="2"/>
      <c r="W3" s="2"/>
      <c r="X3" s="2"/>
      <c r="Y3" s="2"/>
      <c r="Z3" s="2"/>
      <c r="AA3" s="2"/>
      <c r="AB3" s="2"/>
      <c r="AC3" s="2"/>
      <c r="AD3" s="2"/>
      <c r="AE3" s="2"/>
      <c r="AF3" s="2"/>
      <c r="AG3" s="2"/>
      <c r="AH3" s="2"/>
      <c r="AI3" s="2"/>
      <c r="AJ3" s="2"/>
    </row>
    <row r="4" spans="2:36" ht="15.75" customHeight="1" x14ac:dyDescent="0.25">
      <c r="B4" s="44">
        <f>'5.2 Nouveaux Projets'!B4</f>
        <v>0</v>
      </c>
      <c r="C4" s="812">
        <f>'5.2 Nouveaux Projets'!C4:E4</f>
        <v>0</v>
      </c>
      <c r="D4" s="812"/>
      <c r="E4" s="812"/>
      <c r="F4" s="28">
        <f>'5.2 Nouveaux Projets'!F4</f>
        <v>0</v>
      </c>
      <c r="G4" s="28">
        <f>'5.2 Nouveaux Projets'!G4</f>
        <v>0</v>
      </c>
      <c r="H4" s="28">
        <f>'5.2 Nouveaux Projets'!H4</f>
        <v>0</v>
      </c>
      <c r="I4" s="28">
        <f>H4+G4+F4</f>
        <v>0</v>
      </c>
      <c r="J4" s="28">
        <f>'5.2 Nouveaux Projets'!J4</f>
        <v>0</v>
      </c>
      <c r="K4" s="28">
        <f>'5.2 Nouveaux Projets'!K4</f>
        <v>0</v>
      </c>
      <c r="L4" s="58">
        <f t="shared" ref="L4:L11" si="0">H4-G4-F4</f>
        <v>0</v>
      </c>
      <c r="M4" s="2"/>
      <c r="N4" s="2"/>
      <c r="O4" s="2"/>
      <c r="P4" s="2"/>
      <c r="Q4" s="2"/>
      <c r="R4" s="2"/>
      <c r="S4" s="2"/>
      <c r="T4" s="2"/>
      <c r="U4" s="2"/>
      <c r="V4" s="2"/>
      <c r="W4" s="2"/>
      <c r="X4" s="2"/>
      <c r="Y4" s="2"/>
      <c r="Z4" s="2"/>
      <c r="AA4" s="2"/>
      <c r="AB4" s="2"/>
      <c r="AC4" s="2"/>
      <c r="AD4" s="2"/>
      <c r="AE4" s="2"/>
      <c r="AF4" s="2"/>
      <c r="AG4" s="2"/>
      <c r="AH4" s="2"/>
      <c r="AI4" s="2"/>
      <c r="AJ4" s="2"/>
    </row>
    <row r="5" spans="2:36" ht="16.5" customHeight="1" x14ac:dyDescent="0.25">
      <c r="B5" s="44">
        <f>'5.2 Nouveaux Projets'!B5</f>
        <v>0</v>
      </c>
      <c r="C5" s="812">
        <f>'5.2 Nouveaux Projets'!C5:E5</f>
        <v>0</v>
      </c>
      <c r="D5" s="812"/>
      <c r="E5" s="812"/>
      <c r="F5" s="28">
        <f>'5.2 Nouveaux Projets'!F5</f>
        <v>0</v>
      </c>
      <c r="G5" s="28">
        <f>'5.2 Nouveaux Projets'!G5</f>
        <v>0</v>
      </c>
      <c r="H5" s="28">
        <f>'5.2 Nouveaux Projets'!H5</f>
        <v>0</v>
      </c>
      <c r="I5" s="28">
        <f>H5+G5+F5</f>
        <v>0</v>
      </c>
      <c r="J5" s="28">
        <f>'5.2 Nouveaux Projets'!J5</f>
        <v>0</v>
      </c>
      <c r="K5" s="28">
        <f>'5.2 Nouveaux Projets'!K5</f>
        <v>0</v>
      </c>
      <c r="L5" s="58">
        <f t="shared" si="0"/>
        <v>0</v>
      </c>
      <c r="M5" s="2"/>
      <c r="N5" s="2"/>
      <c r="O5" s="2"/>
      <c r="P5" s="2"/>
      <c r="Q5" s="2"/>
      <c r="R5" s="2"/>
      <c r="S5" s="2"/>
      <c r="T5" s="2"/>
      <c r="U5" s="2"/>
      <c r="V5" s="2"/>
      <c r="W5" s="2"/>
      <c r="X5" s="2"/>
      <c r="Y5" s="2"/>
      <c r="Z5" s="2"/>
      <c r="AA5" s="2"/>
      <c r="AB5" s="2"/>
      <c r="AC5" s="2"/>
      <c r="AD5" s="2"/>
      <c r="AE5" s="2"/>
      <c r="AF5" s="2"/>
      <c r="AG5" s="2"/>
      <c r="AH5" s="2"/>
      <c r="AI5" s="2"/>
      <c r="AJ5" s="2"/>
    </row>
    <row r="6" spans="2:36" ht="15" customHeight="1" x14ac:dyDescent="0.25">
      <c r="B6" s="44">
        <f>'5.2 Nouveaux Projets'!B6</f>
        <v>0</v>
      </c>
      <c r="C6" s="812">
        <f>'5.2 Nouveaux Projets'!C6:E6</f>
        <v>0</v>
      </c>
      <c r="D6" s="812"/>
      <c r="E6" s="812"/>
      <c r="F6" s="28">
        <f>'5.2 Nouveaux Projets'!F6</f>
        <v>0</v>
      </c>
      <c r="G6" s="28">
        <f>'5.2 Nouveaux Projets'!G6</f>
        <v>0</v>
      </c>
      <c r="H6" s="28">
        <f>'5.2 Nouveaux Projets'!H6</f>
        <v>0</v>
      </c>
      <c r="I6" s="28">
        <f t="shared" ref="I6:I27" si="1">H6+G6+F6</f>
        <v>0</v>
      </c>
      <c r="J6" s="28">
        <f>'5.2 Nouveaux Projets'!J6</f>
        <v>0</v>
      </c>
      <c r="K6" s="28">
        <f>'5.2 Nouveaux Projets'!K6</f>
        <v>0</v>
      </c>
      <c r="L6" s="58">
        <f t="shared" si="0"/>
        <v>0</v>
      </c>
      <c r="M6" s="2"/>
      <c r="N6" s="2"/>
      <c r="O6" s="2"/>
      <c r="P6" s="2"/>
      <c r="Q6" s="2"/>
      <c r="R6" s="2"/>
      <c r="S6" s="2"/>
      <c r="T6" s="2"/>
      <c r="U6" s="2"/>
      <c r="V6" s="2"/>
      <c r="W6" s="2"/>
      <c r="X6" s="2"/>
      <c r="Y6" s="2"/>
      <c r="Z6" s="2"/>
      <c r="AA6" s="2"/>
      <c r="AB6" s="2"/>
      <c r="AC6" s="2"/>
      <c r="AD6" s="2"/>
      <c r="AE6" s="2"/>
      <c r="AF6" s="2"/>
      <c r="AG6" s="2"/>
      <c r="AH6" s="2"/>
      <c r="AI6" s="2"/>
      <c r="AJ6" s="2"/>
    </row>
    <row r="7" spans="2:36" ht="14.25" customHeight="1" x14ac:dyDescent="0.25">
      <c r="B7" s="44">
        <f>'5.2 Nouveaux Projets'!B7</f>
        <v>0</v>
      </c>
      <c r="C7" s="812">
        <f>'5.2 Nouveaux Projets'!C7:E7</f>
        <v>0</v>
      </c>
      <c r="D7" s="812"/>
      <c r="E7" s="812"/>
      <c r="F7" s="28">
        <f>'5.2 Nouveaux Projets'!F7</f>
        <v>0</v>
      </c>
      <c r="G7" s="28">
        <f>'5.2 Nouveaux Projets'!G7</f>
        <v>0</v>
      </c>
      <c r="H7" s="28">
        <f>'5.2 Nouveaux Projets'!H7</f>
        <v>0</v>
      </c>
      <c r="I7" s="28">
        <f t="shared" si="1"/>
        <v>0</v>
      </c>
      <c r="J7" s="28">
        <f>'5.2 Nouveaux Projets'!J7</f>
        <v>0</v>
      </c>
      <c r="K7" s="28">
        <f>'5.2 Nouveaux Projets'!K7</f>
        <v>0</v>
      </c>
      <c r="L7" s="58">
        <f t="shared" si="0"/>
        <v>0</v>
      </c>
      <c r="M7" s="2"/>
      <c r="N7" s="2"/>
      <c r="O7" s="2"/>
      <c r="P7" s="2"/>
      <c r="Q7" s="2"/>
      <c r="R7" s="2"/>
      <c r="S7" s="2"/>
      <c r="T7" s="2"/>
      <c r="U7" s="2"/>
      <c r="V7" s="2"/>
      <c r="W7" s="2"/>
      <c r="X7" s="2"/>
      <c r="Y7" s="2"/>
      <c r="Z7" s="2"/>
      <c r="AA7" s="2"/>
      <c r="AB7" s="2"/>
      <c r="AC7" s="2"/>
      <c r="AD7" s="2"/>
      <c r="AE7" s="2"/>
      <c r="AF7" s="2"/>
      <c r="AG7" s="2"/>
      <c r="AH7" s="2"/>
      <c r="AI7" s="2"/>
      <c r="AJ7" s="2"/>
    </row>
    <row r="8" spans="2:36" ht="16.5" customHeight="1" x14ac:dyDescent="0.25">
      <c r="B8" s="44">
        <f>'5.2 Nouveaux Projets'!B8</f>
        <v>0</v>
      </c>
      <c r="C8" s="812">
        <f>'5.2 Nouveaux Projets'!C8:E8</f>
        <v>0</v>
      </c>
      <c r="D8" s="812"/>
      <c r="E8" s="812"/>
      <c r="F8" s="28">
        <f>'5.2 Nouveaux Projets'!F8</f>
        <v>0</v>
      </c>
      <c r="G8" s="28">
        <f>'5.2 Nouveaux Projets'!G8</f>
        <v>0</v>
      </c>
      <c r="H8" s="28">
        <f>'5.2 Nouveaux Projets'!H8</f>
        <v>0</v>
      </c>
      <c r="I8" s="28">
        <f t="shared" si="1"/>
        <v>0</v>
      </c>
      <c r="J8" s="28">
        <f>'5.2 Nouveaux Projets'!J8</f>
        <v>0</v>
      </c>
      <c r="K8" s="28">
        <f>'5.2 Nouveaux Projets'!K8</f>
        <v>0</v>
      </c>
      <c r="L8" s="58">
        <f t="shared" si="0"/>
        <v>0</v>
      </c>
      <c r="M8" s="2"/>
      <c r="N8" s="2"/>
      <c r="O8" s="2"/>
      <c r="P8" s="2"/>
      <c r="Q8" s="2"/>
      <c r="R8" s="2"/>
      <c r="S8" s="2"/>
      <c r="T8" s="2"/>
      <c r="U8" s="2"/>
      <c r="V8" s="2"/>
      <c r="W8" s="2"/>
      <c r="X8" s="2"/>
      <c r="Y8" s="2"/>
      <c r="Z8" s="2"/>
      <c r="AA8" s="2"/>
      <c r="AB8" s="2"/>
      <c r="AC8" s="2"/>
      <c r="AD8" s="2"/>
      <c r="AE8" s="2"/>
      <c r="AF8" s="2"/>
      <c r="AG8" s="2"/>
      <c r="AH8" s="2"/>
      <c r="AI8" s="2"/>
      <c r="AJ8" s="2"/>
    </row>
    <row r="9" spans="2:36" ht="12.75" customHeight="1" x14ac:dyDescent="0.25">
      <c r="B9" s="44">
        <f>'5.2 Nouveaux Projets'!B9</f>
        <v>0</v>
      </c>
      <c r="C9" s="812">
        <f>'5.2 Nouveaux Projets'!C9:E9</f>
        <v>0</v>
      </c>
      <c r="D9" s="812"/>
      <c r="E9" s="812"/>
      <c r="F9" s="28">
        <f>'5.2 Nouveaux Projets'!F9</f>
        <v>0</v>
      </c>
      <c r="G9" s="28">
        <f>'5.2 Nouveaux Projets'!G9</f>
        <v>0</v>
      </c>
      <c r="H9" s="28">
        <f>'5.2 Nouveaux Projets'!H9</f>
        <v>0</v>
      </c>
      <c r="I9" s="28">
        <f t="shared" si="1"/>
        <v>0</v>
      </c>
      <c r="J9" s="28">
        <f>'5.2 Nouveaux Projets'!J9</f>
        <v>0</v>
      </c>
      <c r="K9" s="28">
        <f>'5.2 Nouveaux Projets'!K9</f>
        <v>0</v>
      </c>
      <c r="L9" s="58">
        <f t="shared" si="0"/>
        <v>0</v>
      </c>
      <c r="M9" s="2"/>
      <c r="N9" s="2"/>
      <c r="O9" s="2"/>
      <c r="P9" s="2"/>
      <c r="Q9" s="2"/>
      <c r="R9" s="2"/>
      <c r="S9" s="2"/>
      <c r="T9" s="2"/>
      <c r="U9" s="2"/>
      <c r="V9" s="2"/>
      <c r="W9" s="2"/>
      <c r="X9" s="2"/>
      <c r="Y9" s="2"/>
      <c r="Z9" s="2"/>
      <c r="AA9" s="2"/>
      <c r="AB9" s="2"/>
      <c r="AC9" s="2"/>
      <c r="AD9" s="2"/>
      <c r="AE9" s="2"/>
      <c r="AF9" s="2"/>
      <c r="AG9" s="2"/>
      <c r="AH9" s="2"/>
      <c r="AI9" s="2"/>
      <c r="AJ9" s="2"/>
    </row>
    <row r="10" spans="2:36" ht="14.25" customHeight="1" x14ac:dyDescent="0.25">
      <c r="B10" s="44">
        <f>'5.2 Nouveaux Projets'!B10</f>
        <v>0</v>
      </c>
      <c r="C10" s="812">
        <f>'5.2 Nouveaux Projets'!C10:E10</f>
        <v>0</v>
      </c>
      <c r="D10" s="812"/>
      <c r="E10" s="812"/>
      <c r="F10" s="28">
        <f>'5.2 Nouveaux Projets'!F10</f>
        <v>0</v>
      </c>
      <c r="G10" s="28">
        <f>'5.2 Nouveaux Projets'!G10</f>
        <v>0</v>
      </c>
      <c r="H10" s="28">
        <f>'5.2 Nouveaux Projets'!H10</f>
        <v>0</v>
      </c>
      <c r="I10" s="28">
        <f t="shared" si="1"/>
        <v>0</v>
      </c>
      <c r="J10" s="28">
        <f>'5.2 Nouveaux Projets'!J10</f>
        <v>0</v>
      </c>
      <c r="K10" s="28">
        <f>'5.2 Nouveaux Projets'!K10</f>
        <v>0</v>
      </c>
      <c r="L10" s="58">
        <f t="shared" si="0"/>
        <v>0</v>
      </c>
      <c r="M10" s="2"/>
      <c r="N10" s="2"/>
      <c r="O10" s="2"/>
      <c r="P10" s="2"/>
      <c r="Q10" s="2"/>
      <c r="R10" s="2"/>
      <c r="S10" s="2"/>
      <c r="T10" s="2"/>
      <c r="U10" s="2"/>
      <c r="V10" s="2"/>
      <c r="W10" s="2"/>
      <c r="X10" s="2"/>
      <c r="Y10" s="2"/>
      <c r="Z10" s="2"/>
      <c r="AA10" s="2"/>
      <c r="AB10" s="2"/>
      <c r="AC10" s="2"/>
      <c r="AD10" s="2"/>
      <c r="AE10" s="2"/>
      <c r="AF10" s="2"/>
      <c r="AG10" s="2"/>
      <c r="AH10" s="2"/>
      <c r="AI10" s="2"/>
      <c r="AJ10" s="2"/>
    </row>
    <row r="11" spans="2:36" ht="15.75" customHeight="1" x14ac:dyDescent="0.25">
      <c r="B11" s="44">
        <f>'5.2 Nouveaux Projets'!B11</f>
        <v>0</v>
      </c>
      <c r="C11" s="812">
        <f>'5.2 Nouveaux Projets'!C11:E11</f>
        <v>0</v>
      </c>
      <c r="D11" s="812"/>
      <c r="E11" s="812"/>
      <c r="F11" s="28">
        <f>'5.2 Nouveaux Projets'!F11</f>
        <v>0</v>
      </c>
      <c r="G11" s="28">
        <f>'5.2 Nouveaux Projets'!G11</f>
        <v>0</v>
      </c>
      <c r="H11" s="28">
        <f>'5.2 Nouveaux Projets'!H11</f>
        <v>0</v>
      </c>
      <c r="I11" s="28">
        <f t="shared" si="1"/>
        <v>0</v>
      </c>
      <c r="J11" s="28">
        <f>'5.2 Nouveaux Projets'!J11</f>
        <v>0</v>
      </c>
      <c r="K11" s="28">
        <f>'5.2 Nouveaux Projets'!K11</f>
        <v>0</v>
      </c>
      <c r="L11" s="58">
        <f t="shared" si="0"/>
        <v>0</v>
      </c>
      <c r="M11" s="2"/>
      <c r="N11" s="2"/>
      <c r="O11" s="2"/>
      <c r="P11" s="2"/>
      <c r="Q11" s="2"/>
      <c r="R11" s="2"/>
      <c r="S11" s="2"/>
      <c r="T11" s="2"/>
      <c r="U11" s="2"/>
      <c r="V11" s="2"/>
      <c r="W11" s="2"/>
      <c r="X11" s="2"/>
      <c r="Y11" s="2"/>
      <c r="Z11" s="2"/>
      <c r="AA11" s="2"/>
      <c r="AB11" s="2"/>
      <c r="AC11" s="2"/>
      <c r="AD11" s="2"/>
      <c r="AE11" s="2"/>
      <c r="AF11" s="2"/>
      <c r="AG11" s="2"/>
      <c r="AH11" s="2"/>
      <c r="AI11" s="2"/>
      <c r="AJ11" s="2"/>
    </row>
    <row r="12" spans="2:36" ht="13.5" customHeight="1" x14ac:dyDescent="0.25">
      <c r="B12" s="53">
        <f>'5.2 Nouveaux Projets'!B12</f>
        <v>0</v>
      </c>
      <c r="C12" s="812">
        <f>'5.2 Nouveaux Projets'!C12:E12</f>
        <v>0</v>
      </c>
      <c r="D12" s="812"/>
      <c r="E12" s="812"/>
      <c r="F12" s="54">
        <f>'5.2 Nouveaux Projets'!F12</f>
        <v>0</v>
      </c>
      <c r="G12" s="54">
        <f>'5.2 Nouveaux Projets'!G12</f>
        <v>0</v>
      </c>
      <c r="H12" s="54">
        <f>'5.2 Nouveaux Projets'!H12</f>
        <v>0</v>
      </c>
      <c r="I12" s="28">
        <f t="shared" si="1"/>
        <v>0</v>
      </c>
      <c r="J12" s="54">
        <f>'5.2 Nouveaux Projets'!J12</f>
        <v>0</v>
      </c>
      <c r="K12" s="54">
        <f>'5.2 Nouveaux Projets'!K12</f>
        <v>0</v>
      </c>
      <c r="L12" s="58">
        <f>H12-G12-F12</f>
        <v>0</v>
      </c>
      <c r="M12" s="2"/>
      <c r="N12" s="2"/>
      <c r="O12" s="2"/>
      <c r="P12" s="2"/>
      <c r="Q12" s="2"/>
      <c r="R12" s="2"/>
      <c r="S12" s="2"/>
      <c r="T12" s="2"/>
      <c r="U12" s="2"/>
      <c r="V12" s="2"/>
      <c r="W12" s="2"/>
      <c r="X12" s="2"/>
      <c r="Y12" s="2"/>
      <c r="Z12" s="2"/>
      <c r="AA12" s="2"/>
      <c r="AB12" s="2"/>
      <c r="AC12" s="2"/>
      <c r="AD12" s="2"/>
      <c r="AE12" s="2"/>
      <c r="AF12" s="2"/>
      <c r="AG12" s="2"/>
      <c r="AH12" s="2"/>
      <c r="AI12" s="2"/>
      <c r="AJ12" s="2"/>
    </row>
    <row r="13" spans="2:36" ht="13.5" customHeight="1" x14ac:dyDescent="0.25">
      <c r="B13" s="53">
        <f>'5.2 Nouveaux Projets'!B13</f>
        <v>0</v>
      </c>
      <c r="C13" s="812">
        <f>'5.2 Nouveaux Projets'!C13:E13</f>
        <v>0</v>
      </c>
      <c r="D13" s="812"/>
      <c r="E13" s="812"/>
      <c r="F13" s="54">
        <f>'5.2 Nouveaux Projets'!F13</f>
        <v>0</v>
      </c>
      <c r="G13" s="54">
        <f>'5.2 Nouveaux Projets'!G13</f>
        <v>0</v>
      </c>
      <c r="H13" s="54">
        <f>'5.2 Nouveaux Projets'!H13</f>
        <v>0</v>
      </c>
      <c r="I13" s="28">
        <f t="shared" si="1"/>
        <v>0</v>
      </c>
      <c r="J13" s="54">
        <f>'5.2 Nouveaux Projets'!J13</f>
        <v>0</v>
      </c>
      <c r="K13" s="54">
        <f>'5.2 Nouveaux Projets'!K13</f>
        <v>0</v>
      </c>
      <c r="L13" s="58">
        <f t="shared" ref="L13:L19" si="2">H13-G13-F13</f>
        <v>0</v>
      </c>
      <c r="M13" s="2"/>
      <c r="N13" s="2"/>
      <c r="O13" s="2"/>
      <c r="P13" s="2"/>
      <c r="Q13" s="2"/>
      <c r="R13" s="2"/>
      <c r="S13" s="2"/>
      <c r="T13" s="2"/>
      <c r="U13" s="2"/>
      <c r="V13" s="2"/>
      <c r="W13" s="2"/>
      <c r="X13" s="2"/>
      <c r="Y13" s="2"/>
      <c r="Z13" s="2"/>
      <c r="AA13" s="2"/>
      <c r="AB13" s="2"/>
      <c r="AC13" s="2"/>
      <c r="AD13" s="2"/>
      <c r="AE13" s="2"/>
      <c r="AF13" s="2"/>
      <c r="AG13" s="2"/>
      <c r="AH13" s="2"/>
      <c r="AI13" s="2"/>
      <c r="AJ13" s="2"/>
    </row>
    <row r="14" spans="2:36" ht="12.75" customHeight="1" x14ac:dyDescent="0.25">
      <c r="B14" s="53">
        <f>'5.2 Nouveaux Projets'!B14</f>
        <v>0</v>
      </c>
      <c r="C14" s="812">
        <f>'5.2 Nouveaux Projets'!C14:E14</f>
        <v>0</v>
      </c>
      <c r="D14" s="812"/>
      <c r="E14" s="812"/>
      <c r="F14" s="54">
        <f>'5.2 Nouveaux Projets'!F14</f>
        <v>0</v>
      </c>
      <c r="G14" s="54">
        <f>'5.2 Nouveaux Projets'!G15</f>
        <v>0</v>
      </c>
      <c r="H14" s="54">
        <f>'5.2 Nouveaux Projets'!H14</f>
        <v>0</v>
      </c>
      <c r="I14" s="28">
        <f t="shared" si="1"/>
        <v>0</v>
      </c>
      <c r="J14" s="54">
        <f>'5.2 Nouveaux Projets'!J14</f>
        <v>0</v>
      </c>
      <c r="K14" s="54">
        <f>'5.2 Nouveaux Projets'!K14</f>
        <v>0</v>
      </c>
      <c r="L14" s="58">
        <f t="shared" si="2"/>
        <v>0</v>
      </c>
      <c r="M14" s="2"/>
      <c r="N14" s="2"/>
      <c r="O14" s="2"/>
      <c r="P14" s="2"/>
      <c r="Q14" s="2"/>
      <c r="R14" s="2"/>
      <c r="S14" s="2"/>
      <c r="T14" s="2"/>
      <c r="U14" s="2"/>
      <c r="V14" s="2"/>
      <c r="W14" s="2"/>
      <c r="X14" s="2"/>
      <c r="Y14" s="2"/>
      <c r="Z14" s="2"/>
      <c r="AA14" s="2"/>
      <c r="AB14" s="2"/>
      <c r="AC14" s="2"/>
      <c r="AD14" s="2"/>
      <c r="AE14" s="2"/>
      <c r="AF14" s="2"/>
      <c r="AG14" s="2"/>
      <c r="AH14" s="2"/>
      <c r="AI14" s="2"/>
      <c r="AJ14" s="2"/>
    </row>
    <row r="15" spans="2:36" ht="15.75" customHeight="1" x14ac:dyDescent="0.25">
      <c r="B15" s="53">
        <f>'5.2 Nouveaux Projets'!B15</f>
        <v>0</v>
      </c>
      <c r="C15" s="812">
        <f>'5.2 Nouveaux Projets'!C15:E15</f>
        <v>0</v>
      </c>
      <c r="D15" s="812"/>
      <c r="E15" s="812"/>
      <c r="F15" s="54">
        <f>'5.2 Nouveaux Projets'!F15</f>
        <v>0</v>
      </c>
      <c r="G15" s="54">
        <f>'5.2 Nouveaux Projets'!G15</f>
        <v>0</v>
      </c>
      <c r="H15" s="54">
        <f>'5.2 Nouveaux Projets'!H15</f>
        <v>0</v>
      </c>
      <c r="I15" s="28">
        <f t="shared" si="1"/>
        <v>0</v>
      </c>
      <c r="J15" s="54">
        <f>'5.2 Nouveaux Projets'!J15</f>
        <v>0</v>
      </c>
      <c r="K15" s="54">
        <f>'5.2 Nouveaux Projets'!K15</f>
        <v>0</v>
      </c>
      <c r="L15" s="58">
        <f t="shared" si="2"/>
        <v>0</v>
      </c>
      <c r="M15" s="2"/>
      <c r="N15" s="2"/>
      <c r="O15" s="2"/>
      <c r="P15" s="2"/>
      <c r="Q15" s="2"/>
      <c r="R15" s="2"/>
      <c r="S15" s="2"/>
      <c r="T15" s="2"/>
      <c r="U15" s="2"/>
      <c r="V15" s="2"/>
      <c r="W15" s="2"/>
      <c r="X15" s="2"/>
      <c r="Y15" s="2"/>
      <c r="Z15" s="2"/>
      <c r="AA15" s="2"/>
      <c r="AB15" s="2"/>
      <c r="AC15" s="2"/>
      <c r="AD15" s="2"/>
      <c r="AE15" s="2"/>
      <c r="AF15" s="2"/>
      <c r="AG15" s="2"/>
      <c r="AH15" s="2"/>
      <c r="AI15" s="2"/>
      <c r="AJ15" s="2"/>
    </row>
    <row r="16" spans="2:36" ht="15" customHeight="1" x14ac:dyDescent="0.25">
      <c r="B16" s="55">
        <f>'5.2 Nouveaux Projets'!B16</f>
        <v>0</v>
      </c>
      <c r="C16" s="812">
        <f>'5.2 Nouveaux Projets'!C16:E16</f>
        <v>0</v>
      </c>
      <c r="D16" s="812"/>
      <c r="E16" s="812"/>
      <c r="F16" s="54">
        <f>'5.2 Nouveaux Projets'!F16</f>
        <v>0</v>
      </c>
      <c r="G16" s="54">
        <f>'5.2 Nouveaux Projets'!G16</f>
        <v>0</v>
      </c>
      <c r="H16" s="54">
        <f>'5.2 Nouveaux Projets'!H16</f>
        <v>0</v>
      </c>
      <c r="I16" s="28">
        <f t="shared" si="1"/>
        <v>0</v>
      </c>
      <c r="J16" s="54">
        <f>'5.2 Nouveaux Projets'!J16</f>
        <v>0</v>
      </c>
      <c r="K16" s="54">
        <f>'5.2 Nouveaux Projets'!K16</f>
        <v>0</v>
      </c>
      <c r="L16" s="58">
        <f t="shared" si="2"/>
        <v>0</v>
      </c>
      <c r="M16" s="2"/>
      <c r="N16" s="2"/>
      <c r="O16" s="2"/>
      <c r="P16" s="2"/>
      <c r="Q16" s="2"/>
      <c r="R16" s="2"/>
      <c r="S16" s="2"/>
      <c r="T16" s="2"/>
      <c r="U16" s="2"/>
      <c r="V16" s="2"/>
      <c r="W16" s="2"/>
      <c r="X16" s="2"/>
      <c r="Y16" s="2"/>
      <c r="Z16" s="2"/>
      <c r="AA16" s="2"/>
      <c r="AB16" s="2"/>
      <c r="AC16" s="2"/>
      <c r="AD16" s="2"/>
      <c r="AE16" s="2"/>
      <c r="AF16" s="2"/>
      <c r="AG16" s="2"/>
      <c r="AH16" s="2"/>
      <c r="AI16" s="2"/>
      <c r="AJ16" s="2"/>
    </row>
    <row r="17" spans="2:36" ht="13.5" customHeight="1" x14ac:dyDescent="0.25">
      <c r="B17" s="55">
        <f>'5.2 Nouveaux Projets'!B17</f>
        <v>0</v>
      </c>
      <c r="C17" s="812">
        <f>'5.2 Nouveaux Projets'!C17:E17</f>
        <v>0</v>
      </c>
      <c r="D17" s="812"/>
      <c r="E17" s="812"/>
      <c r="F17" s="54">
        <f>'5.2 Nouveaux Projets'!F17</f>
        <v>0</v>
      </c>
      <c r="G17" s="54">
        <f>'5.2 Nouveaux Projets'!G17</f>
        <v>0</v>
      </c>
      <c r="H17" s="54">
        <f>'5.2 Nouveaux Projets'!H17</f>
        <v>0</v>
      </c>
      <c r="I17" s="28">
        <f t="shared" si="1"/>
        <v>0</v>
      </c>
      <c r="J17" s="54">
        <f>'5.2 Nouveaux Projets'!J17</f>
        <v>0</v>
      </c>
      <c r="K17" s="54">
        <f>'5.2 Nouveaux Projets'!K17</f>
        <v>0</v>
      </c>
      <c r="L17" s="58">
        <f t="shared" si="2"/>
        <v>0</v>
      </c>
      <c r="M17" s="2"/>
      <c r="N17" s="2"/>
      <c r="O17" s="2"/>
      <c r="P17" s="2"/>
      <c r="Q17" s="2"/>
      <c r="R17" s="2"/>
      <c r="S17" s="2"/>
      <c r="T17" s="2"/>
      <c r="U17" s="2"/>
      <c r="V17" s="2"/>
      <c r="W17" s="2"/>
      <c r="X17" s="2"/>
      <c r="Y17" s="2"/>
      <c r="Z17" s="2"/>
      <c r="AA17" s="2"/>
      <c r="AB17" s="2"/>
      <c r="AC17" s="2"/>
      <c r="AD17" s="2"/>
      <c r="AE17" s="2"/>
      <c r="AF17" s="2"/>
      <c r="AG17" s="2"/>
      <c r="AH17" s="2"/>
      <c r="AI17" s="2"/>
      <c r="AJ17" s="2"/>
    </row>
    <row r="18" spans="2:36" ht="15.75" customHeight="1" x14ac:dyDescent="0.25">
      <c r="B18" s="55">
        <f>'5.2 Nouveaux Projets'!B18</f>
        <v>0</v>
      </c>
      <c r="C18" s="812">
        <f>'5.2 Nouveaux Projets'!C18:E18</f>
        <v>0</v>
      </c>
      <c r="D18" s="812"/>
      <c r="E18" s="812"/>
      <c r="F18" s="54">
        <f>'5.2 Nouveaux Projets'!F18</f>
        <v>0</v>
      </c>
      <c r="G18" s="54">
        <f>'5.2 Nouveaux Projets'!G18</f>
        <v>0</v>
      </c>
      <c r="H18" s="54">
        <f>'5.2 Nouveaux Projets'!H18</f>
        <v>0</v>
      </c>
      <c r="I18" s="28">
        <f t="shared" si="1"/>
        <v>0</v>
      </c>
      <c r="J18" s="54">
        <f>'5.2 Nouveaux Projets'!J18</f>
        <v>0</v>
      </c>
      <c r="K18" s="54">
        <f>'5.2 Nouveaux Projets'!K18</f>
        <v>0</v>
      </c>
      <c r="L18" s="58">
        <f t="shared" si="2"/>
        <v>0</v>
      </c>
      <c r="M18" s="2"/>
      <c r="N18" s="2"/>
      <c r="O18" s="2"/>
      <c r="P18" s="2"/>
      <c r="Q18" s="2"/>
      <c r="R18" s="2"/>
      <c r="S18" s="2"/>
      <c r="T18" s="2"/>
      <c r="U18" s="2"/>
      <c r="V18" s="2"/>
      <c r="W18" s="2"/>
      <c r="X18" s="2"/>
      <c r="Y18" s="2"/>
      <c r="Z18" s="2"/>
      <c r="AA18" s="2"/>
      <c r="AB18" s="2"/>
      <c r="AC18" s="2"/>
      <c r="AD18" s="2"/>
      <c r="AE18" s="2"/>
      <c r="AF18" s="2"/>
      <c r="AG18" s="2"/>
      <c r="AH18" s="2"/>
      <c r="AI18" s="2"/>
      <c r="AJ18" s="2"/>
    </row>
    <row r="19" spans="2:36" ht="15.75" customHeight="1" x14ac:dyDescent="0.25">
      <c r="B19" s="55">
        <f>'5.2 Nouveaux Projets'!B19</f>
        <v>0</v>
      </c>
      <c r="C19" s="812">
        <f>'5.2 Nouveaux Projets'!C19:E19</f>
        <v>0</v>
      </c>
      <c r="D19" s="812"/>
      <c r="E19" s="812"/>
      <c r="F19" s="54">
        <f>'5.2 Nouveaux Projets'!F19</f>
        <v>0</v>
      </c>
      <c r="G19" s="54">
        <f>'5.2 Nouveaux Projets'!G19</f>
        <v>0</v>
      </c>
      <c r="H19" s="54">
        <f>'5.2 Nouveaux Projets'!H19</f>
        <v>0</v>
      </c>
      <c r="I19" s="28">
        <f t="shared" si="1"/>
        <v>0</v>
      </c>
      <c r="J19" s="54">
        <f>'5.2 Nouveaux Projets'!J19</f>
        <v>0</v>
      </c>
      <c r="K19" s="54">
        <f>'5.2 Nouveaux Projets'!K19</f>
        <v>0</v>
      </c>
      <c r="L19" s="58">
        <f t="shared" si="2"/>
        <v>0</v>
      </c>
      <c r="M19" s="2"/>
      <c r="N19" s="2"/>
      <c r="O19" s="2"/>
      <c r="P19" s="2"/>
      <c r="Q19" s="2"/>
      <c r="R19" s="2"/>
      <c r="S19" s="2"/>
      <c r="T19" s="2"/>
      <c r="U19" s="2"/>
      <c r="V19" s="2"/>
      <c r="W19" s="2"/>
      <c r="X19" s="2"/>
      <c r="Y19" s="2"/>
      <c r="Z19" s="2"/>
      <c r="AA19" s="2"/>
      <c r="AB19" s="2"/>
      <c r="AC19" s="2"/>
      <c r="AD19" s="2"/>
      <c r="AE19" s="2"/>
      <c r="AF19" s="2"/>
      <c r="AG19" s="2"/>
      <c r="AH19" s="2"/>
      <c r="AI19" s="2"/>
      <c r="AJ19" s="2"/>
    </row>
    <row r="20" spans="2:36" x14ac:dyDescent="0.25">
      <c r="B20" s="55">
        <f>'5.2 Nouveaux Projets'!B20</f>
        <v>0</v>
      </c>
      <c r="C20" s="811">
        <f>'5.2 Nouveaux Projets'!C20:E20</f>
        <v>0</v>
      </c>
      <c r="D20" s="811"/>
      <c r="E20" s="811"/>
      <c r="F20" s="56">
        <f>'5.2 Nouveaux Projets'!F20</f>
        <v>0</v>
      </c>
      <c r="G20" s="56">
        <f>'5.2 Nouveaux Projets'!G20</f>
        <v>0</v>
      </c>
      <c r="H20" s="56">
        <f>'5.2 Nouveaux Projets'!H20</f>
        <v>0</v>
      </c>
      <c r="I20" s="28">
        <f t="shared" si="1"/>
        <v>0</v>
      </c>
      <c r="J20" s="56">
        <f>'5.2 Nouveaux Projets'!J20</f>
        <v>0</v>
      </c>
      <c r="K20" s="56">
        <f>'5.2 Nouveaux Projets'!K20</f>
        <v>0</v>
      </c>
      <c r="L20" s="58">
        <f t="shared" ref="L20:L27" si="3">H20-G20-F20</f>
        <v>0</v>
      </c>
      <c r="M20" s="2"/>
      <c r="N20" s="2"/>
      <c r="O20" s="2"/>
      <c r="P20" s="2"/>
      <c r="Q20" s="2"/>
      <c r="R20" s="2"/>
      <c r="S20" s="2"/>
      <c r="T20" s="2"/>
      <c r="U20" s="2"/>
      <c r="V20" s="2"/>
      <c r="W20" s="2"/>
      <c r="X20" s="2"/>
      <c r="Y20" s="2"/>
      <c r="Z20" s="2"/>
      <c r="AA20" s="2"/>
      <c r="AB20" s="2"/>
      <c r="AC20" s="2"/>
      <c r="AD20" s="2"/>
      <c r="AE20" s="2"/>
      <c r="AF20" s="2"/>
      <c r="AG20" s="2"/>
      <c r="AH20" s="2"/>
      <c r="AI20" s="2"/>
      <c r="AJ20" s="2"/>
    </row>
    <row r="21" spans="2:36" x14ac:dyDescent="0.25">
      <c r="B21" s="55">
        <f>'5.2 Nouveaux Projets'!B21</f>
        <v>0</v>
      </c>
      <c r="C21" s="811">
        <f>'5.2 Nouveaux Projets'!C21:E21</f>
        <v>0</v>
      </c>
      <c r="D21" s="811"/>
      <c r="E21" s="811"/>
      <c r="F21" s="56">
        <f>'5.2 Nouveaux Projets'!F21</f>
        <v>0</v>
      </c>
      <c r="G21" s="56">
        <f>'5.2 Nouveaux Projets'!G21</f>
        <v>0</v>
      </c>
      <c r="H21" s="56">
        <f>'5.2 Nouveaux Projets'!H21</f>
        <v>0</v>
      </c>
      <c r="I21" s="28">
        <f t="shared" si="1"/>
        <v>0</v>
      </c>
      <c r="J21" s="56">
        <f>'5.2 Nouveaux Projets'!J21</f>
        <v>0</v>
      </c>
      <c r="K21" s="56">
        <f>'5.2 Nouveaux Projets'!K21</f>
        <v>0</v>
      </c>
      <c r="L21" s="58">
        <f t="shared" si="3"/>
        <v>0</v>
      </c>
      <c r="M21" s="2"/>
      <c r="N21" s="2"/>
      <c r="O21" s="2"/>
      <c r="P21" s="2"/>
      <c r="Q21" s="2"/>
      <c r="R21" s="2"/>
      <c r="S21" s="2"/>
      <c r="T21" s="2"/>
      <c r="U21" s="2"/>
      <c r="V21" s="2"/>
      <c r="W21" s="2"/>
      <c r="X21" s="2"/>
      <c r="Y21" s="2"/>
      <c r="Z21" s="2"/>
      <c r="AA21" s="2"/>
      <c r="AB21" s="2"/>
      <c r="AC21" s="2"/>
      <c r="AD21" s="2"/>
      <c r="AE21" s="2"/>
      <c r="AF21" s="2"/>
      <c r="AG21" s="2"/>
      <c r="AH21" s="2"/>
      <c r="AI21" s="2"/>
      <c r="AJ21" s="2"/>
    </row>
    <row r="22" spans="2:36" x14ac:dyDescent="0.25">
      <c r="B22" s="55">
        <f>'5.2 Nouveaux Projets'!B22</f>
        <v>0</v>
      </c>
      <c r="C22" s="814">
        <f>'5.2 Nouveaux Projets'!C22:E22</f>
        <v>0</v>
      </c>
      <c r="D22" s="815"/>
      <c r="E22" s="816"/>
      <c r="F22" s="56">
        <f>'5.2 Nouveaux Projets'!B22</f>
        <v>0</v>
      </c>
      <c r="G22" s="56">
        <f>'5.2 Nouveaux Projets'!G22</f>
        <v>0</v>
      </c>
      <c r="H22" s="56">
        <f>'5.2 Nouveaux Projets'!H22</f>
        <v>0</v>
      </c>
      <c r="I22" s="28">
        <f t="shared" si="1"/>
        <v>0</v>
      </c>
      <c r="J22" s="56">
        <f>'5.2 Nouveaux Projets'!J22</f>
        <v>0</v>
      </c>
      <c r="K22" s="56">
        <f>'5.2 Nouveaux Projets'!K22</f>
        <v>0</v>
      </c>
      <c r="L22" s="58">
        <f t="shared" si="3"/>
        <v>0</v>
      </c>
      <c r="M22" s="2"/>
      <c r="N22" s="2"/>
      <c r="O22" s="2"/>
      <c r="P22" s="2"/>
      <c r="Q22" s="2"/>
      <c r="R22" s="2"/>
      <c r="S22" s="2"/>
      <c r="T22" s="2"/>
      <c r="U22" s="2"/>
      <c r="V22" s="2"/>
      <c r="W22" s="2"/>
      <c r="X22" s="2"/>
      <c r="Y22" s="2"/>
      <c r="Z22" s="2"/>
      <c r="AA22" s="2"/>
      <c r="AB22" s="2"/>
      <c r="AC22" s="2"/>
      <c r="AD22" s="2"/>
      <c r="AE22" s="2"/>
      <c r="AF22" s="2"/>
      <c r="AG22" s="2"/>
      <c r="AH22" s="2"/>
      <c r="AI22" s="2"/>
      <c r="AJ22" s="2"/>
    </row>
    <row r="23" spans="2:36" x14ac:dyDescent="0.25">
      <c r="B23" s="55">
        <f>'5.2 Nouveaux Projets'!B23</f>
        <v>0</v>
      </c>
      <c r="C23" s="814">
        <f>'5.2 Nouveaux Projets'!C23:E23</f>
        <v>0</v>
      </c>
      <c r="D23" s="815"/>
      <c r="E23" s="816"/>
      <c r="F23" s="56">
        <f>'5.2 Nouveaux Projets'!B23</f>
        <v>0</v>
      </c>
      <c r="G23" s="56">
        <f>'5.2 Nouveaux Projets'!G23</f>
        <v>0</v>
      </c>
      <c r="H23" s="56">
        <f>'5.2 Nouveaux Projets'!H23</f>
        <v>0</v>
      </c>
      <c r="I23" s="28">
        <f t="shared" si="1"/>
        <v>0</v>
      </c>
      <c r="J23" s="56">
        <f>'5.2 Nouveaux Projets'!J23</f>
        <v>0</v>
      </c>
      <c r="K23" s="56">
        <f>'5.2 Nouveaux Projets'!K23</f>
        <v>0</v>
      </c>
      <c r="L23" s="58">
        <f t="shared" si="3"/>
        <v>0</v>
      </c>
      <c r="M23" s="2"/>
      <c r="N23" s="2"/>
      <c r="O23" s="2"/>
      <c r="P23" s="2"/>
      <c r="Q23" s="2"/>
      <c r="R23" s="2"/>
      <c r="S23" s="2"/>
      <c r="T23" s="2"/>
      <c r="U23" s="2"/>
      <c r="V23" s="2"/>
      <c r="W23" s="2"/>
      <c r="X23" s="2"/>
      <c r="Y23" s="2"/>
      <c r="Z23" s="2"/>
      <c r="AA23" s="2"/>
      <c r="AB23" s="2"/>
      <c r="AC23" s="2"/>
      <c r="AD23" s="2"/>
      <c r="AE23" s="2"/>
      <c r="AF23" s="2"/>
      <c r="AG23" s="2"/>
      <c r="AH23" s="2"/>
      <c r="AI23" s="2"/>
      <c r="AJ23" s="2"/>
    </row>
    <row r="24" spans="2:36" x14ac:dyDescent="0.25">
      <c r="B24" s="55">
        <f>'5.2 Nouveaux Projets'!B24</f>
        <v>0</v>
      </c>
      <c r="C24" s="811">
        <f>'5.2 Nouveaux Projets'!C24:E24</f>
        <v>0</v>
      </c>
      <c r="D24" s="811"/>
      <c r="E24" s="811"/>
      <c r="F24" s="56">
        <f>'5.2 Nouveaux Projets'!B24</f>
        <v>0</v>
      </c>
      <c r="G24" s="56">
        <f>'5.2 Nouveaux Projets'!G24</f>
        <v>0</v>
      </c>
      <c r="H24" s="56">
        <f>'5.2 Nouveaux Projets'!H24</f>
        <v>0</v>
      </c>
      <c r="I24" s="28">
        <f t="shared" si="1"/>
        <v>0</v>
      </c>
      <c r="J24" s="56">
        <f>'5.2 Nouveaux Projets'!J24</f>
        <v>0</v>
      </c>
      <c r="K24" s="56">
        <f>'5.2 Nouveaux Projets'!K24</f>
        <v>0</v>
      </c>
      <c r="L24" s="58">
        <f t="shared" si="3"/>
        <v>0</v>
      </c>
      <c r="M24" s="2"/>
      <c r="N24" s="2"/>
      <c r="O24" s="2"/>
      <c r="P24" s="2"/>
      <c r="Q24" s="2"/>
      <c r="R24" s="2"/>
      <c r="S24" s="2"/>
      <c r="T24" s="2"/>
      <c r="U24" s="2"/>
      <c r="V24" s="2"/>
      <c r="W24" s="2"/>
      <c r="X24" s="2"/>
      <c r="Y24" s="2"/>
      <c r="Z24" s="2"/>
      <c r="AA24" s="2"/>
      <c r="AB24" s="2"/>
      <c r="AC24" s="2"/>
      <c r="AD24" s="2"/>
      <c r="AE24" s="2"/>
      <c r="AF24" s="2"/>
      <c r="AG24" s="2"/>
      <c r="AH24" s="2"/>
      <c r="AI24" s="2"/>
      <c r="AJ24" s="2"/>
    </row>
    <row r="25" spans="2:36" x14ac:dyDescent="0.25">
      <c r="B25" s="55">
        <f>'5.2 Nouveaux Projets'!B25</f>
        <v>0</v>
      </c>
      <c r="C25" s="814">
        <f>'5.2 Nouveaux Projets'!C25:E25</f>
        <v>0</v>
      </c>
      <c r="D25" s="815"/>
      <c r="E25" s="816"/>
      <c r="F25" s="56">
        <f>'5.2 Nouveaux Projets'!F25</f>
        <v>0</v>
      </c>
      <c r="G25" s="56">
        <f>'5.2 Nouveaux Projets'!G25</f>
        <v>0</v>
      </c>
      <c r="H25" s="56">
        <f>'5.2 Nouveaux Projets'!H25</f>
        <v>0</v>
      </c>
      <c r="I25" s="28">
        <f t="shared" si="1"/>
        <v>0</v>
      </c>
      <c r="J25" s="56">
        <f>'5.2 Nouveaux Projets'!J25</f>
        <v>0</v>
      </c>
      <c r="K25" s="56">
        <f>'5.2 Nouveaux Projets'!K25</f>
        <v>0</v>
      </c>
      <c r="L25" s="58">
        <f t="shared" si="3"/>
        <v>0</v>
      </c>
      <c r="M25" s="2"/>
      <c r="N25" s="2"/>
      <c r="O25" s="2"/>
      <c r="P25" s="2"/>
      <c r="Q25" s="2"/>
      <c r="R25" s="2"/>
      <c r="S25" s="2"/>
      <c r="T25" s="2"/>
      <c r="U25" s="2"/>
      <c r="V25" s="2"/>
      <c r="W25" s="2"/>
      <c r="X25" s="2"/>
      <c r="Y25" s="2"/>
      <c r="Z25" s="2"/>
      <c r="AA25" s="2"/>
      <c r="AB25" s="2"/>
      <c r="AC25" s="2"/>
      <c r="AD25" s="2"/>
      <c r="AE25" s="2"/>
      <c r="AF25" s="2"/>
      <c r="AG25" s="2"/>
      <c r="AH25" s="2"/>
      <c r="AI25" s="2"/>
      <c r="AJ25" s="2"/>
    </row>
    <row r="26" spans="2:36" x14ac:dyDescent="0.25">
      <c r="B26" s="55">
        <f>'5.2 Nouveaux Projets'!B26</f>
        <v>0</v>
      </c>
      <c r="C26" s="811">
        <f>'5.2 Nouveaux Projets'!C26:E26</f>
        <v>0</v>
      </c>
      <c r="D26" s="811"/>
      <c r="E26" s="811"/>
      <c r="F26" s="56">
        <f>'5.2 Nouveaux Projets'!F26</f>
        <v>0</v>
      </c>
      <c r="G26" s="56">
        <f>'5.2 Nouveaux Projets'!G26</f>
        <v>0</v>
      </c>
      <c r="H26" s="56">
        <f>'5.2 Nouveaux Projets'!H26</f>
        <v>0</v>
      </c>
      <c r="I26" s="28">
        <f t="shared" si="1"/>
        <v>0</v>
      </c>
      <c r="J26" s="56">
        <f>'5.2 Nouveaux Projets'!J26</f>
        <v>0</v>
      </c>
      <c r="K26" s="56">
        <f>'5.2 Nouveaux Projets'!K26</f>
        <v>0</v>
      </c>
      <c r="L26" s="58">
        <f t="shared" si="3"/>
        <v>0</v>
      </c>
      <c r="M26" s="2"/>
      <c r="N26" s="2"/>
      <c r="O26" s="2"/>
      <c r="P26" s="2"/>
      <c r="Q26" s="2"/>
      <c r="R26" s="2"/>
      <c r="S26" s="2"/>
      <c r="T26" s="2"/>
      <c r="U26" s="2"/>
      <c r="V26" s="2"/>
      <c r="W26" s="2"/>
      <c r="X26" s="2"/>
      <c r="Y26" s="2"/>
      <c r="Z26" s="2"/>
      <c r="AA26" s="2"/>
      <c r="AB26" s="2"/>
      <c r="AC26" s="2"/>
      <c r="AD26" s="2"/>
      <c r="AE26" s="2"/>
      <c r="AF26" s="2"/>
      <c r="AG26" s="2"/>
      <c r="AH26" s="2"/>
      <c r="AI26" s="2"/>
      <c r="AJ26" s="2"/>
    </row>
    <row r="27" spans="2:36" x14ac:dyDescent="0.25">
      <c r="B27" s="808" t="s">
        <v>64</v>
      </c>
      <c r="C27" s="809"/>
      <c r="D27" s="809"/>
      <c r="E27" s="810"/>
      <c r="F27" s="54" t="e">
        <f>F4:F26</f>
        <v>#VALUE!</v>
      </c>
      <c r="G27" s="54" t="e">
        <f>G4:G26</f>
        <v>#VALUE!</v>
      </c>
      <c r="H27" s="54" t="e">
        <f>H4:H26</f>
        <v>#VALUE!</v>
      </c>
      <c r="I27" s="28" t="e">
        <f t="shared" si="1"/>
        <v>#VALUE!</v>
      </c>
      <c r="J27" s="362"/>
      <c r="K27" s="362"/>
      <c r="L27" s="58" t="e">
        <f t="shared" si="3"/>
        <v>#VALUE!</v>
      </c>
      <c r="M27" s="2"/>
      <c r="N27" s="2"/>
      <c r="O27" s="2"/>
      <c r="P27" s="2"/>
      <c r="Q27" s="2"/>
      <c r="R27" s="2"/>
      <c r="S27" s="2"/>
      <c r="T27" s="2"/>
      <c r="U27" s="2"/>
      <c r="V27" s="2"/>
      <c r="W27" s="2"/>
      <c r="X27" s="2"/>
      <c r="Y27" s="2"/>
      <c r="Z27" s="2"/>
      <c r="AA27" s="2"/>
      <c r="AB27" s="2"/>
      <c r="AC27" s="2"/>
      <c r="AD27" s="2"/>
      <c r="AE27" s="2"/>
      <c r="AF27" s="2"/>
      <c r="AG27" s="2"/>
      <c r="AH27" s="2"/>
      <c r="AI27" s="2"/>
      <c r="AJ27" s="2"/>
    </row>
    <row r="28" spans="2:36" x14ac:dyDescent="0.25">
      <c r="B28" s="38" t="s">
        <v>76</v>
      </c>
      <c r="C28" s="13"/>
      <c r="D28" s="13"/>
      <c r="E28" s="13"/>
      <c r="F28" s="13"/>
      <c r="G28" s="13"/>
      <c r="H28" s="13"/>
      <c r="I28" s="12"/>
      <c r="J28" s="12"/>
      <c r="K28" s="2"/>
      <c r="L28" s="21"/>
      <c r="M28" s="2"/>
      <c r="N28" s="2"/>
      <c r="O28" s="2"/>
      <c r="P28" s="2"/>
      <c r="Q28" s="2"/>
      <c r="R28" s="2"/>
      <c r="S28" s="2"/>
      <c r="T28" s="2"/>
      <c r="U28" s="2"/>
      <c r="V28" s="2"/>
      <c r="W28" s="2"/>
      <c r="X28" s="2"/>
      <c r="Y28" s="2"/>
      <c r="Z28" s="2"/>
      <c r="AA28" s="2"/>
      <c r="AB28" s="2"/>
      <c r="AC28" s="2"/>
      <c r="AD28" s="2"/>
      <c r="AE28" s="2"/>
      <c r="AF28" s="2"/>
      <c r="AG28" s="2"/>
      <c r="AH28" s="2"/>
      <c r="AI28" s="2"/>
      <c r="AJ28" s="2"/>
    </row>
    <row r="29" spans="2:36" x14ac:dyDescent="0.25">
      <c r="B29" s="813" t="s">
        <v>77</v>
      </c>
      <c r="C29" s="813"/>
      <c r="D29" s="813"/>
      <c r="E29" s="13"/>
      <c r="F29" s="13"/>
      <c r="G29" s="13"/>
      <c r="H29" s="13"/>
      <c r="I29" s="2"/>
      <c r="J29" s="2"/>
      <c r="K29" s="2"/>
      <c r="L29" s="21"/>
      <c r="M29" s="2"/>
      <c r="N29" s="2"/>
      <c r="O29" s="2"/>
      <c r="P29" s="2"/>
      <c r="Q29" s="2"/>
      <c r="R29" s="2"/>
      <c r="S29" s="2"/>
      <c r="T29" s="2"/>
      <c r="U29" s="2"/>
      <c r="V29" s="2"/>
      <c r="W29" s="2"/>
      <c r="X29" s="2"/>
      <c r="Y29" s="2"/>
      <c r="Z29" s="2"/>
      <c r="AA29" s="2"/>
      <c r="AB29" s="2"/>
      <c r="AC29" s="2"/>
      <c r="AD29" s="2"/>
      <c r="AE29" s="2"/>
      <c r="AF29" s="2"/>
      <c r="AG29" s="2"/>
      <c r="AH29" s="2"/>
      <c r="AI29" s="2"/>
      <c r="AJ29" s="2"/>
    </row>
    <row r="30" spans="2:36" x14ac:dyDescent="0.25">
      <c r="B30" s="2"/>
      <c r="C30" s="13"/>
      <c r="D30" s="13"/>
      <c r="E30" s="13"/>
      <c r="F30" s="20"/>
      <c r="G30" s="13"/>
      <c r="H30" s="13"/>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row>
    <row r="31" spans="2:36" x14ac:dyDescent="0.25">
      <c r="B31" s="2"/>
      <c r="C31" s="13"/>
      <c r="D31" s="13"/>
      <c r="E31" s="13"/>
      <c r="F31" s="13"/>
      <c r="G31" s="13"/>
      <c r="H31" s="13"/>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row>
  </sheetData>
  <mergeCells count="32">
    <mergeCell ref="B2:B3"/>
    <mergeCell ref="C2:E3"/>
    <mergeCell ref="F2:F3"/>
    <mergeCell ref="G2:H2"/>
    <mergeCell ref="C23:E23"/>
    <mergeCell ref="C22:E22"/>
    <mergeCell ref="C13:E13"/>
    <mergeCell ref="C4:E4"/>
    <mergeCell ref="C5:E5"/>
    <mergeCell ref="C6:E6"/>
    <mergeCell ref="C8:E8"/>
    <mergeCell ref="K2:K3"/>
    <mergeCell ref="C19:E19"/>
    <mergeCell ref="C20:E20"/>
    <mergeCell ref="C21:E21"/>
    <mergeCell ref="C9:E9"/>
    <mergeCell ref="C10:E10"/>
    <mergeCell ref="C11:E11"/>
    <mergeCell ref="C12:E12"/>
    <mergeCell ref="J2:J3"/>
    <mergeCell ref="I2:I3"/>
    <mergeCell ref="B27:E27"/>
    <mergeCell ref="C26:E26"/>
    <mergeCell ref="C7:E7"/>
    <mergeCell ref="B29:D29"/>
    <mergeCell ref="C14:E14"/>
    <mergeCell ref="C15:E15"/>
    <mergeCell ref="C16:E16"/>
    <mergeCell ref="C17:E17"/>
    <mergeCell ref="C18:E18"/>
    <mergeCell ref="C24:E24"/>
    <mergeCell ref="C25:E25"/>
  </mergeCells>
  <phoneticPr fontId="0" type="noConversion"/>
  <conditionalFormatting sqref="L4:L11">
    <cfRule type="cellIs" dxfId="21" priority="4" operator="equal">
      <formula>0</formula>
    </cfRule>
  </conditionalFormatting>
  <printOptions horizontalCentered="1" verticalCentered="1"/>
  <pageMargins left="0.39370078740157483" right="0" top="0.27559055118110237" bottom="0.19685039370078741" header="0.15748031496062992" footer="0.19685039370078741"/>
  <pageSetup paperSize="9" scale="75" orientation="landscape" r:id="rId1"/>
  <rowBreaks count="1" manualBreakCount="1">
    <brk id="30"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tabColor rgb="FF00B050"/>
  </sheetPr>
  <dimension ref="B2:AL17"/>
  <sheetViews>
    <sheetView showGridLines="0" zoomScale="70" zoomScaleNormal="70" zoomScaleSheetLayoutView="80" workbookViewId="0">
      <selection activeCell="E25" sqref="E25"/>
    </sheetView>
  </sheetViews>
  <sheetFormatPr baseColWidth="10" defaultRowHeight="15" x14ac:dyDescent="0.25"/>
  <cols>
    <col min="1" max="1" width="3.7109375" customWidth="1"/>
    <col min="2" max="2" width="28" customWidth="1"/>
    <col min="3" max="3" width="22.42578125" style="19" customWidth="1"/>
    <col min="4" max="4" width="20.42578125" style="19" customWidth="1"/>
    <col min="5" max="5" width="17.5703125" style="19" customWidth="1"/>
    <col min="6" max="6" width="28.5703125" style="19" customWidth="1"/>
    <col min="7" max="7" width="28.28515625" style="19" customWidth="1"/>
    <col min="8" max="8" width="17.85546875" customWidth="1"/>
    <col min="9" max="10" width="22.5703125" customWidth="1"/>
    <col min="11" max="11" width="24.5703125" customWidth="1"/>
    <col min="12" max="12" width="22.28515625" customWidth="1"/>
    <col min="13" max="13" width="18.5703125" customWidth="1"/>
    <col min="14" max="14" width="12.42578125" bestFit="1" customWidth="1"/>
    <col min="15" max="15" width="13.85546875" bestFit="1" customWidth="1"/>
  </cols>
  <sheetData>
    <row r="2" spans="2:38" x14ac:dyDescent="0.25">
      <c r="B2" s="36" t="s">
        <v>134</v>
      </c>
      <c r="C2" s="15"/>
      <c r="D2" s="15"/>
      <c r="E2" s="15"/>
      <c r="F2" s="15"/>
      <c r="G2" s="13"/>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spans="2:38" x14ac:dyDescent="0.25">
      <c r="B3" s="36"/>
      <c r="C3" s="15"/>
      <c r="D3" s="15"/>
      <c r="E3" s="15"/>
      <c r="F3" s="15"/>
      <c r="G3" s="13"/>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row>
    <row r="4" spans="2:38" ht="15" customHeight="1" x14ac:dyDescent="0.25">
      <c r="B4" s="784" t="s">
        <v>244</v>
      </c>
      <c r="C4" s="824" t="s">
        <v>268</v>
      </c>
      <c r="D4" s="826" t="s">
        <v>137</v>
      </c>
      <c r="E4" s="827"/>
      <c r="F4" s="828" t="s">
        <v>168</v>
      </c>
      <c r="G4" s="829"/>
      <c r="H4" s="830"/>
      <c r="I4" s="804" t="s">
        <v>136</v>
      </c>
      <c r="J4" s="804" t="s">
        <v>135</v>
      </c>
      <c r="K4" s="804" t="s">
        <v>169</v>
      </c>
      <c r="L4" s="822" t="s">
        <v>287</v>
      </c>
      <c r="M4" s="2"/>
      <c r="N4" s="2"/>
      <c r="O4" s="2"/>
      <c r="P4" s="2"/>
      <c r="Q4" s="2"/>
      <c r="R4" s="2"/>
      <c r="S4" s="2"/>
      <c r="T4" s="2"/>
      <c r="U4" s="2"/>
      <c r="V4" s="2"/>
      <c r="W4" s="2"/>
      <c r="X4" s="2"/>
      <c r="Y4" s="2"/>
      <c r="Z4" s="2"/>
      <c r="AA4" s="2"/>
      <c r="AB4" s="2"/>
      <c r="AC4" s="2"/>
      <c r="AD4" s="2"/>
      <c r="AE4" s="2"/>
      <c r="AF4" s="2"/>
      <c r="AG4" s="2"/>
      <c r="AH4" s="2"/>
      <c r="AI4" s="2"/>
      <c r="AJ4" s="2"/>
      <c r="AK4" s="2"/>
      <c r="AL4" s="2"/>
    </row>
    <row r="5" spans="2:38" ht="25.5" x14ac:dyDescent="0.25">
      <c r="B5" s="785"/>
      <c r="C5" s="825"/>
      <c r="D5" s="243" t="s">
        <v>251</v>
      </c>
      <c r="E5" s="243" t="s">
        <v>165</v>
      </c>
      <c r="F5" s="243" t="s">
        <v>138</v>
      </c>
      <c r="G5" s="286" t="s">
        <v>256</v>
      </c>
      <c r="H5" s="243" t="s">
        <v>61</v>
      </c>
      <c r="I5" s="804"/>
      <c r="J5" s="804"/>
      <c r="K5" s="804"/>
      <c r="L5" s="823"/>
      <c r="M5" s="2"/>
      <c r="N5" s="2"/>
      <c r="O5" s="2"/>
      <c r="P5" s="2"/>
      <c r="Q5" s="2"/>
      <c r="R5" s="2"/>
      <c r="S5" s="2"/>
      <c r="T5" s="2"/>
      <c r="U5" s="2"/>
      <c r="V5" s="2"/>
      <c r="W5" s="2"/>
      <c r="X5" s="2"/>
      <c r="Y5" s="2"/>
      <c r="Z5" s="2"/>
      <c r="AA5" s="2"/>
      <c r="AB5" s="2"/>
      <c r="AC5" s="2"/>
      <c r="AD5" s="2"/>
      <c r="AE5" s="2"/>
      <c r="AF5" s="2"/>
      <c r="AG5" s="2"/>
      <c r="AH5" s="2"/>
      <c r="AI5" s="2"/>
      <c r="AJ5" s="2"/>
      <c r="AK5" s="2"/>
      <c r="AL5" s="2"/>
    </row>
    <row r="6" spans="2:38" ht="15" customHeight="1" x14ac:dyDescent="0.25">
      <c r="B6" s="259" t="str">
        <f>'5.4 Formation'!B6</f>
        <v>SOCOTHYD EPE/SPA</v>
      </c>
      <c r="C6" s="363">
        <f>'5.4 Formation'!C6</f>
        <v>34</v>
      </c>
      <c r="D6" s="364" t="e">
        <f>'5.4 Formation'!#REF!</f>
        <v>#REF!</v>
      </c>
      <c r="E6" s="364">
        <f>'5.4 Formation'!E6</f>
        <v>754</v>
      </c>
      <c r="F6" s="364">
        <f>'5.4 Formation'!F6</f>
        <v>0</v>
      </c>
      <c r="G6" s="364">
        <f>'5.4 Formation'!G6</f>
        <v>0</v>
      </c>
      <c r="H6" s="363">
        <f>'5.4 Formation'!H6</f>
        <v>0</v>
      </c>
      <c r="I6" s="314" t="e">
        <f>+G6/F6</f>
        <v>#DIV/0!</v>
      </c>
      <c r="J6" s="370" t="e">
        <f>(D6+G6)/C6</f>
        <v>#REF!</v>
      </c>
      <c r="K6" s="315">
        <f>'5.4 Formation'!K6</f>
        <v>0</v>
      </c>
      <c r="L6" s="371" t="e">
        <f>+J6</f>
        <v>#REF!</v>
      </c>
      <c r="M6" s="2"/>
      <c r="N6" s="2"/>
      <c r="O6" s="2"/>
      <c r="P6" s="2"/>
      <c r="Q6" s="2"/>
      <c r="R6" s="2"/>
      <c r="S6" s="2"/>
      <c r="T6" s="2"/>
      <c r="U6" s="2"/>
      <c r="V6" s="2"/>
      <c r="W6" s="2"/>
      <c r="X6" s="2"/>
      <c r="Y6" s="2"/>
      <c r="Z6" s="2"/>
      <c r="AA6" s="2"/>
      <c r="AB6" s="2"/>
      <c r="AC6" s="2"/>
      <c r="AD6" s="2"/>
      <c r="AE6" s="2"/>
      <c r="AF6" s="2"/>
      <c r="AG6" s="2"/>
      <c r="AH6" s="2"/>
      <c r="AI6" s="2"/>
      <c r="AJ6" s="2"/>
      <c r="AK6" s="2"/>
      <c r="AL6" s="2"/>
    </row>
    <row r="7" spans="2:38" x14ac:dyDescent="0.25">
      <c r="B7" s="259">
        <f>'5.4 Formation'!B7</f>
        <v>0</v>
      </c>
      <c r="C7" s="64">
        <f>'5.4 Formation'!C7</f>
        <v>0</v>
      </c>
      <c r="D7" s="64">
        <f>'5.4 Formation'!D7</f>
        <v>0</v>
      </c>
      <c r="E7" s="64">
        <f>'5.4 Formation'!E7</f>
        <v>0</v>
      </c>
      <c r="F7" s="64">
        <f>'5.4 Formation'!F7</f>
        <v>0</v>
      </c>
      <c r="G7" s="64">
        <f>'5.4 Formation'!G7</f>
        <v>0</v>
      </c>
      <c r="H7" s="64">
        <f>'5.4 Formation'!H7</f>
        <v>0</v>
      </c>
      <c r="I7" s="63" t="e">
        <f>G7/F7</f>
        <v>#DIV/0!</v>
      </c>
      <c r="J7" s="370" t="e">
        <f t="shared" ref="J7:J14" si="0">(D7+G7)/C7</f>
        <v>#DIV/0!</v>
      </c>
      <c r="K7" s="315">
        <f>'5.4 Formation'!K7</f>
        <v>0</v>
      </c>
      <c r="L7" s="371"/>
      <c r="M7" s="2"/>
      <c r="N7" s="2"/>
      <c r="O7" s="2"/>
      <c r="P7" s="2"/>
      <c r="Q7" s="2"/>
      <c r="R7" s="2"/>
      <c r="S7" s="2"/>
      <c r="T7" s="2"/>
      <c r="U7" s="2"/>
      <c r="V7" s="2"/>
      <c r="W7" s="2"/>
      <c r="X7" s="2"/>
      <c r="Y7" s="2"/>
      <c r="Z7" s="2"/>
      <c r="AA7" s="2"/>
      <c r="AB7" s="2"/>
      <c r="AC7" s="2"/>
      <c r="AD7" s="2"/>
      <c r="AE7" s="2"/>
      <c r="AF7" s="2"/>
      <c r="AG7" s="2"/>
      <c r="AH7" s="2"/>
      <c r="AI7" s="2"/>
      <c r="AJ7" s="2"/>
      <c r="AK7" s="2"/>
      <c r="AL7" s="2"/>
    </row>
    <row r="8" spans="2:38" x14ac:dyDescent="0.25">
      <c r="B8" s="259">
        <f>'5.4 Formation'!B16</f>
        <v>0</v>
      </c>
      <c r="C8" s="64">
        <f>'5.4 Formation'!C16</f>
        <v>0</v>
      </c>
      <c r="D8" s="64">
        <f>'5.4 Formation'!D16</f>
        <v>0</v>
      </c>
      <c r="E8" s="64">
        <f>'5.4 Formation'!E16</f>
        <v>0</v>
      </c>
      <c r="F8" s="64">
        <f>'5.4 Formation'!F16</f>
        <v>0</v>
      </c>
      <c r="G8" s="64">
        <f>'5.4 Formation'!G16</f>
        <v>0</v>
      </c>
      <c r="H8" s="64">
        <f>'5.4 Formation'!H16</f>
        <v>0</v>
      </c>
      <c r="I8" s="63" t="e">
        <f t="shared" ref="I8:I14" si="1">G8/F8</f>
        <v>#DIV/0!</v>
      </c>
      <c r="J8" s="370" t="e">
        <f t="shared" si="0"/>
        <v>#DIV/0!</v>
      </c>
      <c r="K8" s="315">
        <f>'5.4 Formation'!K16</f>
        <v>0</v>
      </c>
      <c r="L8" s="371" t="e">
        <f t="shared" ref="L8:L15" si="2">+J8</f>
        <v>#DIV/0!</v>
      </c>
      <c r="M8" s="2"/>
      <c r="N8" s="2"/>
      <c r="O8" s="2"/>
      <c r="P8" s="2"/>
      <c r="Q8" s="2"/>
      <c r="R8" s="2"/>
      <c r="S8" s="2"/>
      <c r="T8" s="2"/>
      <c r="U8" s="2"/>
      <c r="V8" s="2"/>
      <c r="W8" s="2"/>
      <c r="X8" s="2"/>
      <c r="Y8" s="2"/>
      <c r="Z8" s="2"/>
      <c r="AA8" s="2"/>
      <c r="AB8" s="2"/>
      <c r="AC8" s="2"/>
      <c r="AD8" s="2"/>
      <c r="AE8" s="2"/>
      <c r="AF8" s="2"/>
      <c r="AG8" s="2"/>
      <c r="AH8" s="2"/>
      <c r="AI8" s="2"/>
      <c r="AJ8" s="2"/>
      <c r="AK8" s="2"/>
      <c r="AL8" s="2"/>
    </row>
    <row r="9" spans="2:38" x14ac:dyDescent="0.25">
      <c r="B9" s="259">
        <f>'5.4 Formation'!B24</f>
        <v>0</v>
      </c>
      <c r="C9" s="64">
        <f>'5.4 Formation'!C24</f>
        <v>0</v>
      </c>
      <c r="D9" s="64">
        <f>'5.4 Formation'!D24</f>
        <v>0</v>
      </c>
      <c r="E9" s="64">
        <f>'5.4 Formation'!E24</f>
        <v>0</v>
      </c>
      <c r="F9" s="64">
        <f>'5.4 Formation'!F24</f>
        <v>0</v>
      </c>
      <c r="G9" s="64">
        <f>'5.4 Formation'!G24</f>
        <v>0</v>
      </c>
      <c r="H9" s="64">
        <f>'5.4 Formation'!H24</f>
        <v>0</v>
      </c>
      <c r="I9" s="63" t="e">
        <f t="shared" si="1"/>
        <v>#DIV/0!</v>
      </c>
      <c r="J9" s="370" t="e">
        <f t="shared" si="0"/>
        <v>#DIV/0!</v>
      </c>
      <c r="K9" s="315">
        <f>'5.4 Formation'!K24</f>
        <v>0</v>
      </c>
      <c r="L9" s="371" t="e">
        <f t="shared" si="2"/>
        <v>#DIV/0!</v>
      </c>
      <c r="M9" s="2"/>
      <c r="N9" s="2"/>
      <c r="O9" s="2"/>
      <c r="P9" s="2"/>
      <c r="Q9" s="2"/>
      <c r="R9" s="2"/>
      <c r="S9" s="2"/>
      <c r="T9" s="2"/>
      <c r="U9" s="2"/>
      <c r="V9" s="2"/>
      <c r="W9" s="2"/>
      <c r="X9" s="2"/>
      <c r="Y9" s="2"/>
      <c r="Z9" s="2"/>
      <c r="AA9" s="2"/>
      <c r="AB9" s="2"/>
      <c r="AC9" s="2"/>
      <c r="AD9" s="2"/>
      <c r="AE9" s="2"/>
      <c r="AF9" s="2"/>
      <c r="AG9" s="2"/>
      <c r="AH9" s="2"/>
      <c r="AI9" s="2"/>
      <c r="AJ9" s="2"/>
      <c r="AK9" s="2"/>
      <c r="AL9" s="2"/>
    </row>
    <row r="10" spans="2:38" x14ac:dyDescent="0.25">
      <c r="B10" s="259">
        <f>'5.4 Formation'!B25</f>
        <v>0</v>
      </c>
      <c r="C10" s="64">
        <f>'5.4 Formation'!D25</f>
        <v>0</v>
      </c>
      <c r="D10" s="64">
        <f>'5.4 Formation'!D25</f>
        <v>0</v>
      </c>
      <c r="E10" s="64">
        <f>'5.4 Formation'!E25</f>
        <v>0</v>
      </c>
      <c r="F10" s="64">
        <f>'5.4 Formation'!F25</f>
        <v>0</v>
      </c>
      <c r="G10" s="64">
        <f>'5.4 Formation'!G25</f>
        <v>0</v>
      </c>
      <c r="H10" s="64">
        <f>'5.4 Formation'!H25</f>
        <v>0</v>
      </c>
      <c r="I10" s="63" t="e">
        <f t="shared" si="1"/>
        <v>#DIV/0!</v>
      </c>
      <c r="J10" s="370" t="e">
        <f t="shared" si="0"/>
        <v>#DIV/0!</v>
      </c>
      <c r="K10" s="315">
        <f>'5.4 Formation'!K25</f>
        <v>0</v>
      </c>
      <c r="L10" s="371" t="e">
        <f t="shared" si="2"/>
        <v>#DIV/0!</v>
      </c>
      <c r="M10" s="2"/>
      <c r="N10" s="2"/>
      <c r="O10" s="2"/>
      <c r="P10" s="2"/>
      <c r="Q10" s="2"/>
      <c r="R10" s="2"/>
      <c r="S10" s="2"/>
      <c r="T10" s="2"/>
      <c r="U10" s="2"/>
      <c r="V10" s="2"/>
      <c r="W10" s="2"/>
      <c r="X10" s="2"/>
      <c r="Y10" s="2"/>
      <c r="Z10" s="2"/>
      <c r="AA10" s="2"/>
      <c r="AB10" s="2"/>
      <c r="AC10" s="2"/>
      <c r="AD10" s="2"/>
      <c r="AE10" s="2"/>
      <c r="AF10" s="2"/>
      <c r="AG10" s="2"/>
      <c r="AH10" s="2"/>
      <c r="AI10" s="2"/>
      <c r="AJ10" s="2"/>
      <c r="AK10" s="2"/>
      <c r="AL10" s="2"/>
    </row>
    <row r="11" spans="2:38" x14ac:dyDescent="0.25">
      <c r="B11" s="259">
        <f>'5.4 Formation'!B26</f>
        <v>0</v>
      </c>
      <c r="C11" s="64">
        <f>'5.4 Formation'!C26</f>
        <v>0</v>
      </c>
      <c r="D11" s="64">
        <f>'5.4 Formation'!C26</f>
        <v>0</v>
      </c>
      <c r="E11" s="64">
        <f>'5.4 Formation'!E26</f>
        <v>0</v>
      </c>
      <c r="F11" s="64">
        <f>'5.4 Formation'!F26</f>
        <v>0</v>
      </c>
      <c r="G11" s="64">
        <f>'5.4 Formation'!G26</f>
        <v>0</v>
      </c>
      <c r="H11" s="64">
        <f>'5.4 Formation'!H26</f>
        <v>0</v>
      </c>
      <c r="I11" s="63" t="e">
        <f t="shared" si="1"/>
        <v>#DIV/0!</v>
      </c>
      <c r="J11" s="370" t="e">
        <f t="shared" si="0"/>
        <v>#DIV/0!</v>
      </c>
      <c r="K11" s="315">
        <f>'5.4 Formation'!K26</f>
        <v>0</v>
      </c>
      <c r="L11" s="371" t="e">
        <f t="shared" si="2"/>
        <v>#DIV/0!</v>
      </c>
      <c r="M11" s="2"/>
      <c r="N11" s="2"/>
      <c r="O11" s="2"/>
      <c r="P11" s="2"/>
      <c r="Q11" s="2"/>
      <c r="R11" s="2"/>
      <c r="S11" s="2"/>
      <c r="T11" s="2"/>
      <c r="U11" s="2"/>
      <c r="V11" s="2"/>
      <c r="W11" s="2"/>
      <c r="X11" s="2"/>
      <c r="Y11" s="2"/>
      <c r="Z11" s="2"/>
      <c r="AA11" s="2"/>
      <c r="AB11" s="2"/>
      <c r="AC11" s="2"/>
      <c r="AD11" s="2"/>
      <c r="AE11" s="2"/>
      <c r="AF11" s="2"/>
      <c r="AG11" s="2"/>
      <c r="AH11" s="2"/>
      <c r="AI11" s="2"/>
      <c r="AJ11" s="2"/>
      <c r="AK11" s="2"/>
      <c r="AL11" s="2"/>
    </row>
    <row r="12" spans="2:38" x14ac:dyDescent="0.25">
      <c r="B12" s="259">
        <f>'5.4 Formation'!B27</f>
        <v>0</v>
      </c>
      <c r="C12" s="64">
        <f>'5.4 Formation'!C27</f>
        <v>0</v>
      </c>
      <c r="D12" s="64">
        <f>'5.4 Formation'!D27</f>
        <v>0</v>
      </c>
      <c r="E12" s="64">
        <f>'5.4 Formation'!E27</f>
        <v>0</v>
      </c>
      <c r="F12" s="64">
        <f>'5.4 Formation'!F27</f>
        <v>0</v>
      </c>
      <c r="G12" s="64">
        <f>'5.4 Formation'!G27</f>
        <v>0</v>
      </c>
      <c r="H12" s="64">
        <f>'5.4 Formation'!H27</f>
        <v>0</v>
      </c>
      <c r="I12" s="63" t="e">
        <f t="shared" si="1"/>
        <v>#DIV/0!</v>
      </c>
      <c r="J12" s="370" t="e">
        <f t="shared" si="0"/>
        <v>#DIV/0!</v>
      </c>
      <c r="K12" s="315">
        <f>'5.4 Formation'!K27</f>
        <v>0</v>
      </c>
      <c r="L12" s="371" t="e">
        <f t="shared" si="2"/>
        <v>#DIV/0!</v>
      </c>
      <c r="M12" s="2"/>
      <c r="N12" s="2"/>
      <c r="O12" s="2"/>
      <c r="P12" s="2"/>
      <c r="Q12" s="2"/>
      <c r="R12" s="2"/>
      <c r="S12" s="2"/>
      <c r="T12" s="2"/>
      <c r="U12" s="2"/>
      <c r="V12" s="2"/>
      <c r="W12" s="2"/>
      <c r="X12" s="2"/>
      <c r="Y12" s="2"/>
      <c r="Z12" s="2"/>
      <c r="AA12" s="2"/>
      <c r="AB12" s="2"/>
      <c r="AC12" s="2"/>
      <c r="AD12" s="2"/>
      <c r="AE12" s="2"/>
      <c r="AF12" s="2"/>
      <c r="AG12" s="2"/>
      <c r="AH12" s="2"/>
      <c r="AI12" s="2"/>
      <c r="AJ12" s="2"/>
      <c r="AK12" s="2"/>
      <c r="AL12" s="2"/>
    </row>
    <row r="13" spans="2:38" x14ac:dyDescent="0.25">
      <c r="B13" s="259">
        <f>'5.4 Formation'!B28</f>
        <v>0</v>
      </c>
      <c r="C13" s="64">
        <f>'5.4 Formation'!C28</f>
        <v>0</v>
      </c>
      <c r="D13" s="64">
        <f>'5.4 Formation'!D28</f>
        <v>0</v>
      </c>
      <c r="E13" s="64">
        <f>'5.4 Formation'!E28</f>
        <v>0</v>
      </c>
      <c r="F13" s="64">
        <f>'5.4 Formation'!F28</f>
        <v>0</v>
      </c>
      <c r="G13" s="64">
        <f>'5.4 Formation'!G28</f>
        <v>0</v>
      </c>
      <c r="H13" s="64">
        <f>'5.4 Formation'!H28</f>
        <v>0</v>
      </c>
      <c r="I13" s="63" t="e">
        <f t="shared" si="1"/>
        <v>#DIV/0!</v>
      </c>
      <c r="J13" s="370" t="e">
        <f t="shared" si="0"/>
        <v>#DIV/0!</v>
      </c>
      <c r="K13" s="315">
        <f>'5.4 Formation'!K28</f>
        <v>0</v>
      </c>
      <c r="L13" s="371" t="e">
        <f t="shared" si="2"/>
        <v>#DIV/0!</v>
      </c>
      <c r="M13" s="2"/>
      <c r="N13" s="2"/>
      <c r="O13" s="2"/>
      <c r="P13" s="2"/>
      <c r="Q13" s="2"/>
      <c r="R13" s="2"/>
      <c r="S13" s="2"/>
      <c r="T13" s="2"/>
      <c r="U13" s="2"/>
      <c r="V13" s="2"/>
      <c r="W13" s="2"/>
      <c r="X13" s="2"/>
      <c r="Y13" s="2"/>
      <c r="Z13" s="2"/>
      <c r="AA13" s="2"/>
      <c r="AB13" s="2"/>
      <c r="AC13" s="2"/>
      <c r="AD13" s="2"/>
      <c r="AE13" s="2"/>
      <c r="AF13" s="2"/>
      <c r="AG13" s="2"/>
      <c r="AH13" s="2"/>
      <c r="AI13" s="2"/>
      <c r="AJ13" s="2"/>
      <c r="AK13" s="2"/>
      <c r="AL13" s="2"/>
    </row>
    <row r="14" spans="2:38" x14ac:dyDescent="0.25">
      <c r="B14" s="260">
        <f>'5.4 Formation'!B29</f>
        <v>0</v>
      </c>
      <c r="C14" s="64">
        <f>'5.4 Formation'!C29</f>
        <v>0</v>
      </c>
      <c r="D14" s="64">
        <f>'5.4 Formation'!D29</f>
        <v>0</v>
      </c>
      <c r="E14" s="64">
        <f>'5.4 Formation'!E29</f>
        <v>0</v>
      </c>
      <c r="F14" s="64">
        <f>'5.4 Formation'!F29</f>
        <v>0</v>
      </c>
      <c r="G14" s="64">
        <f>'5.4 Formation'!G29</f>
        <v>0</v>
      </c>
      <c r="H14" s="64">
        <f>'5.4 Formation'!H29</f>
        <v>0</v>
      </c>
      <c r="I14" s="63" t="e">
        <f t="shared" si="1"/>
        <v>#DIV/0!</v>
      </c>
      <c r="J14" s="370" t="e">
        <f t="shared" si="0"/>
        <v>#DIV/0!</v>
      </c>
      <c r="K14" s="315">
        <f>'5.4 Formation'!K29</f>
        <v>0</v>
      </c>
      <c r="L14" s="371" t="e">
        <f t="shared" si="2"/>
        <v>#DIV/0!</v>
      </c>
      <c r="M14" s="2"/>
      <c r="N14" s="2"/>
      <c r="O14" s="2"/>
      <c r="P14" s="2"/>
      <c r="Q14" s="2"/>
      <c r="R14" s="2"/>
      <c r="S14" s="2"/>
      <c r="T14" s="2"/>
      <c r="U14" s="2"/>
      <c r="V14" s="2"/>
      <c r="W14" s="2"/>
      <c r="X14" s="2"/>
      <c r="Y14" s="2"/>
      <c r="Z14" s="2"/>
      <c r="AA14" s="2"/>
      <c r="AB14" s="2"/>
      <c r="AC14" s="2"/>
      <c r="AD14" s="2"/>
      <c r="AE14" s="2"/>
      <c r="AF14" s="2"/>
      <c r="AG14" s="2"/>
      <c r="AH14" s="2"/>
      <c r="AI14" s="2"/>
      <c r="AJ14" s="2"/>
      <c r="AK14" s="2"/>
      <c r="AL14" s="2"/>
    </row>
    <row r="15" spans="2:38" x14ac:dyDescent="0.25">
      <c r="B15" s="48" t="s">
        <v>5</v>
      </c>
      <c r="C15" s="48" t="e">
        <f t="shared" ref="C15:H15" si="3">+C6:C14</f>
        <v>#VALUE!</v>
      </c>
      <c r="D15" s="48" t="e">
        <f t="shared" si="3"/>
        <v>#VALUE!</v>
      </c>
      <c r="E15" s="48" t="e">
        <f t="shared" si="3"/>
        <v>#VALUE!</v>
      </c>
      <c r="F15" s="48" t="e">
        <f t="shared" si="3"/>
        <v>#VALUE!</v>
      </c>
      <c r="G15" s="48" t="e">
        <f t="shared" si="3"/>
        <v>#VALUE!</v>
      </c>
      <c r="H15" s="48" t="e">
        <f t="shared" si="3"/>
        <v>#VALUE!</v>
      </c>
      <c r="I15" s="316" t="e">
        <f>G15/F15</f>
        <v>#VALUE!</v>
      </c>
      <c r="J15" s="317" t="e">
        <f>+D15+G15/C15</f>
        <v>#VALUE!</v>
      </c>
      <c r="K15" s="316" t="e">
        <f>+K6:K14</f>
        <v>#VALUE!</v>
      </c>
      <c r="L15" s="2" t="e">
        <f t="shared" si="2"/>
        <v>#VALUE!</v>
      </c>
      <c r="M15" s="2"/>
      <c r="N15" s="2"/>
      <c r="O15" s="2"/>
      <c r="P15" s="2"/>
      <c r="Q15" s="2"/>
      <c r="R15" s="2"/>
      <c r="S15" s="2"/>
      <c r="T15" s="2"/>
      <c r="U15" s="2"/>
      <c r="V15" s="2"/>
      <c r="W15" s="2"/>
      <c r="X15" s="2"/>
      <c r="Y15" s="2"/>
      <c r="Z15" s="2"/>
      <c r="AA15" s="2"/>
      <c r="AB15" s="2"/>
      <c r="AC15" s="2"/>
      <c r="AD15" s="2"/>
      <c r="AE15" s="2"/>
      <c r="AF15" s="2"/>
      <c r="AG15" s="2"/>
      <c r="AH15" s="2"/>
      <c r="AI15" s="2"/>
      <c r="AJ15" s="2"/>
      <c r="AK15" s="2"/>
      <c r="AL15" s="2"/>
    </row>
    <row r="16" spans="2:38" x14ac:dyDescent="0.25">
      <c r="B16" s="23"/>
      <c r="C16" s="62"/>
      <c r="D16" s="62"/>
      <c r="E16" s="62"/>
      <c r="F16" s="62"/>
      <c r="G16" s="13"/>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row>
    <row r="17" spans="2:38" x14ac:dyDescent="0.25">
      <c r="B17" s="2"/>
      <c r="C17" s="13"/>
      <c r="D17" s="13"/>
      <c r="E17" s="13"/>
      <c r="F17" s="13"/>
      <c r="G17" s="13"/>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row>
  </sheetData>
  <mergeCells count="8">
    <mergeCell ref="L4:L5"/>
    <mergeCell ref="B4:B5"/>
    <mergeCell ref="C4:C5"/>
    <mergeCell ref="D4:E4"/>
    <mergeCell ref="F4:H4"/>
    <mergeCell ref="I4:I5"/>
    <mergeCell ref="K4:K5"/>
    <mergeCell ref="J4:J5"/>
  </mergeCells>
  <phoneticPr fontId="0" type="noConversion"/>
  <printOptions horizontalCentered="1" verticalCentered="1"/>
  <pageMargins left="0.39370078740157483" right="0" top="0.27559055118110237" bottom="0.19685039370078741" header="0.15748031496062992" footer="0.19685039370078741"/>
  <pageSetup paperSize="9" scale="75"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tabColor rgb="FF00B050"/>
  </sheetPr>
  <dimension ref="B1:AN29"/>
  <sheetViews>
    <sheetView showGridLines="0" topLeftCell="E1" zoomScale="85" zoomScaleNormal="85" zoomScaleSheetLayoutView="80" workbookViewId="0">
      <selection activeCell="L29" sqref="L29:N29"/>
    </sheetView>
  </sheetViews>
  <sheetFormatPr baseColWidth="10" defaultRowHeight="15" x14ac:dyDescent="0.25"/>
  <cols>
    <col min="1" max="1" width="3.7109375" customWidth="1"/>
    <col min="2" max="2" width="33.85546875" customWidth="1"/>
    <col min="3" max="3" width="18.85546875" style="19" customWidth="1"/>
    <col min="4" max="4" width="21.5703125" style="19" customWidth="1"/>
    <col min="5" max="10" width="23.5703125" style="19" customWidth="1"/>
    <col min="11" max="11" width="22" customWidth="1"/>
    <col min="12" max="12" width="21.85546875" customWidth="1"/>
    <col min="13" max="13" width="17.5703125" customWidth="1"/>
    <col min="14" max="14" width="14.7109375" customWidth="1"/>
    <col min="15" max="15" width="18.5703125" customWidth="1"/>
    <col min="16" max="16" width="12.42578125" bestFit="1" customWidth="1"/>
    <col min="17" max="17" width="13.85546875" bestFit="1" customWidth="1"/>
  </cols>
  <sheetData>
    <row r="1" spans="2:40" x14ac:dyDescent="0.25">
      <c r="B1" s="23"/>
      <c r="C1" s="62"/>
      <c r="D1" s="62"/>
      <c r="E1" s="62"/>
      <c r="F1" s="62"/>
      <c r="G1" s="62"/>
      <c r="H1" s="62"/>
      <c r="I1" s="62"/>
      <c r="J1" s="6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row>
    <row r="2" spans="2:40" x14ac:dyDescent="0.25">
      <c r="B2" s="37" t="s">
        <v>74</v>
      </c>
      <c r="C2" s="17"/>
      <c r="D2" s="17"/>
      <c r="E2" s="13"/>
      <c r="F2" s="13"/>
      <c r="G2" s="13"/>
      <c r="H2" s="13"/>
      <c r="I2" s="13"/>
      <c r="J2" s="13"/>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row>
    <row r="3" spans="2:40" x14ac:dyDescent="0.25">
      <c r="B3" s="36" t="s">
        <v>139</v>
      </c>
      <c r="C3" s="15"/>
      <c r="D3" s="15"/>
      <c r="E3" s="15"/>
      <c r="F3" s="15"/>
      <c r="G3" s="15"/>
      <c r="H3" s="15"/>
      <c r="I3" s="15"/>
      <c r="J3" s="15"/>
      <c r="K3" s="24"/>
      <c r="L3" s="24"/>
      <c r="M3" s="2"/>
      <c r="N3" s="2"/>
      <c r="O3" s="2"/>
      <c r="P3" s="2"/>
      <c r="Q3" s="2"/>
      <c r="R3" s="2"/>
      <c r="S3" s="2"/>
      <c r="T3" s="2"/>
      <c r="U3" s="2"/>
      <c r="V3" s="2"/>
      <c r="W3" s="2"/>
      <c r="X3" s="2"/>
      <c r="Y3" s="2"/>
      <c r="Z3" s="2"/>
      <c r="AA3" s="2"/>
      <c r="AB3" s="2"/>
      <c r="AC3" s="2"/>
      <c r="AD3" s="2"/>
      <c r="AE3" s="2"/>
      <c r="AF3" s="2"/>
      <c r="AG3" s="2"/>
      <c r="AH3" s="2"/>
      <c r="AI3" s="2"/>
      <c r="AJ3" s="2"/>
      <c r="AK3" s="2"/>
      <c r="AL3" s="2"/>
      <c r="AM3" s="2"/>
      <c r="AN3" s="2"/>
    </row>
    <row r="4" spans="2:40" ht="63.75" customHeight="1" x14ac:dyDescent="0.25">
      <c r="B4" s="784" t="s">
        <v>244</v>
      </c>
      <c r="C4" s="789" t="s">
        <v>198</v>
      </c>
      <c r="D4" s="790"/>
      <c r="E4" s="784" t="s">
        <v>203</v>
      </c>
      <c r="F4" s="784" t="s">
        <v>278</v>
      </c>
      <c r="G4" s="784" t="s">
        <v>204</v>
      </c>
      <c r="H4" s="784" t="s">
        <v>205</v>
      </c>
      <c r="I4" s="784" t="s">
        <v>206</v>
      </c>
      <c r="J4" s="784" t="s">
        <v>207</v>
      </c>
      <c r="K4" s="784" t="s">
        <v>191</v>
      </c>
      <c r="L4" s="784" t="s">
        <v>208</v>
      </c>
      <c r="M4" s="245" t="s">
        <v>282</v>
      </c>
      <c r="N4" s="342" t="s">
        <v>283</v>
      </c>
      <c r="O4" s="2"/>
      <c r="P4" s="2"/>
      <c r="Q4" s="2"/>
      <c r="R4" s="2"/>
      <c r="S4" s="2"/>
      <c r="T4" s="2"/>
      <c r="U4" s="2"/>
      <c r="V4" s="2"/>
      <c r="W4" s="2"/>
      <c r="X4" s="2"/>
      <c r="Y4" s="2"/>
      <c r="Z4" s="2"/>
      <c r="AA4" s="2"/>
      <c r="AB4" s="2"/>
      <c r="AC4" s="2"/>
      <c r="AD4" s="2"/>
      <c r="AE4" s="2"/>
      <c r="AF4" s="2"/>
      <c r="AG4" s="2"/>
      <c r="AH4" s="2"/>
      <c r="AI4" s="2"/>
      <c r="AJ4" s="2"/>
      <c r="AK4" s="2"/>
      <c r="AL4" s="2"/>
      <c r="AM4" s="2"/>
      <c r="AN4" s="2"/>
    </row>
    <row r="5" spans="2:40" x14ac:dyDescent="0.25">
      <c r="B5" s="785"/>
      <c r="C5" s="261" t="s">
        <v>184</v>
      </c>
      <c r="D5" s="261" t="s">
        <v>185</v>
      </c>
      <c r="E5" s="785"/>
      <c r="F5" s="785"/>
      <c r="G5" s="785"/>
      <c r="H5" s="785"/>
      <c r="I5" s="785"/>
      <c r="J5" s="785"/>
      <c r="K5" s="785"/>
      <c r="L5" s="785"/>
      <c r="M5" s="69">
        <f>+E6-F6</f>
        <v>0</v>
      </c>
      <c r="N5" s="69">
        <f>+G6-H6</f>
        <v>0</v>
      </c>
      <c r="O5" s="2"/>
      <c r="P5" s="2"/>
      <c r="Q5" s="2"/>
      <c r="R5" s="2"/>
      <c r="S5" s="2"/>
      <c r="T5" s="2"/>
      <c r="U5" s="2"/>
      <c r="V5" s="2"/>
      <c r="W5" s="2"/>
      <c r="X5" s="2"/>
      <c r="Y5" s="2"/>
      <c r="Z5" s="2"/>
      <c r="AA5" s="2"/>
      <c r="AB5" s="2"/>
      <c r="AC5" s="2"/>
      <c r="AD5" s="2"/>
      <c r="AE5" s="2"/>
      <c r="AF5" s="2"/>
      <c r="AG5" s="2"/>
      <c r="AH5" s="2"/>
      <c r="AI5" s="2"/>
      <c r="AJ5" s="2"/>
      <c r="AK5" s="2"/>
      <c r="AL5" s="2"/>
      <c r="AM5" s="2"/>
      <c r="AN5" s="2"/>
    </row>
    <row r="6" spans="2:40" x14ac:dyDescent="0.25">
      <c r="B6" s="238" t="str">
        <f>+'6.1 Suivi par EPE'!B6:B29</f>
        <v>ENCC</v>
      </c>
      <c r="C6" s="67">
        <f>+'6.1 Suivi par EPE'!C6:C28</f>
        <v>0</v>
      </c>
      <c r="D6" s="67">
        <f>+'6.1 Suivi par EPE'!D6:D28</f>
        <v>0</v>
      </c>
      <c r="E6" s="67">
        <f>+'6.1 Suivi par EPE'!E6:E28</f>
        <v>0</v>
      </c>
      <c r="F6" s="67">
        <f>+'6.1 Suivi par EPE'!F6:F28</f>
        <v>0</v>
      </c>
      <c r="G6" s="67">
        <f>+'6.1 Suivi par EPE'!G6:G28</f>
        <v>0</v>
      </c>
      <c r="H6" s="67">
        <f>+'6.1 Suivi par EPE'!H6:H28</f>
        <v>0</v>
      </c>
      <c r="I6" s="326" t="e">
        <f>+G6/C6</f>
        <v>#DIV/0!</v>
      </c>
      <c r="J6" s="326" t="e">
        <f>+G6/D6</f>
        <v>#DIV/0!</v>
      </c>
      <c r="K6" s="68" t="e">
        <f>+H6/C6</f>
        <v>#DIV/0!</v>
      </c>
      <c r="L6" s="66" t="e">
        <f>+H6/D6</f>
        <v>#DIV/0!</v>
      </c>
      <c r="M6" s="69">
        <f t="shared" ref="M6:M28" si="0">+E7-F7</f>
        <v>0</v>
      </c>
      <c r="N6" s="69" t="e">
        <f t="shared" ref="N6:N28" si="1">+G7-H7</f>
        <v>#DIV/0!</v>
      </c>
      <c r="O6" s="2"/>
      <c r="P6" s="2"/>
      <c r="Q6" s="2"/>
      <c r="R6" s="2"/>
      <c r="S6" s="2"/>
      <c r="T6" s="2"/>
      <c r="U6" s="2"/>
      <c r="V6" s="2"/>
      <c r="W6" s="2"/>
      <c r="X6" s="2"/>
      <c r="Y6" s="2"/>
      <c r="Z6" s="2"/>
      <c r="AA6" s="2"/>
      <c r="AB6" s="2"/>
      <c r="AC6" s="2"/>
      <c r="AD6" s="2"/>
      <c r="AE6" s="2"/>
      <c r="AF6" s="2"/>
      <c r="AG6" s="2"/>
      <c r="AH6" s="2"/>
      <c r="AI6" s="2"/>
      <c r="AJ6" s="2"/>
      <c r="AK6" s="2"/>
      <c r="AL6" s="2"/>
      <c r="AM6" s="2"/>
      <c r="AN6" s="2"/>
    </row>
    <row r="7" spans="2:40" x14ac:dyDescent="0.25">
      <c r="B7" s="238"/>
      <c r="C7" s="67"/>
      <c r="D7" s="67"/>
      <c r="E7" s="67"/>
      <c r="F7" s="67"/>
      <c r="G7" s="325" t="e">
        <f>+G6/C6</f>
        <v>#DIV/0!</v>
      </c>
      <c r="H7" s="67"/>
      <c r="I7" s="326" t="e">
        <f t="shared" ref="I7:I29" si="2">+G7/C7</f>
        <v>#DIV/0!</v>
      </c>
      <c r="J7" s="326" t="e">
        <f t="shared" ref="J7:J29" si="3">+G7/D7</f>
        <v>#DIV/0!</v>
      </c>
      <c r="K7" s="68" t="e">
        <f t="shared" ref="K7:K29" si="4">+H7/C7</f>
        <v>#DIV/0!</v>
      </c>
      <c r="L7" s="66" t="e">
        <f t="shared" ref="L7:L29" si="5">+H7/D7</f>
        <v>#DIV/0!</v>
      </c>
      <c r="M7" s="69">
        <f t="shared" si="0"/>
        <v>0</v>
      </c>
      <c r="N7" s="69">
        <f t="shared" si="1"/>
        <v>0</v>
      </c>
      <c r="O7" s="2"/>
      <c r="P7" s="2"/>
      <c r="Q7" s="2"/>
      <c r="R7" s="2"/>
      <c r="S7" s="2"/>
      <c r="T7" s="2"/>
      <c r="U7" s="2"/>
      <c r="V7" s="2"/>
      <c r="W7" s="2"/>
      <c r="X7" s="2"/>
      <c r="Y7" s="2"/>
      <c r="Z7" s="2"/>
      <c r="AA7" s="2"/>
      <c r="AB7" s="2"/>
      <c r="AC7" s="2"/>
      <c r="AD7" s="2"/>
      <c r="AE7" s="2"/>
      <c r="AF7" s="2"/>
      <c r="AG7" s="2"/>
      <c r="AH7" s="2"/>
      <c r="AI7" s="2"/>
      <c r="AJ7" s="2"/>
      <c r="AK7" s="2"/>
      <c r="AL7" s="2"/>
      <c r="AM7" s="2"/>
      <c r="AN7" s="2"/>
    </row>
    <row r="8" spans="2:40" x14ac:dyDescent="0.25">
      <c r="B8" s="238"/>
      <c r="C8" s="67"/>
      <c r="D8" s="67"/>
      <c r="E8" s="67"/>
      <c r="F8" s="67"/>
      <c r="G8" s="67"/>
      <c r="H8" s="67"/>
      <c r="I8" s="326" t="e">
        <f t="shared" si="2"/>
        <v>#DIV/0!</v>
      </c>
      <c r="J8" s="326" t="e">
        <f t="shared" si="3"/>
        <v>#DIV/0!</v>
      </c>
      <c r="K8" s="68" t="e">
        <f t="shared" si="4"/>
        <v>#DIV/0!</v>
      </c>
      <c r="L8" s="66" t="e">
        <f t="shared" si="5"/>
        <v>#DIV/0!</v>
      </c>
      <c r="M8" s="69">
        <f t="shared" si="0"/>
        <v>0</v>
      </c>
      <c r="N8" s="69">
        <f t="shared" si="1"/>
        <v>0</v>
      </c>
      <c r="O8" s="2"/>
      <c r="P8" s="2"/>
      <c r="Q8" s="2"/>
      <c r="R8" s="2"/>
      <c r="S8" s="2"/>
      <c r="T8" s="2"/>
      <c r="U8" s="2"/>
      <c r="V8" s="2"/>
      <c r="W8" s="2"/>
      <c r="X8" s="2"/>
      <c r="Y8" s="2"/>
      <c r="Z8" s="2"/>
      <c r="AA8" s="2"/>
      <c r="AB8" s="2"/>
      <c r="AC8" s="2"/>
      <c r="AD8" s="2"/>
      <c r="AE8" s="2"/>
      <c r="AF8" s="2"/>
      <c r="AG8" s="2"/>
      <c r="AH8" s="2"/>
      <c r="AI8" s="2"/>
      <c r="AJ8" s="2"/>
      <c r="AK8" s="2"/>
      <c r="AL8" s="2"/>
      <c r="AM8" s="2"/>
      <c r="AN8" s="2"/>
    </row>
    <row r="9" spans="2:40" x14ac:dyDescent="0.25">
      <c r="B9" s="238"/>
      <c r="C9" s="67"/>
      <c r="D9" s="67"/>
      <c r="E9" s="67"/>
      <c r="F9" s="67"/>
      <c r="G9" s="67"/>
      <c r="H9" s="67"/>
      <c r="I9" s="326" t="e">
        <f t="shared" si="2"/>
        <v>#DIV/0!</v>
      </c>
      <c r="J9" s="326" t="e">
        <f t="shared" si="3"/>
        <v>#DIV/0!</v>
      </c>
      <c r="K9" s="68" t="e">
        <f t="shared" si="4"/>
        <v>#DIV/0!</v>
      </c>
      <c r="L9" s="66" t="e">
        <f t="shared" si="5"/>
        <v>#DIV/0!</v>
      </c>
      <c r="M9" s="69">
        <f t="shared" si="0"/>
        <v>0</v>
      </c>
      <c r="N9" s="69">
        <f t="shared" si="1"/>
        <v>0</v>
      </c>
      <c r="O9" s="2"/>
      <c r="P9" s="2"/>
      <c r="Q9" s="2"/>
      <c r="R9" s="2"/>
      <c r="S9" s="2"/>
      <c r="T9" s="2"/>
      <c r="U9" s="2"/>
      <c r="V9" s="2"/>
      <c r="W9" s="2"/>
      <c r="X9" s="2"/>
      <c r="Y9" s="2"/>
      <c r="Z9" s="2"/>
      <c r="AA9" s="2"/>
      <c r="AB9" s="2"/>
      <c r="AC9" s="2"/>
      <c r="AD9" s="2"/>
      <c r="AE9" s="2"/>
      <c r="AF9" s="2"/>
      <c r="AG9" s="2"/>
      <c r="AH9" s="2"/>
      <c r="AI9" s="2"/>
      <c r="AJ9" s="2"/>
      <c r="AK9" s="2"/>
      <c r="AL9" s="2"/>
      <c r="AM9" s="2"/>
      <c r="AN9" s="2"/>
    </row>
    <row r="10" spans="2:40" x14ac:dyDescent="0.25">
      <c r="B10" s="238"/>
      <c r="C10" s="67"/>
      <c r="D10" s="67"/>
      <c r="E10" s="67"/>
      <c r="F10" s="67"/>
      <c r="G10" s="67"/>
      <c r="H10" s="67"/>
      <c r="I10" s="326" t="e">
        <f t="shared" si="2"/>
        <v>#DIV/0!</v>
      </c>
      <c r="J10" s="326" t="e">
        <f t="shared" si="3"/>
        <v>#DIV/0!</v>
      </c>
      <c r="K10" s="68" t="e">
        <f t="shared" si="4"/>
        <v>#DIV/0!</v>
      </c>
      <c r="L10" s="66" t="e">
        <f t="shared" si="5"/>
        <v>#DIV/0!</v>
      </c>
      <c r="M10" s="69">
        <f t="shared" si="0"/>
        <v>0</v>
      </c>
      <c r="N10" s="69">
        <f t="shared" si="1"/>
        <v>0</v>
      </c>
      <c r="O10" s="2"/>
      <c r="P10" s="2"/>
      <c r="Q10" s="2"/>
    </row>
    <row r="11" spans="2:40" x14ac:dyDescent="0.25">
      <c r="B11" s="238"/>
      <c r="C11" s="67"/>
      <c r="D11" s="67"/>
      <c r="E11" s="67"/>
      <c r="F11" s="67"/>
      <c r="G11" s="67"/>
      <c r="H11" s="67"/>
      <c r="I11" s="326" t="e">
        <f t="shared" si="2"/>
        <v>#DIV/0!</v>
      </c>
      <c r="J11" s="326" t="e">
        <f t="shared" si="3"/>
        <v>#DIV/0!</v>
      </c>
      <c r="K11" s="68" t="e">
        <f t="shared" si="4"/>
        <v>#DIV/0!</v>
      </c>
      <c r="L11" s="66" t="e">
        <f t="shared" si="5"/>
        <v>#DIV/0!</v>
      </c>
      <c r="M11" s="69">
        <f t="shared" si="0"/>
        <v>0</v>
      </c>
      <c r="N11" s="69">
        <f t="shared" si="1"/>
        <v>0</v>
      </c>
      <c r="O11" s="2"/>
      <c r="P11" s="2"/>
      <c r="Q11" s="2"/>
    </row>
    <row r="12" spans="2:40" x14ac:dyDescent="0.25">
      <c r="B12" s="238"/>
      <c r="C12" s="67"/>
      <c r="D12" s="67"/>
      <c r="E12" s="67"/>
      <c r="F12" s="67"/>
      <c r="G12" s="67"/>
      <c r="H12" s="67"/>
      <c r="I12" s="326" t="e">
        <f t="shared" si="2"/>
        <v>#DIV/0!</v>
      </c>
      <c r="J12" s="326" t="e">
        <f t="shared" si="3"/>
        <v>#DIV/0!</v>
      </c>
      <c r="K12" s="68" t="e">
        <f t="shared" si="4"/>
        <v>#DIV/0!</v>
      </c>
      <c r="L12" s="66" t="e">
        <f t="shared" si="5"/>
        <v>#DIV/0!</v>
      </c>
      <c r="M12" s="69">
        <f t="shared" si="0"/>
        <v>0</v>
      </c>
      <c r="N12" s="69">
        <f t="shared" si="1"/>
        <v>0</v>
      </c>
      <c r="O12" s="2"/>
      <c r="P12" s="2"/>
      <c r="Q12" s="2"/>
    </row>
    <row r="13" spans="2:40" x14ac:dyDescent="0.25">
      <c r="B13" s="238"/>
      <c r="C13" s="320">
        <f>SUM(C5:C12)</f>
        <v>0</v>
      </c>
      <c r="D13" s="321">
        <f>SUM(D5:D12)</f>
        <v>0</v>
      </c>
      <c r="E13" s="320">
        <f>SUM(E5:E12)</f>
        <v>0</v>
      </c>
      <c r="F13" s="320"/>
      <c r="G13" s="320"/>
      <c r="H13" s="320"/>
      <c r="I13" s="326" t="e">
        <f t="shared" si="2"/>
        <v>#DIV/0!</v>
      </c>
      <c r="J13" s="326" t="e">
        <f t="shared" si="3"/>
        <v>#DIV/0!</v>
      </c>
      <c r="K13" s="68" t="e">
        <f t="shared" si="4"/>
        <v>#DIV/0!</v>
      </c>
      <c r="L13" s="66" t="e">
        <f t="shared" si="5"/>
        <v>#DIV/0!</v>
      </c>
      <c r="M13" s="69">
        <f t="shared" si="0"/>
        <v>0</v>
      </c>
      <c r="N13" s="69">
        <f t="shared" si="1"/>
        <v>0</v>
      </c>
      <c r="O13" s="2"/>
      <c r="P13" s="2"/>
      <c r="Q13" s="2"/>
    </row>
    <row r="14" spans="2:40" x14ac:dyDescent="0.25">
      <c r="B14" s="238"/>
      <c r="C14" s="318"/>
      <c r="D14" s="318"/>
      <c r="E14" s="318"/>
      <c r="F14" s="318"/>
      <c r="G14" s="318"/>
      <c r="H14" s="318"/>
      <c r="I14" s="326" t="e">
        <f t="shared" si="2"/>
        <v>#DIV/0!</v>
      </c>
      <c r="J14" s="326" t="e">
        <f t="shared" si="3"/>
        <v>#DIV/0!</v>
      </c>
      <c r="K14" s="68" t="e">
        <f t="shared" si="4"/>
        <v>#DIV/0!</v>
      </c>
      <c r="L14" s="66" t="e">
        <f t="shared" si="5"/>
        <v>#DIV/0!</v>
      </c>
      <c r="M14" s="69">
        <f t="shared" si="0"/>
        <v>0</v>
      </c>
      <c r="N14" s="69">
        <f t="shared" si="1"/>
        <v>0</v>
      </c>
      <c r="O14" s="2"/>
    </row>
    <row r="15" spans="2:40" x14ac:dyDescent="0.25">
      <c r="B15" s="238"/>
      <c r="C15" s="318"/>
      <c r="D15" s="318"/>
      <c r="E15" s="318"/>
      <c r="F15" s="318"/>
      <c r="G15" s="318"/>
      <c r="H15" s="318"/>
      <c r="I15" s="326" t="e">
        <f t="shared" si="2"/>
        <v>#DIV/0!</v>
      </c>
      <c r="J15" s="326" t="e">
        <f t="shared" si="3"/>
        <v>#DIV/0!</v>
      </c>
      <c r="K15" s="68" t="e">
        <f t="shared" si="4"/>
        <v>#DIV/0!</v>
      </c>
      <c r="L15" s="66" t="e">
        <f t="shared" si="5"/>
        <v>#DIV/0!</v>
      </c>
      <c r="M15" s="69">
        <f t="shared" si="0"/>
        <v>0</v>
      </c>
      <c r="N15" s="69">
        <f t="shared" si="1"/>
        <v>0</v>
      </c>
      <c r="O15" s="2"/>
    </row>
    <row r="16" spans="2:40" x14ac:dyDescent="0.25">
      <c r="B16" s="238"/>
      <c r="C16" s="318"/>
      <c r="D16" s="318"/>
      <c r="E16" s="318"/>
      <c r="F16" s="318"/>
      <c r="G16" s="318"/>
      <c r="H16" s="318"/>
      <c r="I16" s="326" t="e">
        <f t="shared" si="2"/>
        <v>#DIV/0!</v>
      </c>
      <c r="J16" s="326" t="e">
        <f t="shared" si="3"/>
        <v>#DIV/0!</v>
      </c>
      <c r="K16" s="68" t="e">
        <f t="shared" si="4"/>
        <v>#DIV/0!</v>
      </c>
      <c r="L16" s="66" t="e">
        <f t="shared" si="5"/>
        <v>#DIV/0!</v>
      </c>
      <c r="M16" s="69">
        <f t="shared" si="0"/>
        <v>0</v>
      </c>
      <c r="N16" s="69">
        <f t="shared" si="1"/>
        <v>0</v>
      </c>
      <c r="O16" s="2"/>
    </row>
    <row r="17" spans="2:15" x14ac:dyDescent="0.25">
      <c r="B17" s="238"/>
      <c r="C17" s="318"/>
      <c r="D17" s="318"/>
      <c r="E17" s="318"/>
      <c r="F17" s="318"/>
      <c r="G17" s="318"/>
      <c r="H17" s="318"/>
      <c r="I17" s="326" t="e">
        <f t="shared" si="2"/>
        <v>#DIV/0!</v>
      </c>
      <c r="J17" s="326" t="e">
        <f t="shared" si="3"/>
        <v>#DIV/0!</v>
      </c>
      <c r="K17" s="68" t="e">
        <f t="shared" si="4"/>
        <v>#DIV/0!</v>
      </c>
      <c r="L17" s="66" t="e">
        <f t="shared" si="5"/>
        <v>#DIV/0!</v>
      </c>
      <c r="M17" s="69">
        <f t="shared" si="0"/>
        <v>0</v>
      </c>
      <c r="N17" s="69">
        <f t="shared" si="1"/>
        <v>0</v>
      </c>
      <c r="O17" s="2"/>
    </row>
    <row r="18" spans="2:15" x14ac:dyDescent="0.25">
      <c r="B18" s="238"/>
      <c r="C18" s="319"/>
      <c r="D18" s="319"/>
      <c r="E18" s="319"/>
      <c r="F18" s="319"/>
      <c r="G18" s="319"/>
      <c r="H18" s="319"/>
      <c r="I18" s="326" t="e">
        <f t="shared" si="2"/>
        <v>#DIV/0!</v>
      </c>
      <c r="J18" s="326" t="e">
        <f t="shared" si="3"/>
        <v>#DIV/0!</v>
      </c>
      <c r="K18" s="68" t="e">
        <f t="shared" si="4"/>
        <v>#DIV/0!</v>
      </c>
      <c r="L18" s="66" t="e">
        <f t="shared" si="5"/>
        <v>#DIV/0!</v>
      </c>
      <c r="M18" s="69">
        <f t="shared" si="0"/>
        <v>0</v>
      </c>
      <c r="N18" s="69">
        <f t="shared" si="1"/>
        <v>0</v>
      </c>
    </row>
    <row r="19" spans="2:15" x14ac:dyDescent="0.25">
      <c r="B19" s="238"/>
      <c r="C19" s="319"/>
      <c r="D19" s="319"/>
      <c r="E19" s="319"/>
      <c r="F19" s="319"/>
      <c r="G19" s="319"/>
      <c r="H19" s="319"/>
      <c r="I19" s="326" t="e">
        <f t="shared" si="2"/>
        <v>#DIV/0!</v>
      </c>
      <c r="J19" s="326" t="e">
        <f t="shared" si="3"/>
        <v>#DIV/0!</v>
      </c>
      <c r="K19" s="68" t="e">
        <f t="shared" si="4"/>
        <v>#DIV/0!</v>
      </c>
      <c r="L19" s="66" t="e">
        <f t="shared" si="5"/>
        <v>#DIV/0!</v>
      </c>
      <c r="M19" s="69">
        <f t="shared" si="0"/>
        <v>0</v>
      </c>
      <c r="N19" s="69">
        <f t="shared" si="1"/>
        <v>0</v>
      </c>
    </row>
    <row r="20" spans="2:15" x14ac:dyDescent="0.25">
      <c r="B20" s="238"/>
      <c r="C20" s="319"/>
      <c r="D20" s="319"/>
      <c r="E20" s="319"/>
      <c r="F20" s="319"/>
      <c r="G20" s="319"/>
      <c r="H20" s="319"/>
      <c r="I20" s="326" t="e">
        <f t="shared" si="2"/>
        <v>#DIV/0!</v>
      </c>
      <c r="J20" s="326" t="e">
        <f t="shared" si="3"/>
        <v>#DIV/0!</v>
      </c>
      <c r="K20" s="68" t="e">
        <f t="shared" si="4"/>
        <v>#DIV/0!</v>
      </c>
      <c r="L20" s="66" t="e">
        <f t="shared" si="5"/>
        <v>#DIV/0!</v>
      </c>
      <c r="M20" s="69">
        <f t="shared" si="0"/>
        <v>0</v>
      </c>
      <c r="N20" s="69">
        <f t="shared" si="1"/>
        <v>0</v>
      </c>
    </row>
    <row r="21" spans="2:15" x14ac:dyDescent="0.25">
      <c r="B21" s="238"/>
      <c r="C21" s="319"/>
      <c r="D21" s="319"/>
      <c r="E21" s="319"/>
      <c r="F21" s="319"/>
      <c r="G21" s="319"/>
      <c r="H21" s="319"/>
      <c r="I21" s="326" t="e">
        <f t="shared" si="2"/>
        <v>#DIV/0!</v>
      </c>
      <c r="J21" s="326" t="e">
        <f t="shared" si="3"/>
        <v>#DIV/0!</v>
      </c>
      <c r="K21" s="68" t="e">
        <f t="shared" si="4"/>
        <v>#DIV/0!</v>
      </c>
      <c r="L21" s="66" t="e">
        <f t="shared" si="5"/>
        <v>#DIV/0!</v>
      </c>
      <c r="M21" s="69">
        <f t="shared" si="0"/>
        <v>0</v>
      </c>
      <c r="N21" s="69">
        <f t="shared" si="1"/>
        <v>0</v>
      </c>
    </row>
    <row r="22" spans="2:15" x14ac:dyDescent="0.25">
      <c r="B22" s="238"/>
      <c r="C22" s="319"/>
      <c r="D22" s="319"/>
      <c r="E22" s="319"/>
      <c r="F22" s="319"/>
      <c r="G22" s="319"/>
      <c r="H22" s="319"/>
      <c r="I22" s="326" t="e">
        <f t="shared" si="2"/>
        <v>#DIV/0!</v>
      </c>
      <c r="J22" s="326" t="e">
        <f t="shared" si="3"/>
        <v>#DIV/0!</v>
      </c>
      <c r="K22" s="68" t="e">
        <f t="shared" si="4"/>
        <v>#DIV/0!</v>
      </c>
      <c r="L22" s="66" t="e">
        <f t="shared" si="5"/>
        <v>#DIV/0!</v>
      </c>
      <c r="M22" s="69">
        <f t="shared" si="0"/>
        <v>0</v>
      </c>
      <c r="N22" s="69">
        <f t="shared" si="1"/>
        <v>0</v>
      </c>
    </row>
    <row r="23" spans="2:15" x14ac:dyDescent="0.25">
      <c r="B23" s="238"/>
      <c r="C23" s="319"/>
      <c r="D23" s="319"/>
      <c r="E23" s="319"/>
      <c r="F23" s="319"/>
      <c r="G23" s="319"/>
      <c r="H23" s="319"/>
      <c r="I23" s="326" t="e">
        <f t="shared" si="2"/>
        <v>#DIV/0!</v>
      </c>
      <c r="J23" s="326" t="e">
        <f t="shared" si="3"/>
        <v>#DIV/0!</v>
      </c>
      <c r="K23" s="68" t="e">
        <f t="shared" si="4"/>
        <v>#DIV/0!</v>
      </c>
      <c r="L23" s="66" t="e">
        <f t="shared" si="5"/>
        <v>#DIV/0!</v>
      </c>
      <c r="M23" s="69">
        <f t="shared" si="0"/>
        <v>0</v>
      </c>
      <c r="N23" s="69">
        <f t="shared" si="1"/>
        <v>0</v>
      </c>
    </row>
    <row r="24" spans="2:15" x14ac:dyDescent="0.25">
      <c r="B24" s="238"/>
      <c r="C24" s="319"/>
      <c r="D24" s="319"/>
      <c r="E24" s="319"/>
      <c r="F24" s="319"/>
      <c r="G24" s="319"/>
      <c r="H24" s="319"/>
      <c r="I24" s="326" t="e">
        <f t="shared" si="2"/>
        <v>#DIV/0!</v>
      </c>
      <c r="J24" s="326" t="e">
        <f t="shared" si="3"/>
        <v>#DIV/0!</v>
      </c>
      <c r="K24" s="68" t="e">
        <f t="shared" si="4"/>
        <v>#DIV/0!</v>
      </c>
      <c r="L24" s="66" t="e">
        <f t="shared" si="5"/>
        <v>#DIV/0!</v>
      </c>
      <c r="M24" s="69">
        <f t="shared" si="0"/>
        <v>0</v>
      </c>
      <c r="N24" s="69">
        <f t="shared" si="1"/>
        <v>0</v>
      </c>
    </row>
    <row r="25" spans="2:15" x14ac:dyDescent="0.25">
      <c r="B25" s="238"/>
      <c r="C25" s="319"/>
      <c r="D25" s="319"/>
      <c r="E25" s="319"/>
      <c r="F25" s="319"/>
      <c r="G25" s="319"/>
      <c r="H25" s="319"/>
      <c r="I25" s="326" t="e">
        <f t="shared" si="2"/>
        <v>#DIV/0!</v>
      </c>
      <c r="J25" s="326" t="e">
        <f t="shared" si="3"/>
        <v>#DIV/0!</v>
      </c>
      <c r="K25" s="68" t="e">
        <f t="shared" si="4"/>
        <v>#DIV/0!</v>
      </c>
      <c r="L25" s="66" t="e">
        <f t="shared" si="5"/>
        <v>#DIV/0!</v>
      </c>
      <c r="M25" s="69">
        <f t="shared" si="0"/>
        <v>0</v>
      </c>
      <c r="N25" s="69">
        <f t="shared" si="1"/>
        <v>0</v>
      </c>
    </row>
    <row r="26" spans="2:15" x14ac:dyDescent="0.25">
      <c r="B26" s="238"/>
      <c r="C26" s="319"/>
      <c r="D26" s="319"/>
      <c r="E26" s="319"/>
      <c r="F26" s="319"/>
      <c r="G26" s="319"/>
      <c r="H26" s="319"/>
      <c r="I26" s="326" t="e">
        <f t="shared" si="2"/>
        <v>#DIV/0!</v>
      </c>
      <c r="J26" s="326" t="e">
        <f t="shared" si="3"/>
        <v>#DIV/0!</v>
      </c>
      <c r="K26" s="68" t="e">
        <f t="shared" si="4"/>
        <v>#DIV/0!</v>
      </c>
      <c r="L26" s="66" t="e">
        <f t="shared" si="5"/>
        <v>#DIV/0!</v>
      </c>
      <c r="M26" s="69">
        <f t="shared" si="0"/>
        <v>0</v>
      </c>
      <c r="N26" s="69">
        <f t="shared" si="1"/>
        <v>0</v>
      </c>
    </row>
    <row r="27" spans="2:15" x14ac:dyDescent="0.25">
      <c r="B27" s="238"/>
      <c r="C27" s="319"/>
      <c r="D27" s="319"/>
      <c r="E27" s="319"/>
      <c r="F27" s="319"/>
      <c r="G27" s="319"/>
      <c r="H27" s="319"/>
      <c r="I27" s="326" t="e">
        <f t="shared" si="2"/>
        <v>#DIV/0!</v>
      </c>
      <c r="J27" s="326" t="e">
        <f t="shared" si="3"/>
        <v>#DIV/0!</v>
      </c>
      <c r="K27" s="68" t="e">
        <f t="shared" si="4"/>
        <v>#DIV/0!</v>
      </c>
      <c r="L27" s="66" t="e">
        <f t="shared" si="5"/>
        <v>#DIV/0!</v>
      </c>
      <c r="M27" s="69">
        <f t="shared" si="0"/>
        <v>0</v>
      </c>
      <c r="N27" s="69">
        <f t="shared" si="1"/>
        <v>0</v>
      </c>
    </row>
    <row r="28" spans="2:15" x14ac:dyDescent="0.25">
      <c r="B28" s="238"/>
      <c r="C28" s="319"/>
      <c r="D28" s="319"/>
      <c r="E28" s="319"/>
      <c r="F28" s="319"/>
      <c r="G28" s="319"/>
      <c r="H28" s="319"/>
      <c r="I28" s="326" t="e">
        <f t="shared" si="2"/>
        <v>#DIV/0!</v>
      </c>
      <c r="J28" s="326" t="e">
        <f t="shared" si="3"/>
        <v>#DIV/0!</v>
      </c>
      <c r="K28" s="68" t="e">
        <f t="shared" si="4"/>
        <v>#DIV/0!</v>
      </c>
      <c r="L28" s="66" t="e">
        <f t="shared" si="5"/>
        <v>#DIV/0!</v>
      </c>
      <c r="M28" s="69" t="e">
        <f t="shared" si="0"/>
        <v>#VALUE!</v>
      </c>
      <c r="N28" s="69" t="e">
        <f t="shared" si="1"/>
        <v>#VALUE!</v>
      </c>
    </row>
    <row r="29" spans="2:15" x14ac:dyDescent="0.25">
      <c r="B29" s="243" t="s">
        <v>5</v>
      </c>
      <c r="C29" s="322" t="e">
        <f t="shared" ref="C29:H29" si="6">+C6:C28</f>
        <v>#VALUE!</v>
      </c>
      <c r="D29" s="322" t="e">
        <f t="shared" si="6"/>
        <v>#VALUE!</v>
      </c>
      <c r="E29" s="322" t="e">
        <f t="shared" si="6"/>
        <v>#VALUE!</v>
      </c>
      <c r="F29" s="322" t="e">
        <f t="shared" si="6"/>
        <v>#VALUE!</v>
      </c>
      <c r="G29" s="322" t="e">
        <f t="shared" si="6"/>
        <v>#VALUE!</v>
      </c>
      <c r="H29" s="322" t="e">
        <f t="shared" si="6"/>
        <v>#VALUE!</v>
      </c>
      <c r="I29" s="327" t="e">
        <f t="shared" si="2"/>
        <v>#VALUE!</v>
      </c>
      <c r="J29" s="327" t="e">
        <f t="shared" si="3"/>
        <v>#VALUE!</v>
      </c>
      <c r="K29" s="323" t="e">
        <f t="shared" si="4"/>
        <v>#VALUE!</v>
      </c>
      <c r="L29" s="324" t="e">
        <f t="shared" si="5"/>
        <v>#VALUE!</v>
      </c>
      <c r="M29" s="343" t="e">
        <f>E29-F29</f>
        <v>#VALUE!</v>
      </c>
      <c r="N29" s="343" t="e">
        <f>G29-H29</f>
        <v>#VALUE!</v>
      </c>
    </row>
  </sheetData>
  <mergeCells count="10">
    <mergeCell ref="B4:B5"/>
    <mergeCell ref="J4:J5"/>
    <mergeCell ref="K4:K5"/>
    <mergeCell ref="L4:L5"/>
    <mergeCell ref="C4:D4"/>
    <mergeCell ref="E4:E5"/>
    <mergeCell ref="F4:F5"/>
    <mergeCell ref="G4:G5"/>
    <mergeCell ref="H4:H5"/>
    <mergeCell ref="I4:I5"/>
  </mergeCells>
  <phoneticPr fontId="0" type="noConversion"/>
  <conditionalFormatting sqref="M5:M29">
    <cfRule type="cellIs" dxfId="20" priority="3" operator="lessThan">
      <formula>0</formula>
    </cfRule>
    <cfRule type="cellIs" dxfId="19" priority="4" operator="lessThan">
      <formula>0</formula>
    </cfRule>
    <cfRule type="cellIs" dxfId="18" priority="5" operator="lessThan">
      <formula>0</formula>
    </cfRule>
  </conditionalFormatting>
  <conditionalFormatting sqref="L6:L29">
    <cfRule type="cellIs" dxfId="17" priority="2" operator="greaterThan">
      <formula>0.2</formula>
    </cfRule>
  </conditionalFormatting>
  <conditionalFormatting sqref="K6:K29">
    <cfRule type="cellIs" dxfId="16" priority="1" operator="greaterThan">
      <formula>0.5</formula>
    </cfRule>
  </conditionalFormatting>
  <printOptions horizontalCentered="1" verticalCentered="1"/>
  <pageMargins left="0.39370078740157483" right="0" top="0.27559055118110237" bottom="0.19685039370078741" header="0.15748031496062992" footer="0.19685039370078741"/>
  <pageSetup paperSize="9" scale="7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2">
    <tabColor rgb="FF00B050"/>
  </sheetPr>
  <dimension ref="B1:L62"/>
  <sheetViews>
    <sheetView showGridLines="0" topLeftCell="A43" zoomScale="85" zoomScaleNormal="85" zoomScaleSheetLayoutView="80" workbookViewId="0">
      <selection activeCell="C52" sqref="C52"/>
    </sheetView>
  </sheetViews>
  <sheetFormatPr baseColWidth="10" defaultRowHeight="15" x14ac:dyDescent="0.25"/>
  <cols>
    <col min="1" max="1" width="3.7109375" customWidth="1"/>
    <col min="2" max="2" width="33.85546875" customWidth="1"/>
    <col min="3" max="3" width="18.85546875" style="19" customWidth="1"/>
    <col min="4" max="4" width="17.42578125" style="19" customWidth="1"/>
    <col min="5" max="5" width="21.5703125" style="19" customWidth="1"/>
    <col min="6" max="6" width="22.5703125" style="19" customWidth="1"/>
    <col min="7" max="7" width="19.85546875" style="19" customWidth="1"/>
    <col min="8" max="8" width="23.85546875" customWidth="1"/>
    <col min="9" max="9" width="2.85546875" customWidth="1"/>
    <col min="10" max="10" width="17.5703125" customWidth="1"/>
    <col min="11" max="11" width="14.7109375" customWidth="1"/>
    <col min="12" max="12" width="18.5703125" customWidth="1"/>
    <col min="13" max="13" width="12.42578125" bestFit="1" customWidth="1"/>
    <col min="14" max="14" width="13.85546875" bestFit="1" customWidth="1"/>
  </cols>
  <sheetData>
    <row r="1" spans="2:12" x14ac:dyDescent="0.25">
      <c r="B1" s="2"/>
      <c r="C1" s="13"/>
      <c r="D1" s="13"/>
      <c r="E1" s="13"/>
      <c r="F1" s="13"/>
      <c r="G1" s="13"/>
      <c r="H1" s="2"/>
      <c r="I1" s="2"/>
      <c r="J1" s="2"/>
      <c r="K1" s="2"/>
      <c r="L1" s="2"/>
    </row>
    <row r="2" spans="2:12" x14ac:dyDescent="0.25">
      <c r="B2" s="11" t="s">
        <v>68</v>
      </c>
      <c r="C2" s="18"/>
      <c r="D2" s="18"/>
      <c r="E2" s="18"/>
      <c r="F2" s="18"/>
      <c r="J2" s="2"/>
      <c r="K2" s="2"/>
      <c r="L2" s="2"/>
    </row>
    <row r="3" spans="2:12" x14ac:dyDescent="0.25">
      <c r="B3" s="791" t="s">
        <v>142</v>
      </c>
      <c r="C3" s="791"/>
      <c r="D3" s="791"/>
      <c r="E3" s="791"/>
      <c r="F3" s="791"/>
      <c r="G3" s="791"/>
      <c r="H3" s="2"/>
      <c r="J3" s="2"/>
      <c r="K3" s="2"/>
      <c r="L3" s="2"/>
    </row>
    <row r="4" spans="2:12" ht="32.25" customHeight="1" x14ac:dyDescent="0.25">
      <c r="B4" s="35" t="s">
        <v>23</v>
      </c>
      <c r="C4" s="35" t="s">
        <v>24</v>
      </c>
      <c r="D4" s="35" t="s">
        <v>25</v>
      </c>
      <c r="E4" s="35" t="s">
        <v>26</v>
      </c>
      <c r="F4" s="835" t="s">
        <v>27</v>
      </c>
      <c r="G4" s="835"/>
      <c r="H4" s="835"/>
      <c r="J4" s="2"/>
      <c r="K4" s="2"/>
      <c r="L4" s="2"/>
    </row>
    <row r="5" spans="2:12" x14ac:dyDescent="0.25">
      <c r="B5" s="40">
        <f>'7 transf, intég, dissolu, déloc'!B5</f>
        <v>0</v>
      </c>
      <c r="C5" s="40">
        <f>'7 transf, intég, dissolu, déloc'!C5</f>
        <v>0</v>
      </c>
      <c r="D5" s="40">
        <f>'7 transf, intég, dissolu, déloc'!D5</f>
        <v>0</v>
      </c>
      <c r="E5" s="40">
        <f>'7 transf, intég, dissolu, déloc'!E5</f>
        <v>0</v>
      </c>
      <c r="F5" s="831">
        <f>'7 transf, intég, dissolu, déloc'!F5:H5</f>
        <v>0</v>
      </c>
      <c r="G5" s="831"/>
      <c r="H5" s="831"/>
      <c r="J5" s="2"/>
      <c r="K5" s="2"/>
      <c r="L5" s="2"/>
    </row>
    <row r="6" spans="2:12" x14ac:dyDescent="0.25">
      <c r="B6" s="40">
        <f>'7 transf, intég, dissolu, déloc'!B6</f>
        <v>0</v>
      </c>
      <c r="C6" s="40">
        <f>'7 transf, intég, dissolu, déloc'!C6</f>
        <v>0</v>
      </c>
      <c r="D6" s="40">
        <f>'7 transf, intég, dissolu, déloc'!D6</f>
        <v>0</v>
      </c>
      <c r="E6" s="40">
        <f>'7 transf, intég, dissolu, déloc'!E6</f>
        <v>0</v>
      </c>
      <c r="F6" s="831">
        <f>'7 transf, intég, dissolu, déloc'!F6:H6</f>
        <v>0</v>
      </c>
      <c r="G6" s="831"/>
      <c r="H6" s="831"/>
      <c r="J6" s="2"/>
      <c r="K6" s="2"/>
      <c r="L6" s="2"/>
    </row>
    <row r="7" spans="2:12" x14ac:dyDescent="0.25">
      <c r="B7" s="40">
        <f>'7 transf, intég, dissolu, déloc'!B7</f>
        <v>0</v>
      </c>
      <c r="C7" s="40">
        <f>'7 transf, intég, dissolu, déloc'!C7</f>
        <v>0</v>
      </c>
      <c r="D7" s="40">
        <f>'7 transf, intég, dissolu, déloc'!D7</f>
        <v>0</v>
      </c>
      <c r="E7" s="40">
        <f>'7 transf, intég, dissolu, déloc'!E7</f>
        <v>0</v>
      </c>
      <c r="F7" s="831">
        <f>'7 transf, intég, dissolu, déloc'!F7:H7</f>
        <v>0</v>
      </c>
      <c r="G7" s="831"/>
      <c r="H7" s="831"/>
      <c r="J7" s="2"/>
      <c r="K7" s="2"/>
      <c r="L7" s="2"/>
    </row>
    <row r="8" spans="2:12" x14ac:dyDescent="0.25">
      <c r="B8" s="40">
        <f>'7 transf, intég, dissolu, déloc'!B8</f>
        <v>0</v>
      </c>
      <c r="C8" s="40">
        <f>'7 transf, intég, dissolu, déloc'!C8</f>
        <v>0</v>
      </c>
      <c r="D8" s="40">
        <f>'7 transf, intég, dissolu, déloc'!D8</f>
        <v>0</v>
      </c>
      <c r="E8" s="40">
        <f>'7 transf, intég, dissolu, déloc'!E8</f>
        <v>0</v>
      </c>
      <c r="F8" s="831">
        <f>'7 transf, intég, dissolu, déloc'!F8:H8</f>
        <v>0</v>
      </c>
      <c r="G8" s="831"/>
      <c r="H8" s="831"/>
      <c r="J8" s="2"/>
      <c r="K8" s="2"/>
      <c r="L8" s="2"/>
    </row>
    <row r="9" spans="2:12" x14ac:dyDescent="0.25">
      <c r="B9" s="40">
        <f>'7 transf, intég, dissolu, déloc'!B9</f>
        <v>0</v>
      </c>
      <c r="C9" s="40">
        <f>'7 transf, intég, dissolu, déloc'!C9</f>
        <v>0</v>
      </c>
      <c r="D9" s="40">
        <f>'7 transf, intég, dissolu, déloc'!D9</f>
        <v>0</v>
      </c>
      <c r="E9" s="40">
        <f>'7 transf, intég, dissolu, déloc'!E9</f>
        <v>0</v>
      </c>
      <c r="F9" s="831" t="str">
        <f>'7 transf, intég, dissolu, déloc'!F9:H9</f>
        <v xml:space="preserve"> </v>
      </c>
      <c r="G9" s="831"/>
      <c r="H9" s="831"/>
      <c r="J9" s="2"/>
      <c r="K9" s="2"/>
      <c r="L9" s="2"/>
    </row>
    <row r="10" spans="2:12" x14ac:dyDescent="0.25">
      <c r="B10" s="40">
        <f>'7 transf, intég, dissolu, déloc'!B10</f>
        <v>0</v>
      </c>
      <c r="C10" s="40">
        <f>'7 transf, intég, dissolu, déloc'!C10</f>
        <v>0</v>
      </c>
      <c r="D10" s="40">
        <f>'7 transf, intég, dissolu, déloc'!D10</f>
        <v>0</v>
      </c>
      <c r="E10" s="40">
        <f>'7 transf, intég, dissolu, déloc'!E10</f>
        <v>0</v>
      </c>
      <c r="F10" s="831">
        <f>'7 transf, intég, dissolu, déloc'!F10:H10</f>
        <v>0</v>
      </c>
      <c r="G10" s="831"/>
      <c r="H10" s="831"/>
      <c r="J10" s="2"/>
      <c r="K10" s="2"/>
      <c r="L10" s="2"/>
    </row>
    <row r="11" spans="2:12" ht="15.75" customHeight="1" x14ac:dyDescent="0.25">
      <c r="B11" s="40">
        <f>'7 transf, intég, dissolu, déloc'!B11</f>
        <v>0</v>
      </c>
      <c r="C11" s="40">
        <f>'7 transf, intég, dissolu, déloc'!C11</f>
        <v>0</v>
      </c>
      <c r="D11" s="40">
        <f>'7 transf, intég, dissolu, déloc'!D11</f>
        <v>0</v>
      </c>
      <c r="E11" s="40">
        <f>'7 transf, intég, dissolu, déloc'!E11</f>
        <v>0</v>
      </c>
      <c r="F11" s="831">
        <f>'7 transf, intég, dissolu, déloc'!F11:H11</f>
        <v>0</v>
      </c>
      <c r="G11" s="831"/>
      <c r="H11" s="831"/>
      <c r="J11" s="2"/>
      <c r="K11" s="2"/>
      <c r="L11" s="2"/>
    </row>
    <row r="12" spans="2:12" x14ac:dyDescent="0.25">
      <c r="B12" s="40">
        <f>'7 transf, intég, dissolu, déloc'!B12</f>
        <v>0</v>
      </c>
      <c r="C12" s="40">
        <f>'7 transf, intég, dissolu, déloc'!C12</f>
        <v>0</v>
      </c>
      <c r="D12" s="40">
        <f>'7 transf, intég, dissolu, déloc'!D12</f>
        <v>0</v>
      </c>
      <c r="E12" s="40">
        <f>'7 transf, intég, dissolu, déloc'!E12</f>
        <v>0</v>
      </c>
      <c r="F12" s="831">
        <f>'7 transf, intég, dissolu, déloc'!F12:H12</f>
        <v>0</v>
      </c>
      <c r="G12" s="831"/>
      <c r="H12" s="831"/>
      <c r="K12" s="2"/>
      <c r="L12" s="2"/>
    </row>
    <row r="13" spans="2:12" x14ac:dyDescent="0.25">
      <c r="B13" s="40">
        <f>'7 transf, intég, dissolu, déloc'!B13</f>
        <v>0</v>
      </c>
      <c r="C13" s="40">
        <f>'7 transf, intég, dissolu, déloc'!C13</f>
        <v>0</v>
      </c>
      <c r="D13" s="40">
        <f>'7 transf, intég, dissolu, déloc'!D13</f>
        <v>0</v>
      </c>
      <c r="E13" s="40">
        <f>'7 transf, intég, dissolu, déloc'!E13</f>
        <v>0</v>
      </c>
      <c r="F13" s="831">
        <f>'7 transf, intég, dissolu, déloc'!F13:H13</f>
        <v>0</v>
      </c>
      <c r="G13" s="831"/>
      <c r="H13" s="831"/>
    </row>
    <row r="14" spans="2:12" x14ac:dyDescent="0.25">
      <c r="B14" s="2" t="s">
        <v>28</v>
      </c>
      <c r="C14" s="13"/>
      <c r="D14" s="13"/>
      <c r="E14" s="13"/>
      <c r="F14" s="13"/>
      <c r="G14" s="13"/>
      <c r="H14" s="2"/>
    </row>
    <row r="15" spans="2:12" x14ac:dyDescent="0.25">
      <c r="B15" s="2" t="s">
        <v>29</v>
      </c>
      <c r="C15" s="13"/>
      <c r="D15" s="13"/>
      <c r="E15" s="13"/>
      <c r="F15" s="13"/>
      <c r="G15" s="13"/>
      <c r="H15" s="2"/>
    </row>
    <row r="16" spans="2:12" x14ac:dyDescent="0.25">
      <c r="B16" s="23"/>
      <c r="C16" s="13"/>
      <c r="D16" s="13"/>
      <c r="E16" s="13"/>
      <c r="F16" s="13"/>
      <c r="G16" s="13"/>
      <c r="H16" s="2"/>
    </row>
    <row r="17" spans="2:12" x14ac:dyDescent="0.25">
      <c r="B17" s="71" t="s">
        <v>143</v>
      </c>
      <c r="C17" s="13"/>
      <c r="D17" s="13"/>
      <c r="E17" s="13"/>
      <c r="F17" s="13"/>
      <c r="G17" s="13"/>
      <c r="H17" s="2"/>
    </row>
    <row r="18" spans="2:12" ht="34.5" customHeight="1" x14ac:dyDescent="0.25">
      <c r="B18" s="35" t="s">
        <v>23</v>
      </c>
      <c r="C18" s="35" t="s">
        <v>24</v>
      </c>
      <c r="D18" s="35" t="s">
        <v>30</v>
      </c>
      <c r="E18" s="35" t="s">
        <v>31</v>
      </c>
      <c r="F18" s="835" t="s">
        <v>27</v>
      </c>
      <c r="G18" s="835"/>
      <c r="H18" s="835"/>
    </row>
    <row r="19" spans="2:12" x14ac:dyDescent="0.25">
      <c r="B19" s="70">
        <f>'7 transf, intég, dissolu, déloc'!B19</f>
        <v>0</v>
      </c>
      <c r="C19" s="70">
        <f>'7 transf, intég, dissolu, déloc'!C19</f>
        <v>0</v>
      </c>
      <c r="D19" s="70">
        <f>'7 transf, intég, dissolu, déloc'!D19</f>
        <v>0</v>
      </c>
      <c r="E19" s="70">
        <f>'7 transf, intég, dissolu, déloc'!E19</f>
        <v>0</v>
      </c>
      <c r="F19" s="832">
        <f>'7 transf, intég, dissolu, déloc'!F19:H19</f>
        <v>0</v>
      </c>
      <c r="G19" s="833"/>
      <c r="H19" s="834"/>
      <c r="J19" s="2"/>
      <c r="K19" s="2"/>
      <c r="L19" s="2"/>
    </row>
    <row r="20" spans="2:12" x14ac:dyDescent="0.25">
      <c r="B20" s="70">
        <f>'7 transf, intég, dissolu, déloc'!B20</f>
        <v>0</v>
      </c>
      <c r="C20" s="70">
        <f>'7 transf, intég, dissolu, déloc'!C20</f>
        <v>0</v>
      </c>
      <c r="D20" s="70">
        <f>'7 transf, intég, dissolu, déloc'!D20</f>
        <v>0</v>
      </c>
      <c r="E20" s="70">
        <f>'7 transf, intég, dissolu, déloc'!E20</f>
        <v>0</v>
      </c>
      <c r="F20" s="832">
        <f>'7 transf, intég, dissolu, déloc'!F20:H20</f>
        <v>0</v>
      </c>
      <c r="G20" s="833"/>
      <c r="H20" s="834"/>
      <c r="J20" s="2"/>
      <c r="K20" s="2"/>
      <c r="L20" s="2"/>
    </row>
    <row r="21" spans="2:12" x14ac:dyDescent="0.25">
      <c r="B21" s="70">
        <f>'7 transf, intég, dissolu, déloc'!B21</f>
        <v>0</v>
      </c>
      <c r="C21" s="70">
        <f>'7 transf, intég, dissolu, déloc'!C21</f>
        <v>0</v>
      </c>
      <c r="D21" s="70">
        <f>'7 transf, intég, dissolu, déloc'!D21</f>
        <v>0</v>
      </c>
      <c r="E21" s="70">
        <f>'7 transf, intég, dissolu, déloc'!E21</f>
        <v>0</v>
      </c>
      <c r="F21" s="832">
        <f>'7 transf, intég, dissolu, déloc'!F21:H21</f>
        <v>0</v>
      </c>
      <c r="G21" s="833"/>
      <c r="H21" s="834"/>
      <c r="J21" s="2"/>
      <c r="K21" s="2"/>
      <c r="L21" s="2"/>
    </row>
    <row r="22" spans="2:12" x14ac:dyDescent="0.25">
      <c r="B22" s="70">
        <f>'7 transf, intég, dissolu, déloc'!B22</f>
        <v>0</v>
      </c>
      <c r="C22" s="70">
        <f>'7 transf, intég, dissolu, déloc'!C22</f>
        <v>0</v>
      </c>
      <c r="D22" s="70">
        <f>'7 transf, intég, dissolu, déloc'!D22</f>
        <v>0</v>
      </c>
      <c r="E22" s="70">
        <f>'7 transf, intég, dissolu, déloc'!E22</f>
        <v>0</v>
      </c>
      <c r="F22" s="832">
        <f>'7 transf, intég, dissolu, déloc'!F22:H22</f>
        <v>0</v>
      </c>
      <c r="G22" s="833"/>
      <c r="H22" s="834"/>
      <c r="J22" s="2"/>
      <c r="K22" s="2"/>
      <c r="L22" s="2"/>
    </row>
    <row r="23" spans="2:12" x14ac:dyDescent="0.25">
      <c r="B23" s="70">
        <f>'7 transf, intég, dissolu, déloc'!B23</f>
        <v>0</v>
      </c>
      <c r="C23" s="70">
        <f>'7 transf, intég, dissolu, déloc'!C23</f>
        <v>0</v>
      </c>
      <c r="D23" s="70">
        <f>'7 transf, intég, dissolu, déloc'!D23</f>
        <v>0</v>
      </c>
      <c r="E23" s="70">
        <f>'7 transf, intég, dissolu, déloc'!E23</f>
        <v>0</v>
      </c>
      <c r="F23" s="832">
        <f>'7 transf, intég, dissolu, déloc'!F23:H23</f>
        <v>0</v>
      </c>
      <c r="G23" s="833"/>
      <c r="H23" s="834"/>
      <c r="J23" s="2"/>
      <c r="K23" s="2"/>
      <c r="L23" s="2"/>
    </row>
    <row r="24" spans="2:12" ht="15.75" customHeight="1" x14ac:dyDescent="0.25">
      <c r="B24" s="70">
        <f>'7 transf, intég, dissolu, déloc'!B24</f>
        <v>0</v>
      </c>
      <c r="C24" s="70">
        <f>'7 transf, intég, dissolu, déloc'!C24</f>
        <v>0</v>
      </c>
      <c r="D24" s="70">
        <f>'7 transf, intég, dissolu, déloc'!D24</f>
        <v>0</v>
      </c>
      <c r="E24" s="70">
        <f>'7 transf, intég, dissolu, déloc'!E24</f>
        <v>0</v>
      </c>
      <c r="F24" s="832">
        <f>'7 transf, intég, dissolu, déloc'!F24:H24</f>
        <v>0</v>
      </c>
      <c r="G24" s="833"/>
      <c r="H24" s="834"/>
      <c r="J24" s="2"/>
      <c r="K24" s="2"/>
      <c r="L24" s="2"/>
    </row>
    <row r="25" spans="2:12" x14ac:dyDescent="0.25">
      <c r="B25" s="70">
        <f>'7 transf, intég, dissolu, déloc'!B25</f>
        <v>0</v>
      </c>
      <c r="C25" s="70">
        <f>'7 transf, intég, dissolu, déloc'!C25</f>
        <v>0</v>
      </c>
      <c r="D25" s="70">
        <f>'7 transf, intég, dissolu, déloc'!D25</f>
        <v>0</v>
      </c>
      <c r="E25" s="70">
        <f>'7 transf, intég, dissolu, déloc'!E25</f>
        <v>0</v>
      </c>
      <c r="F25" s="832">
        <f>'7 transf, intég, dissolu, déloc'!F25:H25</f>
        <v>0</v>
      </c>
      <c r="G25" s="833"/>
      <c r="H25" s="834"/>
      <c r="K25" s="2"/>
      <c r="L25" s="2"/>
    </row>
    <row r="26" spans="2:12" x14ac:dyDescent="0.25">
      <c r="B26" s="70">
        <f>'7 transf, intég, dissolu, déloc'!B26</f>
        <v>0</v>
      </c>
      <c r="C26" s="70">
        <f>'7 transf, intég, dissolu, déloc'!C26</f>
        <v>0</v>
      </c>
      <c r="D26" s="70">
        <f>'7 transf, intég, dissolu, déloc'!D26</f>
        <v>0</v>
      </c>
      <c r="E26" s="70">
        <f>'7 transf, intég, dissolu, déloc'!E26</f>
        <v>0</v>
      </c>
      <c r="F26" s="832">
        <f>'7 transf, intég, dissolu, déloc'!F26:H26</f>
        <v>0</v>
      </c>
      <c r="G26" s="833"/>
      <c r="H26" s="834"/>
      <c r="J26" s="2"/>
      <c r="K26" s="2"/>
      <c r="L26" s="2"/>
    </row>
    <row r="27" spans="2:12" x14ac:dyDescent="0.25">
      <c r="B27" s="70" t="str">
        <f>'7 transf, intég, dissolu, déloc'!B27</f>
        <v xml:space="preserve"> </v>
      </c>
      <c r="C27" s="70">
        <f>'7 transf, intég, dissolu, déloc'!C27</f>
        <v>0</v>
      </c>
      <c r="D27" s="70">
        <f>'7 transf, intég, dissolu, déloc'!D27</f>
        <v>0</v>
      </c>
      <c r="E27" s="70">
        <f>'7 transf, intég, dissolu, déloc'!E27</f>
        <v>0</v>
      </c>
      <c r="F27" s="832">
        <f>'7 transf, intég, dissolu, déloc'!F27:H27</f>
        <v>0</v>
      </c>
      <c r="G27" s="833"/>
      <c r="H27" s="834"/>
      <c r="J27" s="2"/>
      <c r="K27" s="2"/>
      <c r="L27" s="2"/>
    </row>
    <row r="28" spans="2:12" x14ac:dyDescent="0.25">
      <c r="B28" s="70" t="str">
        <f>'7 transf, intég, dissolu, déloc'!B28</f>
        <v xml:space="preserve"> </v>
      </c>
      <c r="C28" s="70">
        <f>'7 transf, intég, dissolu, déloc'!C28</f>
        <v>0</v>
      </c>
      <c r="D28" s="70">
        <f>'7 transf, intég, dissolu, déloc'!D28</f>
        <v>0</v>
      </c>
      <c r="E28" s="70">
        <f>'7 transf, intég, dissolu, déloc'!E28</f>
        <v>0</v>
      </c>
      <c r="F28" s="832">
        <f>'7 transf, intég, dissolu, déloc'!F28:H28</f>
        <v>0</v>
      </c>
      <c r="G28" s="833"/>
      <c r="H28" s="834"/>
      <c r="J28" s="2"/>
      <c r="K28" s="2"/>
      <c r="L28" s="2"/>
    </row>
    <row r="29" spans="2:12" x14ac:dyDescent="0.25">
      <c r="B29" s="70" t="str">
        <f>'7 transf, intég, dissolu, déloc'!B29</f>
        <v xml:space="preserve"> </v>
      </c>
      <c r="C29" s="70">
        <f>'7 transf, intég, dissolu, déloc'!C29</f>
        <v>0</v>
      </c>
      <c r="D29" s="70">
        <f>'7 transf, intég, dissolu, déloc'!D29</f>
        <v>0</v>
      </c>
      <c r="E29" s="70">
        <f>'7 transf, intég, dissolu, déloc'!E29</f>
        <v>0</v>
      </c>
      <c r="F29" s="832">
        <f>'7 transf, intég, dissolu, déloc'!F29:H29</f>
        <v>0</v>
      </c>
      <c r="G29" s="833"/>
      <c r="H29" s="834"/>
      <c r="J29" s="2"/>
      <c r="K29" s="2"/>
      <c r="L29" s="2"/>
    </row>
    <row r="30" spans="2:12" x14ac:dyDescent="0.25">
      <c r="B30" s="70" t="str">
        <f>'7 transf, intég, dissolu, déloc'!B30</f>
        <v xml:space="preserve"> </v>
      </c>
      <c r="C30" s="70">
        <f>'7 transf, intég, dissolu, déloc'!C30</f>
        <v>0</v>
      </c>
      <c r="D30" s="70">
        <f>'7 transf, intég, dissolu, déloc'!D30</f>
        <v>0</v>
      </c>
      <c r="E30" s="70">
        <f>'7 transf, intég, dissolu, déloc'!E30</f>
        <v>0</v>
      </c>
      <c r="F30" s="832">
        <f>'7 transf, intég, dissolu, déloc'!F30:H30</f>
        <v>0</v>
      </c>
      <c r="G30" s="833"/>
      <c r="H30" s="834"/>
      <c r="J30" s="2"/>
      <c r="K30" s="2"/>
      <c r="L30" s="2"/>
    </row>
    <row r="31" spans="2:12" ht="15.75" customHeight="1" x14ac:dyDescent="0.25">
      <c r="B31" s="70" t="str">
        <f>'7 transf, intég, dissolu, déloc'!B31</f>
        <v xml:space="preserve"> </v>
      </c>
      <c r="C31" s="70">
        <f>'7 transf, intég, dissolu, déloc'!C31</f>
        <v>0</v>
      </c>
      <c r="D31" s="70">
        <f>'7 transf, intég, dissolu, déloc'!D31</f>
        <v>0</v>
      </c>
      <c r="E31" s="70">
        <f>'7 transf, intég, dissolu, déloc'!E31</f>
        <v>0</v>
      </c>
      <c r="F31" s="832">
        <f>'7 transf, intég, dissolu, déloc'!F31:H31</f>
        <v>0</v>
      </c>
      <c r="G31" s="833"/>
      <c r="H31" s="834"/>
      <c r="J31" s="2"/>
      <c r="K31" s="2"/>
      <c r="L31" s="2"/>
    </row>
    <row r="32" spans="2:12" x14ac:dyDescent="0.25">
      <c r="B32" s="70" t="str">
        <f>'7 transf, intég, dissolu, déloc'!B32</f>
        <v xml:space="preserve"> </v>
      </c>
      <c r="C32" s="70">
        <f>'7 transf, intég, dissolu, déloc'!C32</f>
        <v>0</v>
      </c>
      <c r="D32" s="70">
        <f>'7 transf, intég, dissolu, déloc'!D32</f>
        <v>0</v>
      </c>
      <c r="E32" s="70">
        <f>'7 transf, intég, dissolu, déloc'!E32</f>
        <v>0</v>
      </c>
      <c r="F32" s="832">
        <f>'7 transf, intég, dissolu, déloc'!F32:H32</f>
        <v>0</v>
      </c>
      <c r="G32" s="833"/>
      <c r="H32" s="834"/>
      <c r="K32" s="2"/>
      <c r="L32" s="2"/>
    </row>
    <row r="33" spans="2:9" x14ac:dyDescent="0.25">
      <c r="B33" s="2" t="s">
        <v>28</v>
      </c>
      <c r="C33" s="13"/>
      <c r="D33" s="13"/>
      <c r="E33" s="13"/>
      <c r="F33" s="13"/>
      <c r="G33" s="13"/>
      <c r="H33" s="2"/>
    </row>
    <row r="34" spans="2:9" x14ac:dyDescent="0.25">
      <c r="B34" s="2" t="s">
        <v>32</v>
      </c>
      <c r="C34" s="13"/>
      <c r="D34" s="13"/>
      <c r="E34" s="13"/>
      <c r="F34" s="13"/>
      <c r="G34" s="13"/>
      <c r="H34" s="2"/>
    </row>
    <row r="35" spans="2:9" x14ac:dyDescent="0.25">
      <c r="B35" s="2"/>
      <c r="C35" s="13"/>
      <c r="D35" s="13"/>
      <c r="E35" s="13"/>
      <c r="F35" s="13"/>
      <c r="G35" s="13"/>
      <c r="H35" s="2"/>
    </row>
    <row r="36" spans="2:9" x14ac:dyDescent="0.25">
      <c r="B36" s="2"/>
      <c r="C36" s="13"/>
      <c r="D36" s="13"/>
      <c r="E36" s="13"/>
      <c r="F36" s="13"/>
      <c r="G36" s="13"/>
      <c r="H36" s="2"/>
    </row>
    <row r="37" spans="2:9" x14ac:dyDescent="0.25">
      <c r="B37" s="37" t="s">
        <v>144</v>
      </c>
      <c r="C37" s="17"/>
      <c r="D37" s="17"/>
      <c r="E37" s="13"/>
      <c r="F37" s="13"/>
      <c r="G37" s="13"/>
      <c r="H37" s="2"/>
    </row>
    <row r="38" spans="2:9" ht="11.25" customHeight="1" x14ac:dyDescent="0.25">
      <c r="B38" s="4"/>
      <c r="C38" s="13"/>
      <c r="D38" s="13"/>
      <c r="E38" s="13"/>
      <c r="F38" s="13"/>
      <c r="G38" s="13"/>
      <c r="H38" s="2"/>
    </row>
    <row r="39" spans="2:9" ht="33" customHeight="1" x14ac:dyDescent="0.25">
      <c r="B39" s="35" t="s">
        <v>33</v>
      </c>
      <c r="C39" s="35" t="s">
        <v>34</v>
      </c>
      <c r="D39" s="35" t="s">
        <v>35</v>
      </c>
      <c r="E39" s="35" t="s">
        <v>36</v>
      </c>
      <c r="F39" s="35" t="s">
        <v>37</v>
      </c>
      <c r="G39" s="835" t="s">
        <v>38</v>
      </c>
      <c r="H39" s="835"/>
      <c r="I39" s="835"/>
    </row>
    <row r="40" spans="2:9" x14ac:dyDescent="0.25">
      <c r="B40" s="40">
        <f>'7 transf, intég, dissolu, déloc'!B40</f>
        <v>0</v>
      </c>
      <c r="C40" s="40">
        <f>'7 transf, intég, dissolu, déloc'!C40</f>
        <v>0</v>
      </c>
      <c r="D40" s="40">
        <f>'7 transf, intég, dissolu, déloc'!D40</f>
        <v>0</v>
      </c>
      <c r="E40" s="40">
        <f>'7 transf, intég, dissolu, déloc'!E40</f>
        <v>0</v>
      </c>
      <c r="F40" s="40">
        <f>'7 transf, intég, dissolu, déloc'!F40</f>
        <v>0</v>
      </c>
      <c r="G40" s="836">
        <f>'7 transf, intég, dissolu, déloc'!G40:I40</f>
        <v>0</v>
      </c>
      <c r="H40" s="837"/>
      <c r="I40" s="838"/>
    </row>
    <row r="41" spans="2:9" x14ac:dyDescent="0.25">
      <c r="B41" s="40">
        <f>'7 transf, intég, dissolu, déloc'!B41</f>
        <v>0</v>
      </c>
      <c r="C41" s="40">
        <f>'7 transf, intég, dissolu, déloc'!C41</f>
        <v>0</v>
      </c>
      <c r="D41" s="40">
        <f>'7 transf, intég, dissolu, déloc'!D41</f>
        <v>0</v>
      </c>
      <c r="E41" s="40">
        <f>'7 transf, intég, dissolu, déloc'!E41</f>
        <v>0</v>
      </c>
      <c r="F41" s="40">
        <f>'7 transf, intég, dissolu, déloc'!F41</f>
        <v>0</v>
      </c>
      <c r="G41" s="836">
        <f>'7 transf, intég, dissolu, déloc'!G41:I41</f>
        <v>0</v>
      </c>
      <c r="H41" s="837"/>
      <c r="I41" s="838"/>
    </row>
    <row r="42" spans="2:9" x14ac:dyDescent="0.25">
      <c r="B42" s="40">
        <f>'7 transf, intég, dissolu, déloc'!B42</f>
        <v>0</v>
      </c>
      <c r="C42" s="40">
        <f>'7 transf, intég, dissolu, déloc'!C42</f>
        <v>0</v>
      </c>
      <c r="D42" s="40">
        <f>'7 transf, intég, dissolu, déloc'!D42</f>
        <v>0</v>
      </c>
      <c r="E42" s="40">
        <f>'7 transf, intég, dissolu, déloc'!E42</f>
        <v>0</v>
      </c>
      <c r="F42" s="40">
        <f>'7 transf, intég, dissolu, déloc'!F42</f>
        <v>0</v>
      </c>
      <c r="G42" s="836">
        <f>'7 transf, intég, dissolu, déloc'!G42:I42</f>
        <v>0</v>
      </c>
      <c r="H42" s="837"/>
      <c r="I42" s="838"/>
    </row>
    <row r="43" spans="2:9" x14ac:dyDescent="0.25">
      <c r="B43" s="40">
        <f>'7 transf, intég, dissolu, déloc'!B43</f>
        <v>0</v>
      </c>
      <c r="C43" s="40">
        <f>'7 transf, intég, dissolu, déloc'!C43</f>
        <v>0</v>
      </c>
      <c r="D43" s="40">
        <f>'7 transf, intég, dissolu, déloc'!D43</f>
        <v>0</v>
      </c>
      <c r="E43" s="40">
        <f>'7 transf, intég, dissolu, déloc'!E43</f>
        <v>0</v>
      </c>
      <c r="F43" s="40">
        <f>'7 transf, intég, dissolu, déloc'!F43</f>
        <v>0</v>
      </c>
      <c r="G43" s="836">
        <f>'7 transf, intég, dissolu, déloc'!G43:I43</f>
        <v>0</v>
      </c>
      <c r="H43" s="837"/>
      <c r="I43" s="838"/>
    </row>
    <row r="44" spans="2:9" x14ac:dyDescent="0.25">
      <c r="B44" s="40">
        <f>'7 transf, intég, dissolu, déloc'!B44</f>
        <v>0</v>
      </c>
      <c r="C44" s="40">
        <f>'7 transf, intég, dissolu, déloc'!C44</f>
        <v>0</v>
      </c>
      <c r="D44" s="40">
        <f>'7 transf, intég, dissolu, déloc'!D44</f>
        <v>0</v>
      </c>
      <c r="E44" s="40">
        <f>'7 transf, intég, dissolu, déloc'!E44</f>
        <v>0</v>
      </c>
      <c r="F44" s="40">
        <f>'7 transf, intég, dissolu, déloc'!F44</f>
        <v>0</v>
      </c>
      <c r="G44" s="836">
        <f>'7 transf, intég, dissolu, déloc'!G44:I44</f>
        <v>0</v>
      </c>
      <c r="H44" s="837"/>
      <c r="I44" s="838"/>
    </row>
    <row r="45" spans="2:9" x14ac:dyDescent="0.25">
      <c r="B45" s="72" t="s">
        <v>39</v>
      </c>
      <c r="C45" s="14"/>
      <c r="D45" s="14"/>
      <c r="E45" s="13"/>
      <c r="F45" s="13"/>
      <c r="G45" s="13"/>
      <c r="H45" s="2"/>
    </row>
    <row r="46" spans="2:9" x14ac:dyDescent="0.25">
      <c r="B46" s="2"/>
      <c r="C46" s="13"/>
      <c r="D46" s="13"/>
      <c r="E46" s="13"/>
      <c r="F46" s="13"/>
      <c r="G46" s="13"/>
      <c r="H46" s="2"/>
    </row>
    <row r="47" spans="2:9" x14ac:dyDescent="0.25">
      <c r="B47" s="2"/>
      <c r="C47" s="13"/>
      <c r="D47" s="13"/>
      <c r="E47" s="13"/>
      <c r="F47" s="13"/>
      <c r="G47" s="13"/>
      <c r="H47" s="2"/>
    </row>
    <row r="48" spans="2:9" x14ac:dyDescent="0.25">
      <c r="B48" s="37" t="s">
        <v>145</v>
      </c>
      <c r="C48" s="17"/>
      <c r="D48" s="13"/>
      <c r="E48" s="13"/>
      <c r="F48" s="13"/>
      <c r="G48" s="13"/>
      <c r="H48" s="2"/>
    </row>
    <row r="49" spans="2:8" x14ac:dyDescent="0.25">
      <c r="B49" s="2"/>
      <c r="C49" s="13"/>
      <c r="D49" s="13"/>
      <c r="E49" s="13"/>
      <c r="F49" s="13"/>
      <c r="G49" s="13"/>
      <c r="H49" s="2"/>
    </row>
    <row r="50" spans="2:8" x14ac:dyDescent="0.25">
      <c r="B50" s="792" t="s">
        <v>40</v>
      </c>
      <c r="C50" s="792" t="s">
        <v>41</v>
      </c>
      <c r="D50" s="835" t="s">
        <v>44</v>
      </c>
      <c r="E50" s="835"/>
      <c r="F50" s="835" t="s">
        <v>47</v>
      </c>
      <c r="G50" s="835"/>
      <c r="H50" s="835"/>
    </row>
    <row r="51" spans="2:8" x14ac:dyDescent="0.25">
      <c r="B51" s="793"/>
      <c r="C51" s="793"/>
      <c r="D51" s="35" t="s">
        <v>46</v>
      </c>
      <c r="E51" s="35" t="s">
        <v>45</v>
      </c>
      <c r="F51" s="835"/>
      <c r="G51" s="835"/>
      <c r="H51" s="835"/>
    </row>
    <row r="52" spans="2:8" ht="39.75" customHeight="1" x14ac:dyDescent="0.25">
      <c r="B52" s="73">
        <f>'7 transf, intég, dissolu, déloc'!B52</f>
        <v>0</v>
      </c>
      <c r="C52" s="74">
        <f>'7 transf, intég, dissolu, déloc'!C52:C59</f>
        <v>0</v>
      </c>
      <c r="D52" s="75">
        <f>'7 transf, intég, dissolu, déloc'!D52</f>
        <v>0</v>
      </c>
      <c r="E52" s="76">
        <f>'7 transf, intég, dissolu, déloc'!E52</f>
        <v>0</v>
      </c>
      <c r="F52" s="831">
        <f>'7 transf, intég, dissolu, déloc'!F52:H52</f>
        <v>0</v>
      </c>
      <c r="G52" s="831"/>
      <c r="H52" s="831"/>
    </row>
    <row r="53" spans="2:8" ht="25.5" customHeight="1" x14ac:dyDescent="0.25">
      <c r="B53" s="73">
        <f>'7 transf, intég, dissolu, déloc'!B53</f>
        <v>0</v>
      </c>
      <c r="C53" s="74"/>
      <c r="D53" s="75">
        <f>'7 transf, intég, dissolu, déloc'!D53</f>
        <v>0</v>
      </c>
      <c r="E53" s="76">
        <f>'7 transf, intég, dissolu, déloc'!E53</f>
        <v>0</v>
      </c>
      <c r="F53" s="831">
        <f>'7 transf, intég, dissolu, déloc'!F53:H53</f>
        <v>0</v>
      </c>
      <c r="G53" s="831"/>
      <c r="H53" s="831"/>
    </row>
    <row r="54" spans="2:8" ht="25.5" customHeight="1" x14ac:dyDescent="0.25">
      <c r="B54" s="73">
        <f>'7 transf, intég, dissolu, déloc'!B54</f>
        <v>0</v>
      </c>
      <c r="C54" s="74"/>
      <c r="D54" s="75">
        <f>'7 transf, intég, dissolu, déloc'!D54</f>
        <v>0</v>
      </c>
      <c r="E54" s="76">
        <f>'7 transf, intég, dissolu, déloc'!E54</f>
        <v>0</v>
      </c>
      <c r="F54" s="831">
        <f>'7 transf, intég, dissolu, déloc'!F54:H54</f>
        <v>0</v>
      </c>
      <c r="G54" s="831"/>
      <c r="H54" s="831"/>
    </row>
    <row r="55" spans="2:8" ht="15" customHeight="1" x14ac:dyDescent="0.25">
      <c r="B55" s="73">
        <f>'7 transf, intég, dissolu, déloc'!B55</f>
        <v>0</v>
      </c>
      <c r="C55" s="74"/>
      <c r="D55" s="75">
        <f>'7 transf, intég, dissolu, déloc'!D55</f>
        <v>0</v>
      </c>
      <c r="E55" s="76">
        <f>'7 transf, intég, dissolu, déloc'!E55</f>
        <v>0</v>
      </c>
      <c r="F55" s="831">
        <f>'7 transf, intég, dissolu, déloc'!F55:H55</f>
        <v>0</v>
      </c>
      <c r="G55" s="831"/>
      <c r="H55" s="831"/>
    </row>
    <row r="56" spans="2:8" ht="15" customHeight="1" x14ac:dyDescent="0.25">
      <c r="B56" s="73">
        <f>'7 transf, intég, dissolu, déloc'!B56</f>
        <v>0</v>
      </c>
      <c r="C56" s="74"/>
      <c r="D56" s="75">
        <f>'7 transf, intég, dissolu, déloc'!D56</f>
        <v>0</v>
      </c>
      <c r="E56" s="76">
        <f>'7 transf, intég, dissolu, déloc'!E56</f>
        <v>0</v>
      </c>
      <c r="F56" s="831">
        <f>'7 transf, intég, dissolu, déloc'!F56:H56</f>
        <v>0</v>
      </c>
      <c r="G56" s="831"/>
      <c r="H56" s="831"/>
    </row>
    <row r="57" spans="2:8" ht="15" customHeight="1" x14ac:dyDescent="0.25">
      <c r="B57" s="73">
        <f>'7 transf, intég, dissolu, déloc'!B57</f>
        <v>0</v>
      </c>
      <c r="C57" s="74"/>
      <c r="D57" s="75">
        <f>'7 transf, intég, dissolu, déloc'!D57</f>
        <v>0</v>
      </c>
      <c r="E57" s="76">
        <f>'7 transf, intég, dissolu, déloc'!E57</f>
        <v>0</v>
      </c>
      <c r="F57" s="831">
        <f>'7 transf, intég, dissolu, déloc'!F57:H57</f>
        <v>0</v>
      </c>
      <c r="G57" s="831"/>
      <c r="H57" s="831"/>
    </row>
    <row r="58" spans="2:8" x14ac:dyDescent="0.25">
      <c r="B58" s="73">
        <f>'7 transf, intég, dissolu, déloc'!B58</f>
        <v>0</v>
      </c>
      <c r="C58" s="74"/>
      <c r="D58" s="75">
        <f>'7 transf, intég, dissolu, déloc'!D58</f>
        <v>0</v>
      </c>
      <c r="E58" s="76">
        <f>'7 transf, intég, dissolu, déloc'!E58</f>
        <v>0</v>
      </c>
      <c r="F58" s="831">
        <f>'7 transf, intég, dissolu, déloc'!F58:H58</f>
        <v>0</v>
      </c>
      <c r="G58" s="831"/>
      <c r="H58" s="831"/>
    </row>
    <row r="59" spans="2:8" x14ac:dyDescent="0.25">
      <c r="B59" s="73">
        <f>'7 transf, intég, dissolu, déloc'!B59</f>
        <v>0</v>
      </c>
      <c r="C59" s="74"/>
      <c r="D59" s="75">
        <f>'7 transf, intég, dissolu, déloc'!D59</f>
        <v>0</v>
      </c>
      <c r="E59" s="76">
        <f>'7 transf, intég, dissolu, déloc'!E59</f>
        <v>0</v>
      </c>
      <c r="F59" s="831">
        <f>'7 transf, intég, dissolu, déloc'!F59:H59</f>
        <v>0</v>
      </c>
      <c r="G59" s="831"/>
      <c r="H59" s="831"/>
    </row>
    <row r="60" spans="2:8" x14ac:dyDescent="0.25">
      <c r="B60" s="72" t="s">
        <v>42</v>
      </c>
      <c r="C60" s="14"/>
      <c r="D60" s="14"/>
      <c r="E60" s="14"/>
      <c r="F60" s="13"/>
      <c r="G60" s="13"/>
      <c r="H60" s="2"/>
    </row>
    <row r="61" spans="2:8" x14ac:dyDescent="0.25">
      <c r="B61" s="2"/>
      <c r="C61" s="13"/>
      <c r="D61" s="13"/>
      <c r="E61" s="13"/>
      <c r="F61" s="13"/>
      <c r="G61" s="13"/>
      <c r="H61" s="2"/>
    </row>
    <row r="62" spans="2:8" x14ac:dyDescent="0.25">
      <c r="B62" s="2"/>
      <c r="C62" s="13"/>
      <c r="D62" s="13"/>
      <c r="E62" s="13"/>
      <c r="F62" s="13"/>
      <c r="G62" s="13"/>
      <c r="H62" s="2"/>
    </row>
  </sheetData>
  <mergeCells count="44">
    <mergeCell ref="F59:H59"/>
    <mergeCell ref="F52:H52"/>
    <mergeCell ref="F53:H53"/>
    <mergeCell ref="F54:H54"/>
    <mergeCell ref="F55:H55"/>
    <mergeCell ref="F56:H56"/>
    <mergeCell ref="F57:H57"/>
    <mergeCell ref="F58:H58"/>
    <mergeCell ref="G39:I39"/>
    <mergeCell ref="G40:I40"/>
    <mergeCell ref="G41:I41"/>
    <mergeCell ref="F20:H20"/>
    <mergeCell ref="F21:H21"/>
    <mergeCell ref="F22:H22"/>
    <mergeCell ref="F23:H23"/>
    <mergeCell ref="B50:B51"/>
    <mergeCell ref="C50:C51"/>
    <mergeCell ref="D50:E50"/>
    <mergeCell ref="F50:H51"/>
    <mergeCell ref="G42:I42"/>
    <mergeCell ref="G43:I43"/>
    <mergeCell ref="G44:I44"/>
    <mergeCell ref="B3:G3"/>
    <mergeCell ref="F4:H4"/>
    <mergeCell ref="F5:H5"/>
    <mergeCell ref="F6:H6"/>
    <mergeCell ref="F8:H8"/>
    <mergeCell ref="F7:H7"/>
    <mergeCell ref="F9:H9"/>
    <mergeCell ref="F12:H12"/>
    <mergeCell ref="F32:H32"/>
    <mergeCell ref="F25:H25"/>
    <mergeCell ref="F26:H26"/>
    <mergeCell ref="F27:H27"/>
    <mergeCell ref="F28:H28"/>
    <mergeCell ref="F29:H29"/>
    <mergeCell ref="F30:H30"/>
    <mergeCell ref="F31:H31"/>
    <mergeCell ref="F24:H24"/>
    <mergeCell ref="F10:H10"/>
    <mergeCell ref="F11:H11"/>
    <mergeCell ref="F18:H18"/>
    <mergeCell ref="F19:H19"/>
    <mergeCell ref="F13:H13"/>
  </mergeCells>
  <phoneticPr fontId="0" type="noConversion"/>
  <printOptions horizontalCentered="1" verticalCentered="1"/>
  <pageMargins left="0.39370078740157483" right="0" top="0.27559055118110237" bottom="0.19685039370078741" header="0.15748031496062992" footer="0.19685039370078741"/>
  <pageSetup paperSize="9" scale="75" orientation="landscape" r:id="rId1"/>
  <rowBreaks count="1" manualBreakCount="1">
    <brk id="46" max="19"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tabColor rgb="FF92D050"/>
  </sheetPr>
  <dimension ref="A1:AE16"/>
  <sheetViews>
    <sheetView showGridLines="0" view="pageBreakPreview" topLeftCell="A10" zoomScale="120" zoomScaleSheetLayoutView="120" workbookViewId="0">
      <selection activeCell="D8" sqref="D8"/>
    </sheetView>
  </sheetViews>
  <sheetFormatPr baseColWidth="10" defaultRowHeight="16.5" x14ac:dyDescent="0.3"/>
  <cols>
    <col min="1" max="1" width="3.7109375" style="613" customWidth="1"/>
    <col min="2" max="2" width="42" style="613" customWidth="1"/>
    <col min="3" max="3" width="23.85546875" style="641" customWidth="1"/>
    <col min="4" max="4" width="24" style="641" customWidth="1"/>
    <col min="5" max="5" width="7.7109375" style="641" customWidth="1"/>
    <col min="6" max="6" width="5" style="641" customWidth="1"/>
    <col min="7" max="7" width="6.42578125" style="613" customWidth="1"/>
    <col min="8" max="8" width="17.85546875" style="613" customWidth="1"/>
    <col min="9" max="9" width="22" style="613" customWidth="1"/>
    <col min="10" max="16384" width="11.42578125" style="613"/>
  </cols>
  <sheetData>
    <row r="1" spans="1:31" x14ac:dyDescent="0.3">
      <c r="B1" s="644"/>
      <c r="C1" s="611"/>
      <c r="D1" s="611"/>
      <c r="E1" s="611"/>
      <c r="F1" s="611"/>
      <c r="G1" s="612"/>
      <c r="H1" s="612"/>
      <c r="I1" s="612"/>
      <c r="J1" s="612"/>
      <c r="K1" s="612"/>
      <c r="L1" s="612"/>
      <c r="M1" s="612"/>
      <c r="N1" s="612"/>
      <c r="O1" s="612"/>
      <c r="P1" s="612"/>
      <c r="Q1" s="612"/>
      <c r="R1" s="612"/>
      <c r="S1" s="612"/>
      <c r="T1" s="612"/>
      <c r="U1" s="612"/>
      <c r="V1" s="612"/>
      <c r="W1" s="612"/>
      <c r="X1" s="612"/>
      <c r="Y1" s="612"/>
      <c r="Z1" s="612"/>
      <c r="AA1" s="612"/>
      <c r="AB1" s="612"/>
      <c r="AC1" s="612"/>
      <c r="AD1" s="612"/>
      <c r="AE1" s="612"/>
    </row>
    <row r="2" spans="1:31" x14ac:dyDescent="0.3">
      <c r="B2" s="851" t="s">
        <v>372</v>
      </c>
      <c r="C2" s="851"/>
      <c r="D2" s="851"/>
      <c r="E2" s="851"/>
      <c r="F2" s="645"/>
      <c r="G2" s="646"/>
      <c r="H2" s="612"/>
      <c r="I2" s="612"/>
      <c r="J2" s="612"/>
      <c r="K2" s="612"/>
      <c r="L2" s="612"/>
      <c r="M2" s="612"/>
      <c r="N2" s="612"/>
      <c r="O2" s="612"/>
      <c r="P2" s="612"/>
      <c r="Q2" s="612"/>
      <c r="R2" s="612"/>
      <c r="S2" s="612"/>
      <c r="T2" s="612"/>
      <c r="U2" s="612"/>
      <c r="V2" s="612"/>
      <c r="W2" s="612"/>
      <c r="X2" s="612"/>
      <c r="Y2" s="612"/>
      <c r="Z2" s="612"/>
      <c r="AA2" s="612"/>
      <c r="AB2" s="612"/>
      <c r="AC2" s="612"/>
      <c r="AD2" s="612"/>
      <c r="AE2" s="612"/>
    </row>
    <row r="3" spans="1:31" ht="18" customHeight="1" x14ac:dyDescent="0.3">
      <c r="B3" s="852" t="s">
        <v>233</v>
      </c>
      <c r="C3" s="852"/>
      <c r="D3" s="852"/>
      <c r="E3" s="647"/>
      <c r="F3" s="645"/>
      <c r="G3" s="646"/>
      <c r="H3" s="612"/>
      <c r="I3" s="612"/>
      <c r="J3" s="612"/>
      <c r="K3" s="612"/>
      <c r="L3" s="612"/>
      <c r="M3" s="612"/>
      <c r="N3" s="612"/>
      <c r="O3" s="612"/>
      <c r="P3" s="612"/>
      <c r="Q3" s="612"/>
      <c r="R3" s="612"/>
      <c r="S3" s="612"/>
      <c r="T3" s="612"/>
      <c r="U3" s="612"/>
      <c r="V3" s="612"/>
      <c r="W3" s="612"/>
      <c r="X3" s="612"/>
      <c r="Y3" s="612"/>
      <c r="Z3" s="612"/>
      <c r="AA3" s="612"/>
      <c r="AB3" s="612"/>
      <c r="AC3" s="612"/>
      <c r="AD3" s="612"/>
      <c r="AE3" s="612"/>
    </row>
    <row r="4" spans="1:31" ht="15" customHeight="1" x14ac:dyDescent="0.3">
      <c r="B4" s="853" t="s">
        <v>2</v>
      </c>
      <c r="C4" s="853" t="s">
        <v>225</v>
      </c>
      <c r="D4" s="855" t="s">
        <v>193</v>
      </c>
      <c r="E4" s="844" t="s">
        <v>253</v>
      </c>
      <c r="F4" s="856"/>
      <c r="G4" s="857"/>
      <c r="H4" s="844" t="s">
        <v>373</v>
      </c>
      <c r="I4" s="844" t="s">
        <v>273</v>
      </c>
      <c r="J4" s="612"/>
      <c r="K4" s="612"/>
      <c r="L4" s="612"/>
      <c r="M4" s="612"/>
      <c r="N4" s="612"/>
      <c r="O4" s="612"/>
      <c r="P4" s="612"/>
      <c r="Q4" s="612"/>
      <c r="R4" s="612"/>
      <c r="S4" s="612"/>
      <c r="T4" s="612"/>
      <c r="U4" s="612"/>
      <c r="V4" s="612"/>
      <c r="W4" s="612"/>
      <c r="X4" s="612"/>
      <c r="Y4" s="612"/>
      <c r="Z4" s="612"/>
      <c r="AA4" s="612"/>
      <c r="AB4" s="612"/>
      <c r="AC4" s="612"/>
      <c r="AD4" s="612"/>
      <c r="AE4" s="612"/>
    </row>
    <row r="5" spans="1:31" ht="45.75" customHeight="1" x14ac:dyDescent="0.3">
      <c r="B5" s="854"/>
      <c r="C5" s="854"/>
      <c r="D5" s="855"/>
      <c r="E5" s="845"/>
      <c r="F5" s="858"/>
      <c r="G5" s="859"/>
      <c r="H5" s="845"/>
      <c r="I5" s="845"/>
      <c r="J5" s="612"/>
      <c r="K5" s="612"/>
      <c r="L5" s="612"/>
      <c r="M5" s="612"/>
      <c r="N5" s="612"/>
      <c r="O5" s="612"/>
      <c r="P5" s="612"/>
      <c r="Q5" s="612"/>
      <c r="R5" s="612"/>
      <c r="S5" s="612"/>
      <c r="T5" s="612"/>
      <c r="U5" s="612"/>
      <c r="V5" s="612"/>
      <c r="W5" s="612"/>
      <c r="X5" s="612"/>
      <c r="Y5" s="612"/>
      <c r="Z5" s="612"/>
      <c r="AA5" s="612"/>
      <c r="AB5" s="612"/>
      <c r="AC5" s="612"/>
      <c r="AD5" s="612"/>
      <c r="AE5" s="612"/>
    </row>
    <row r="6" spans="1:31" ht="17.25" customHeight="1" x14ac:dyDescent="0.3">
      <c r="B6" s="648" t="s">
        <v>160</v>
      </c>
      <c r="C6" s="649">
        <f>SUM(C7:C8)</f>
        <v>1214</v>
      </c>
      <c r="D6" s="649">
        <f>SUM(D7:D8)</f>
        <v>1214</v>
      </c>
      <c r="E6" s="841">
        <f>SUM(E7:E8)</f>
        <v>0</v>
      </c>
      <c r="F6" s="842"/>
      <c r="G6" s="843"/>
      <c r="H6" s="650">
        <f>SUM(H7:H8)</f>
        <v>1214</v>
      </c>
      <c r="I6" s="651">
        <f t="shared" ref="I6:I14" si="0">H6/D6</f>
        <v>1</v>
      </c>
      <c r="J6" s="612"/>
      <c r="K6" s="612"/>
      <c r="L6" s="612"/>
      <c r="M6" s="612"/>
      <c r="N6" s="612"/>
      <c r="O6" s="612"/>
      <c r="P6" s="612"/>
      <c r="Q6" s="612"/>
      <c r="R6" s="612"/>
      <c r="S6" s="612"/>
      <c r="T6" s="612"/>
      <c r="U6" s="612"/>
      <c r="V6" s="612"/>
      <c r="W6" s="612"/>
      <c r="X6" s="612"/>
      <c r="Y6" s="612"/>
      <c r="Z6" s="612"/>
      <c r="AA6" s="612"/>
      <c r="AB6" s="612"/>
      <c r="AC6" s="612"/>
      <c r="AD6" s="612"/>
      <c r="AE6" s="612"/>
    </row>
    <row r="7" spans="1:31" ht="15.75" customHeight="1" x14ac:dyDescent="0.3">
      <c r="B7" s="652" t="s">
        <v>161</v>
      </c>
      <c r="C7" s="653">
        <v>425</v>
      </c>
      <c r="D7" s="653">
        <v>425</v>
      </c>
      <c r="E7" s="850">
        <v>0</v>
      </c>
      <c r="F7" s="850"/>
      <c r="G7" s="850"/>
      <c r="H7" s="654">
        <v>425</v>
      </c>
      <c r="I7" s="651">
        <f t="shared" si="0"/>
        <v>1</v>
      </c>
      <c r="J7" s="612"/>
      <c r="K7" s="612"/>
      <c r="L7" s="612"/>
      <c r="M7" s="612"/>
      <c r="N7" s="612"/>
      <c r="O7" s="612"/>
      <c r="P7" s="612"/>
      <c r="Q7" s="612"/>
      <c r="R7" s="612"/>
      <c r="S7" s="612"/>
      <c r="T7" s="612"/>
      <c r="U7" s="612"/>
      <c r="V7" s="612"/>
      <c r="W7" s="612"/>
      <c r="X7" s="612"/>
      <c r="Y7" s="612"/>
      <c r="Z7" s="612"/>
      <c r="AA7" s="612"/>
      <c r="AB7" s="612"/>
      <c r="AC7" s="612"/>
      <c r="AD7" s="612"/>
      <c r="AE7" s="612"/>
    </row>
    <row r="8" spans="1:31" x14ac:dyDescent="0.3">
      <c r="B8" s="652" t="s">
        <v>162</v>
      </c>
      <c r="C8" s="653">
        <v>789</v>
      </c>
      <c r="D8" s="653">
        <v>789</v>
      </c>
      <c r="E8" s="850">
        <v>0</v>
      </c>
      <c r="F8" s="850"/>
      <c r="G8" s="850"/>
      <c r="H8" s="654">
        <v>789</v>
      </c>
      <c r="I8" s="651">
        <f t="shared" si="0"/>
        <v>1</v>
      </c>
      <c r="J8" s="612"/>
      <c r="K8" s="612"/>
      <c r="L8" s="612"/>
      <c r="M8" s="612"/>
      <c r="N8" s="612"/>
      <c r="O8" s="612"/>
      <c r="P8" s="612"/>
      <c r="Q8" s="612"/>
      <c r="R8" s="612"/>
      <c r="S8" s="612"/>
      <c r="T8" s="612"/>
      <c r="U8" s="612"/>
      <c r="V8" s="612"/>
      <c r="W8" s="612"/>
      <c r="X8" s="612"/>
      <c r="Y8" s="612"/>
      <c r="Z8" s="612"/>
      <c r="AA8" s="612"/>
      <c r="AB8" s="612"/>
      <c r="AC8" s="612"/>
      <c r="AD8" s="612"/>
      <c r="AE8" s="612"/>
    </row>
    <row r="9" spans="1:31" ht="15" customHeight="1" x14ac:dyDescent="0.3">
      <c r="B9" s="648" t="s">
        <v>167</v>
      </c>
      <c r="C9" s="655">
        <f>SUM(C10:C13)</f>
        <v>0</v>
      </c>
      <c r="D9" s="655">
        <f>SUM(D10:D13)</f>
        <v>0</v>
      </c>
      <c r="E9" s="847">
        <f>SUM(E10:E13)</f>
        <v>0</v>
      </c>
      <c r="F9" s="848"/>
      <c r="G9" s="849"/>
      <c r="H9" s="655">
        <f>SUM(H10:H13)</f>
        <v>0</v>
      </c>
      <c r="I9" s="651"/>
      <c r="J9" s="612"/>
      <c r="K9" s="612"/>
      <c r="L9" s="612"/>
      <c r="M9" s="612"/>
      <c r="N9" s="612"/>
      <c r="O9" s="612"/>
      <c r="P9" s="612"/>
      <c r="Q9" s="612"/>
      <c r="R9" s="612"/>
      <c r="S9" s="612"/>
      <c r="T9" s="612"/>
      <c r="U9" s="612"/>
      <c r="V9" s="612"/>
      <c r="W9" s="612"/>
      <c r="X9" s="612"/>
    </row>
    <row r="10" spans="1:31" x14ac:dyDescent="0.3">
      <c r="B10" s="656" t="s">
        <v>114</v>
      </c>
      <c r="C10" s="657"/>
      <c r="D10" s="657"/>
      <c r="E10" s="850"/>
      <c r="F10" s="850"/>
      <c r="G10" s="850"/>
      <c r="H10" s="658"/>
      <c r="I10" s="651"/>
      <c r="J10" s="612"/>
      <c r="K10" s="612"/>
      <c r="L10" s="612"/>
      <c r="M10" s="612"/>
      <c r="N10" s="612"/>
      <c r="O10" s="612"/>
      <c r="P10" s="612"/>
      <c r="Q10" s="612"/>
      <c r="R10" s="612"/>
      <c r="S10" s="612"/>
      <c r="T10" s="612"/>
      <c r="U10" s="612"/>
      <c r="V10" s="612"/>
      <c r="W10" s="612"/>
      <c r="X10" s="612"/>
    </row>
    <row r="11" spans="1:31" ht="15" customHeight="1" x14ac:dyDescent="0.3">
      <c r="B11" s="656" t="s">
        <v>115</v>
      </c>
      <c r="C11" s="659"/>
      <c r="D11" s="659"/>
      <c r="E11" s="850"/>
      <c r="F11" s="850"/>
      <c r="G11" s="850"/>
      <c r="H11" s="660"/>
      <c r="I11" s="651"/>
      <c r="J11" s="612"/>
      <c r="K11" s="612"/>
      <c r="L11" s="612"/>
      <c r="M11" s="612"/>
      <c r="N11" s="612"/>
      <c r="O11" s="612"/>
      <c r="P11" s="612"/>
      <c r="Q11" s="612"/>
      <c r="R11" s="612"/>
      <c r="S11" s="612"/>
      <c r="T11" s="612"/>
      <c r="U11" s="612"/>
      <c r="V11" s="612"/>
      <c r="W11" s="612"/>
      <c r="X11" s="612"/>
    </row>
    <row r="12" spans="1:31" x14ac:dyDescent="0.3">
      <c r="B12" s="656" t="s">
        <v>159</v>
      </c>
      <c r="C12" s="659"/>
      <c r="D12" s="659"/>
      <c r="E12" s="850"/>
      <c r="F12" s="850"/>
      <c r="G12" s="850"/>
      <c r="H12" s="661"/>
      <c r="I12" s="651"/>
      <c r="J12" s="612"/>
      <c r="K12" s="612"/>
      <c r="L12" s="612"/>
      <c r="M12" s="612"/>
      <c r="N12" s="612"/>
      <c r="O12" s="612"/>
      <c r="P12" s="612"/>
      <c r="Q12" s="612"/>
      <c r="R12" s="612"/>
      <c r="S12" s="612"/>
      <c r="T12" s="612"/>
      <c r="U12" s="612"/>
      <c r="V12" s="612"/>
      <c r="W12" s="612"/>
      <c r="X12" s="612"/>
    </row>
    <row r="13" spans="1:31" ht="25.5" customHeight="1" x14ac:dyDescent="0.3">
      <c r="B13" s="656" t="s">
        <v>116</v>
      </c>
      <c r="C13" s="662"/>
      <c r="D13" s="662"/>
      <c r="E13" s="846"/>
      <c r="F13" s="846"/>
      <c r="G13" s="846"/>
      <c r="H13" s="663"/>
      <c r="I13" s="651"/>
      <c r="J13" s="612"/>
      <c r="K13" s="612"/>
      <c r="L13" s="612"/>
      <c r="M13" s="612"/>
      <c r="N13" s="612"/>
      <c r="O13" s="612"/>
      <c r="P13" s="612"/>
      <c r="Q13" s="612"/>
      <c r="R13" s="612"/>
      <c r="S13" s="612"/>
      <c r="T13" s="612"/>
      <c r="U13" s="612"/>
      <c r="V13" s="612"/>
      <c r="W13" s="612"/>
      <c r="X13" s="612"/>
    </row>
    <row r="14" spans="1:31" ht="22.5" customHeight="1" x14ac:dyDescent="0.3">
      <c r="B14" s="648" t="s">
        <v>64</v>
      </c>
      <c r="C14" s="649">
        <f>C6+C9</f>
        <v>1214</v>
      </c>
      <c r="D14" s="649">
        <f>D6+D9</f>
        <v>1214</v>
      </c>
      <c r="E14" s="841">
        <f>E6+E9</f>
        <v>0</v>
      </c>
      <c r="F14" s="842"/>
      <c r="G14" s="843"/>
      <c r="H14" s="649">
        <f>H6+H9</f>
        <v>1214</v>
      </c>
      <c r="I14" s="651">
        <f t="shared" si="0"/>
        <v>1</v>
      </c>
      <c r="J14" s="612"/>
      <c r="K14" s="612"/>
      <c r="L14" s="612"/>
      <c r="M14" s="612"/>
      <c r="N14" s="612"/>
      <c r="O14" s="612"/>
      <c r="P14" s="612"/>
      <c r="Q14" s="612"/>
      <c r="R14" s="612"/>
      <c r="S14" s="612"/>
      <c r="T14" s="612"/>
      <c r="U14" s="612"/>
      <c r="V14" s="612"/>
      <c r="W14" s="612"/>
      <c r="X14" s="612"/>
    </row>
    <row r="15" spans="1:31" ht="23.25" customHeight="1" x14ac:dyDescent="0.3">
      <c r="A15" s="664"/>
      <c r="B15" s="839" t="s">
        <v>9</v>
      </c>
      <c r="C15" s="840"/>
      <c r="D15" s="840"/>
      <c r="E15" s="840"/>
      <c r="F15" s="840"/>
      <c r="G15" s="840"/>
      <c r="H15" s="665"/>
      <c r="I15" s="666"/>
    </row>
    <row r="16" spans="1:31" x14ac:dyDescent="0.3">
      <c r="H16" s="667"/>
      <c r="I16" s="667"/>
    </row>
  </sheetData>
  <sheetProtection formatCells="0" formatRows="0" sort="0"/>
  <mergeCells count="18">
    <mergeCell ref="B2:E2"/>
    <mergeCell ref="B3:D3"/>
    <mergeCell ref="C4:C5"/>
    <mergeCell ref="D4:D5"/>
    <mergeCell ref="B4:B5"/>
    <mergeCell ref="E4:G5"/>
    <mergeCell ref="B15:G15"/>
    <mergeCell ref="E14:G14"/>
    <mergeCell ref="I4:I5"/>
    <mergeCell ref="H4:H5"/>
    <mergeCell ref="E13:G13"/>
    <mergeCell ref="E9:G9"/>
    <mergeCell ref="E10:G10"/>
    <mergeCell ref="E11:G11"/>
    <mergeCell ref="E12:G12"/>
    <mergeCell ref="E6:G6"/>
    <mergeCell ref="E7:G7"/>
    <mergeCell ref="E8:G8"/>
  </mergeCells>
  <phoneticPr fontId="0" type="noConversion"/>
  <printOptions horizontalCentered="1" verticalCentered="1"/>
  <pageMargins left="0.39370078740157483" right="0.27" top="0.27559055118110237" bottom="0.19685039370078741" header="0.15748031496062992" footer="0.19685039370078741"/>
  <pageSetup paperSize="9" scale="90" orientation="landscape" horizontalDpi="4294967294" verticalDpi="4294967294"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tabColor rgb="FF92D050"/>
  </sheetPr>
  <dimension ref="A1:AA177"/>
  <sheetViews>
    <sheetView showGridLines="0" view="pageBreakPreview" zoomScale="110" zoomScaleSheetLayoutView="110" workbookViewId="0">
      <selection activeCell="E9" sqref="E9"/>
    </sheetView>
  </sheetViews>
  <sheetFormatPr baseColWidth="10" defaultRowHeight="16.5" x14ac:dyDescent="0.3"/>
  <cols>
    <col min="1" max="1" width="47.7109375" style="613" customWidth="1"/>
    <col min="2" max="2" width="17" style="613" customWidth="1"/>
    <col min="3" max="3" width="17.140625" style="613" customWidth="1"/>
    <col min="4" max="4" width="17.5703125" style="613" customWidth="1"/>
    <col min="5" max="5" width="14.7109375" style="613" customWidth="1"/>
    <col min="6" max="6" width="16.7109375" style="613" customWidth="1"/>
    <col min="7" max="7" width="13.7109375" style="613" customWidth="1"/>
    <col min="8" max="8" width="15" style="613" customWidth="1"/>
    <col min="9" max="9" width="14" style="613" customWidth="1"/>
    <col min="10" max="16384" width="11.42578125" style="613"/>
  </cols>
  <sheetData>
    <row r="1" spans="1:27" ht="39.75" customHeight="1" x14ac:dyDescent="0.3">
      <c r="A1" s="862" t="s">
        <v>120</v>
      </c>
      <c r="B1" s="862"/>
      <c r="C1" s="862"/>
      <c r="D1" s="862"/>
      <c r="E1" s="862"/>
      <c r="F1" s="668"/>
      <c r="G1" s="668"/>
      <c r="H1" s="668"/>
      <c r="I1" s="669"/>
      <c r="J1" s="612"/>
      <c r="K1" s="612"/>
      <c r="L1" s="612"/>
      <c r="M1" s="612"/>
      <c r="N1" s="612"/>
      <c r="O1" s="612"/>
      <c r="P1" s="612"/>
      <c r="Q1" s="612"/>
      <c r="R1" s="612"/>
      <c r="S1" s="612"/>
      <c r="T1" s="612"/>
      <c r="U1" s="612"/>
      <c r="V1" s="612"/>
      <c r="W1" s="612"/>
      <c r="X1" s="612"/>
      <c r="Y1" s="612"/>
      <c r="Z1" s="612"/>
      <c r="AA1" s="612"/>
    </row>
    <row r="2" spans="1:27" ht="30.75" customHeight="1" x14ac:dyDescent="0.3">
      <c r="A2" s="853" t="s">
        <v>2</v>
      </c>
      <c r="B2" s="853" t="s">
        <v>166</v>
      </c>
      <c r="C2" s="855" t="s">
        <v>181</v>
      </c>
      <c r="D2" s="865"/>
      <c r="E2" s="853" t="s">
        <v>176</v>
      </c>
      <c r="F2" s="863" t="s">
        <v>113</v>
      </c>
      <c r="G2" s="864"/>
      <c r="H2" s="860" t="s">
        <v>226</v>
      </c>
      <c r="I2" s="861"/>
      <c r="J2" s="612"/>
      <c r="K2" s="612"/>
      <c r="L2" s="612"/>
      <c r="M2" s="612"/>
      <c r="N2" s="612"/>
      <c r="O2" s="612"/>
      <c r="P2" s="612"/>
      <c r="Q2" s="612"/>
      <c r="R2" s="612"/>
      <c r="S2" s="612"/>
      <c r="T2" s="612"/>
      <c r="U2" s="612"/>
      <c r="V2" s="612"/>
      <c r="W2" s="612"/>
      <c r="X2" s="612"/>
      <c r="Y2" s="612"/>
      <c r="Z2" s="612"/>
      <c r="AA2" s="612"/>
    </row>
    <row r="3" spans="1:27" ht="42.75" customHeight="1" x14ac:dyDescent="0.3">
      <c r="A3" s="854"/>
      <c r="B3" s="854"/>
      <c r="C3" s="670" t="s">
        <v>183</v>
      </c>
      <c r="D3" s="670" t="s">
        <v>182</v>
      </c>
      <c r="E3" s="854"/>
      <c r="F3" s="671" t="s">
        <v>177</v>
      </c>
      <c r="G3" s="671" t="s">
        <v>178</v>
      </c>
      <c r="H3" s="671" t="s">
        <v>179</v>
      </c>
      <c r="I3" s="671" t="s">
        <v>180</v>
      </c>
      <c r="J3" s="612"/>
      <c r="K3" s="612"/>
      <c r="L3" s="612"/>
      <c r="M3" s="612"/>
      <c r="N3" s="612"/>
      <c r="O3" s="612"/>
      <c r="P3" s="612"/>
      <c r="Q3" s="612"/>
      <c r="R3" s="612"/>
      <c r="S3" s="612"/>
      <c r="T3" s="612"/>
      <c r="U3" s="612"/>
      <c r="V3" s="612"/>
      <c r="W3" s="612"/>
      <c r="X3" s="612"/>
      <c r="Y3" s="612"/>
      <c r="Z3" s="612"/>
      <c r="AA3" s="612"/>
    </row>
    <row r="4" spans="1:27" x14ac:dyDescent="0.3">
      <c r="A4" s="648" t="s">
        <v>118</v>
      </c>
      <c r="B4" s="672">
        <f t="shared" ref="B4:G4" si="0">B5+B11</f>
        <v>599.5</v>
      </c>
      <c r="C4" s="672">
        <f t="shared" si="0"/>
        <v>0</v>
      </c>
      <c r="D4" s="672">
        <f t="shared" si="0"/>
        <v>568</v>
      </c>
      <c r="E4" s="672">
        <f>B4+C4+D4</f>
        <v>1167.5</v>
      </c>
      <c r="F4" s="673">
        <f t="shared" si="0"/>
        <v>560.05100000000004</v>
      </c>
      <c r="G4" s="673">
        <f t="shared" si="0"/>
        <v>560.05100000000004</v>
      </c>
      <c r="H4" s="674">
        <f>F4/E4</f>
        <v>0.47970107066381162</v>
      </c>
      <c r="I4" s="674">
        <f>G4/B4</f>
        <v>0.93419683069224357</v>
      </c>
      <c r="J4" s="675" t="str">
        <f>IF(G4&gt;F4," ERREUR en colonne F (6)&gt;(5)"," ")</f>
        <v xml:space="preserve"> </v>
      </c>
      <c r="K4" s="612"/>
      <c r="L4" s="612"/>
      <c r="M4" s="612"/>
      <c r="N4" s="612"/>
      <c r="O4" s="612"/>
      <c r="P4" s="612"/>
      <c r="Q4" s="612"/>
      <c r="R4" s="612"/>
      <c r="S4" s="612"/>
      <c r="T4" s="612"/>
      <c r="U4" s="612"/>
      <c r="V4" s="612"/>
      <c r="W4" s="612"/>
      <c r="X4" s="612"/>
      <c r="Y4" s="612"/>
      <c r="Z4" s="612"/>
      <c r="AA4" s="612"/>
    </row>
    <row r="5" spans="1:27" x14ac:dyDescent="0.3">
      <c r="A5" s="648" t="s">
        <v>175</v>
      </c>
      <c r="B5" s="672">
        <f>B6+B7+B8+B9+B10</f>
        <v>565.5</v>
      </c>
      <c r="C5" s="672">
        <f>C6+C7+C8+C9+C10</f>
        <v>0</v>
      </c>
      <c r="D5" s="672">
        <f>D6+D7+D8+D9+D10</f>
        <v>568</v>
      </c>
      <c r="E5" s="672">
        <f>B5+C5+D5</f>
        <v>1133.5</v>
      </c>
      <c r="F5" s="673">
        <f>F6+F7+F8+F9+F10</f>
        <v>526.05100000000004</v>
      </c>
      <c r="G5" s="673">
        <f>G6+G7+G8+G9+G10</f>
        <v>526.05100000000004</v>
      </c>
      <c r="H5" s="674">
        <f>F5/E5</f>
        <v>0.46409439788266438</v>
      </c>
      <c r="I5" s="674">
        <f>G5/B5</f>
        <v>0.93024049513704699</v>
      </c>
      <c r="J5" s="675" t="str">
        <f t="shared" ref="J5:J13" si="1">IF(G5&gt;F5," ERREUR en colonne F (6)&gt;(5)"," ")</f>
        <v xml:space="preserve"> </v>
      </c>
      <c r="K5" s="612"/>
      <c r="L5" s="612"/>
      <c r="M5" s="612"/>
      <c r="N5" s="612"/>
      <c r="O5" s="612"/>
      <c r="P5" s="612"/>
      <c r="Q5" s="612"/>
      <c r="R5" s="612"/>
      <c r="S5" s="612"/>
      <c r="T5" s="612"/>
      <c r="U5" s="612"/>
      <c r="V5" s="612"/>
      <c r="W5" s="612"/>
      <c r="X5" s="612"/>
      <c r="Y5" s="612"/>
      <c r="Z5" s="612"/>
      <c r="AA5" s="612"/>
    </row>
    <row r="6" spans="1:27" x14ac:dyDescent="0.3">
      <c r="A6" s="648" t="s">
        <v>236</v>
      </c>
      <c r="B6" s="676"/>
      <c r="C6" s="676"/>
      <c r="D6" s="677"/>
      <c r="E6" s="672">
        <f t="shared" ref="E6:E13" si="2">B6+C6+D6</f>
        <v>0</v>
      </c>
      <c r="F6" s="678"/>
      <c r="G6" s="676"/>
      <c r="H6" s="674"/>
      <c r="I6" s="674"/>
      <c r="J6" s="675" t="str">
        <f>IF(G6&gt;F6," ERREUR en colonne F (6)&gt;(5)"," ")</f>
        <v xml:space="preserve"> </v>
      </c>
      <c r="K6" s="612"/>
      <c r="L6" s="612"/>
      <c r="M6" s="612"/>
      <c r="N6" s="612"/>
      <c r="O6" s="612"/>
      <c r="P6" s="612"/>
      <c r="Q6" s="612"/>
      <c r="R6" s="612"/>
      <c r="S6" s="612"/>
      <c r="T6" s="612"/>
      <c r="U6" s="612"/>
      <c r="V6" s="612"/>
      <c r="W6" s="612"/>
      <c r="X6" s="612"/>
      <c r="Y6" s="612"/>
      <c r="Z6" s="612"/>
      <c r="AA6" s="612"/>
    </row>
    <row r="7" spans="1:27" ht="21" customHeight="1" x14ac:dyDescent="0.3">
      <c r="A7" s="648" t="s">
        <v>237</v>
      </c>
      <c r="B7" s="676">
        <v>565.5</v>
      </c>
      <c r="C7" s="676"/>
      <c r="D7" s="676">
        <v>568</v>
      </c>
      <c r="E7" s="672">
        <f t="shared" si="2"/>
        <v>1133.5</v>
      </c>
      <c r="F7" s="676">
        <v>526.05100000000004</v>
      </c>
      <c r="G7" s="676">
        <f>F7</f>
        <v>526.05100000000004</v>
      </c>
      <c r="H7" s="674">
        <f>F7/E7</f>
        <v>0.46409439788266438</v>
      </c>
      <c r="I7" s="679">
        <f>G7/B7</f>
        <v>0.93024049513704699</v>
      </c>
      <c r="J7" s="675" t="str">
        <f>IF(G7&gt;F7," ERREUR en colonne F (6)&gt;(5)"," ")</f>
        <v xml:space="preserve"> </v>
      </c>
      <c r="K7" s="612"/>
      <c r="L7" s="612"/>
      <c r="M7" s="612"/>
      <c r="N7" s="612"/>
      <c r="O7" s="612"/>
      <c r="P7" s="612"/>
      <c r="Q7" s="612"/>
      <c r="R7" s="612"/>
      <c r="S7" s="612"/>
      <c r="T7" s="612"/>
      <c r="U7" s="612"/>
      <c r="V7" s="612"/>
      <c r="W7" s="612"/>
      <c r="X7" s="612"/>
      <c r="Y7" s="612"/>
      <c r="Z7" s="612"/>
      <c r="AA7" s="612"/>
    </row>
    <row r="8" spans="1:27" x14ac:dyDescent="0.3">
      <c r="A8" s="648" t="s">
        <v>238</v>
      </c>
      <c r="B8" s="680"/>
      <c r="C8" s="680"/>
      <c r="D8" s="680"/>
      <c r="E8" s="672">
        <f t="shared" si="2"/>
        <v>0</v>
      </c>
      <c r="F8" s="618"/>
      <c r="G8" s="618"/>
      <c r="H8" s="674"/>
      <c r="I8" s="674"/>
      <c r="J8" s="675" t="str">
        <f t="shared" si="1"/>
        <v xml:space="preserve"> </v>
      </c>
      <c r="K8" s="612"/>
      <c r="L8" s="612"/>
      <c r="M8" s="612"/>
      <c r="N8" s="612"/>
      <c r="O8" s="612"/>
      <c r="P8" s="612"/>
      <c r="Q8" s="612"/>
      <c r="R8" s="612"/>
      <c r="S8" s="612"/>
      <c r="T8" s="612"/>
      <c r="U8" s="612"/>
      <c r="V8" s="612"/>
      <c r="W8" s="612"/>
      <c r="X8" s="612"/>
      <c r="Y8" s="612"/>
      <c r="Z8" s="612"/>
      <c r="AA8" s="612"/>
    </row>
    <row r="9" spans="1:27" x14ac:dyDescent="0.3">
      <c r="A9" s="681" t="s">
        <v>239</v>
      </c>
      <c r="B9" s="618"/>
      <c r="C9" s="618"/>
      <c r="D9" s="682"/>
      <c r="E9" s="672">
        <f t="shared" si="2"/>
        <v>0</v>
      </c>
      <c r="F9" s="618"/>
      <c r="G9" s="683"/>
      <c r="H9" s="674"/>
      <c r="I9" s="674"/>
      <c r="J9" s="675" t="str">
        <f t="shared" si="1"/>
        <v xml:space="preserve"> </v>
      </c>
      <c r="K9" s="612"/>
      <c r="L9" s="612"/>
      <c r="M9" s="612"/>
      <c r="N9" s="612"/>
      <c r="O9" s="612"/>
      <c r="P9" s="612"/>
      <c r="Q9" s="612"/>
      <c r="R9" s="612"/>
      <c r="S9" s="612"/>
      <c r="T9" s="612"/>
      <c r="U9" s="612"/>
      <c r="V9" s="612"/>
      <c r="W9" s="612"/>
      <c r="X9" s="612"/>
      <c r="Y9" s="612"/>
      <c r="Z9" s="612"/>
      <c r="AA9" s="612"/>
    </row>
    <row r="10" spans="1:27" x14ac:dyDescent="0.3">
      <c r="A10" s="681" t="s">
        <v>240</v>
      </c>
      <c r="B10" s="618"/>
      <c r="C10" s="618">
        <v>0</v>
      </c>
      <c r="D10" s="684"/>
      <c r="E10" s="672">
        <f t="shared" si="2"/>
        <v>0</v>
      </c>
      <c r="F10" s="617">
        <v>0</v>
      </c>
      <c r="G10" s="683">
        <v>0</v>
      </c>
      <c r="H10" s="674"/>
      <c r="I10" s="674"/>
      <c r="J10" s="675" t="str">
        <f t="shared" si="1"/>
        <v xml:space="preserve"> </v>
      </c>
      <c r="K10" s="612"/>
      <c r="L10" s="612"/>
      <c r="M10" s="612"/>
      <c r="N10" s="612"/>
      <c r="O10" s="612"/>
      <c r="P10" s="612"/>
      <c r="Q10" s="612"/>
      <c r="R10" s="612"/>
      <c r="S10" s="612"/>
      <c r="T10" s="612"/>
      <c r="U10" s="612"/>
      <c r="V10" s="612"/>
      <c r="W10" s="612"/>
      <c r="X10" s="612"/>
      <c r="Y10" s="612"/>
      <c r="Z10" s="612"/>
      <c r="AA10" s="612"/>
    </row>
    <row r="11" spans="1:27" x14ac:dyDescent="0.3">
      <c r="A11" s="685" t="s">
        <v>119</v>
      </c>
      <c r="B11" s="686">
        <f>B12+B13</f>
        <v>34</v>
      </c>
      <c r="C11" s="686">
        <f>C12+C13</f>
        <v>0</v>
      </c>
      <c r="D11" s="686">
        <f>D12+D13</f>
        <v>0</v>
      </c>
      <c r="E11" s="672">
        <f>B11+C11+D11</f>
        <v>34</v>
      </c>
      <c r="F11" s="673">
        <f>F13</f>
        <v>34</v>
      </c>
      <c r="G11" s="673">
        <f>G13</f>
        <v>34</v>
      </c>
      <c r="H11" s="674">
        <f>F11/E11</f>
        <v>1</v>
      </c>
      <c r="I11" s="674">
        <f>G11/B11</f>
        <v>1</v>
      </c>
      <c r="J11" s="675" t="str">
        <f t="shared" si="1"/>
        <v xml:space="preserve"> </v>
      </c>
      <c r="K11" s="612"/>
      <c r="L11" s="612"/>
      <c r="M11" s="612"/>
      <c r="N11" s="612"/>
      <c r="O11" s="612"/>
      <c r="P11" s="612"/>
      <c r="Q11" s="612"/>
      <c r="R11" s="612"/>
      <c r="S11" s="612"/>
      <c r="T11" s="612"/>
      <c r="U11" s="612"/>
      <c r="V11" s="612"/>
      <c r="W11" s="612"/>
      <c r="X11" s="612"/>
      <c r="Y11" s="612"/>
      <c r="Z11" s="612"/>
      <c r="AA11" s="612"/>
    </row>
    <row r="12" spans="1:27" ht="25.5" x14ac:dyDescent="0.3">
      <c r="A12" s="687" t="s">
        <v>270</v>
      </c>
      <c r="B12" s="618"/>
      <c r="C12" s="618"/>
      <c r="D12" s="618"/>
      <c r="E12" s="672">
        <f t="shared" si="2"/>
        <v>0</v>
      </c>
      <c r="F12" s="617"/>
      <c r="G12" s="678"/>
      <c r="H12" s="674"/>
      <c r="I12" s="674"/>
      <c r="J12" s="675" t="str">
        <f t="shared" si="1"/>
        <v xml:space="preserve"> </v>
      </c>
      <c r="K12" s="612"/>
      <c r="L12" s="612"/>
      <c r="M12" s="612"/>
      <c r="N12" s="612"/>
      <c r="O12" s="612"/>
      <c r="P12" s="612"/>
      <c r="Q12" s="612"/>
      <c r="R12" s="612"/>
      <c r="S12" s="612"/>
      <c r="T12" s="612"/>
      <c r="U12" s="612"/>
      <c r="V12" s="612"/>
      <c r="W12" s="612"/>
      <c r="X12" s="612"/>
      <c r="Y12" s="612"/>
      <c r="Z12" s="612"/>
      <c r="AA12" s="612"/>
    </row>
    <row r="13" spans="1:27" x14ac:dyDescent="0.3">
      <c r="A13" s="688" t="s">
        <v>241</v>
      </c>
      <c r="B13" s="618">
        <v>34</v>
      </c>
      <c r="C13" s="618"/>
      <c r="D13" s="618"/>
      <c r="E13" s="672">
        <f t="shared" si="2"/>
        <v>34</v>
      </c>
      <c r="F13" s="689">
        <v>34</v>
      </c>
      <c r="G13" s="689">
        <f>F13</f>
        <v>34</v>
      </c>
      <c r="H13" s="674">
        <f>F13/E13</f>
        <v>1</v>
      </c>
      <c r="I13" s="674">
        <f>G13/B13</f>
        <v>1</v>
      </c>
      <c r="J13" s="675" t="str">
        <f t="shared" si="1"/>
        <v xml:space="preserve"> </v>
      </c>
      <c r="K13" s="612"/>
      <c r="L13" s="612"/>
      <c r="M13" s="612"/>
      <c r="N13" s="612"/>
      <c r="O13" s="612"/>
      <c r="P13" s="612"/>
      <c r="Q13" s="612"/>
      <c r="R13" s="612"/>
      <c r="S13" s="612"/>
      <c r="T13" s="612"/>
      <c r="U13" s="612"/>
      <c r="V13" s="612"/>
      <c r="W13" s="612"/>
      <c r="X13" s="612"/>
      <c r="Y13" s="612"/>
      <c r="Z13" s="612"/>
      <c r="AA13" s="612"/>
    </row>
    <row r="14" spans="1:27" x14ac:dyDescent="0.3">
      <c r="A14" s="690"/>
      <c r="B14" s="612"/>
      <c r="C14" s="612"/>
      <c r="D14" s="612"/>
      <c r="E14" s="691"/>
      <c r="F14" s="612"/>
      <c r="G14" s="612"/>
      <c r="H14" s="612"/>
      <c r="I14" s="612"/>
      <c r="J14" s="612"/>
      <c r="K14" s="612"/>
      <c r="L14" s="612"/>
      <c r="M14" s="612"/>
      <c r="N14" s="612"/>
      <c r="O14" s="612"/>
      <c r="P14" s="612"/>
      <c r="Q14" s="612"/>
      <c r="R14" s="612"/>
      <c r="S14" s="612"/>
      <c r="T14" s="612"/>
      <c r="U14" s="612"/>
      <c r="V14" s="612"/>
      <c r="W14" s="612"/>
      <c r="X14" s="612"/>
      <c r="Y14" s="612"/>
      <c r="Z14" s="612"/>
      <c r="AA14" s="612"/>
    </row>
    <row r="15" spans="1:27" x14ac:dyDescent="0.3">
      <c r="A15" s="643"/>
      <c r="B15" s="692"/>
      <c r="C15" s="612"/>
      <c r="D15" s="612"/>
      <c r="E15" s="612"/>
      <c r="F15" s="612"/>
      <c r="G15" s="612"/>
      <c r="H15" s="612"/>
      <c r="I15" s="612"/>
      <c r="J15" s="612"/>
      <c r="K15" s="612"/>
      <c r="L15" s="612"/>
      <c r="M15" s="612"/>
      <c r="N15" s="612"/>
      <c r="O15" s="612"/>
      <c r="P15" s="612"/>
      <c r="Q15" s="612"/>
      <c r="R15" s="612"/>
      <c r="S15" s="612"/>
      <c r="T15" s="612"/>
      <c r="U15" s="612"/>
      <c r="V15" s="612"/>
      <c r="W15" s="612"/>
      <c r="X15" s="612"/>
      <c r="Y15" s="612"/>
      <c r="Z15" s="612"/>
      <c r="AA15" s="612"/>
    </row>
    <row r="16" spans="1:27" x14ac:dyDescent="0.3">
      <c r="A16" s="612"/>
      <c r="B16" s="612"/>
      <c r="C16" s="612"/>
      <c r="D16" s="612"/>
      <c r="E16" s="612"/>
      <c r="F16" s="612"/>
      <c r="G16" s="612"/>
      <c r="H16" s="612"/>
      <c r="I16" s="612"/>
      <c r="J16" s="612"/>
      <c r="K16" s="612"/>
      <c r="L16" s="612"/>
      <c r="M16" s="612"/>
      <c r="N16" s="612"/>
      <c r="O16" s="612"/>
      <c r="P16" s="612"/>
      <c r="Q16" s="612"/>
      <c r="R16" s="612"/>
      <c r="S16" s="612"/>
      <c r="T16" s="612"/>
      <c r="U16" s="612"/>
      <c r="V16" s="612"/>
      <c r="W16" s="612"/>
      <c r="X16" s="612"/>
      <c r="Y16" s="612"/>
      <c r="Z16" s="612"/>
      <c r="AA16" s="612"/>
    </row>
    <row r="17" spans="1:27" x14ac:dyDescent="0.3">
      <c r="A17" s="612"/>
      <c r="B17" s="612"/>
      <c r="C17" s="612"/>
      <c r="D17" s="612"/>
      <c r="E17" s="612"/>
      <c r="F17" s="612"/>
      <c r="G17" s="612"/>
      <c r="H17" s="612"/>
      <c r="I17" s="612"/>
      <c r="J17" s="612"/>
      <c r="K17" s="612"/>
      <c r="L17" s="612"/>
      <c r="M17" s="612"/>
      <c r="N17" s="612"/>
      <c r="O17" s="612"/>
      <c r="P17" s="612"/>
      <c r="Q17" s="612"/>
      <c r="R17" s="612"/>
      <c r="S17" s="612"/>
      <c r="T17" s="612"/>
      <c r="U17" s="612"/>
      <c r="V17" s="612"/>
      <c r="W17" s="612"/>
      <c r="X17" s="612"/>
      <c r="Y17" s="612"/>
      <c r="Z17" s="612"/>
      <c r="AA17" s="612"/>
    </row>
    <row r="18" spans="1:27" x14ac:dyDescent="0.3">
      <c r="A18" s="612"/>
      <c r="B18" s="612"/>
      <c r="C18" s="612"/>
      <c r="D18" s="612"/>
      <c r="E18" s="612"/>
      <c r="F18" s="612"/>
      <c r="G18" s="612"/>
      <c r="H18" s="612"/>
      <c r="I18" s="612"/>
      <c r="J18" s="612"/>
      <c r="K18" s="612"/>
      <c r="L18" s="612"/>
      <c r="M18" s="612"/>
      <c r="N18" s="612"/>
      <c r="O18" s="612"/>
      <c r="P18" s="612"/>
      <c r="Q18" s="612"/>
      <c r="R18" s="612"/>
      <c r="S18" s="612"/>
      <c r="T18" s="612"/>
      <c r="U18" s="612"/>
      <c r="V18" s="612"/>
      <c r="W18" s="612"/>
      <c r="X18" s="612"/>
      <c r="Y18" s="612"/>
      <c r="Z18" s="612"/>
      <c r="AA18" s="612"/>
    </row>
    <row r="19" spans="1:27" x14ac:dyDescent="0.3">
      <c r="A19" s="612"/>
      <c r="B19" s="612"/>
      <c r="C19" s="612"/>
      <c r="D19" s="612"/>
      <c r="E19" s="612"/>
      <c r="F19" s="612"/>
      <c r="G19" s="612"/>
      <c r="H19" s="612"/>
      <c r="I19" s="612"/>
      <c r="J19" s="612"/>
      <c r="K19" s="612"/>
      <c r="L19" s="612"/>
      <c r="M19" s="612"/>
      <c r="N19" s="612"/>
      <c r="O19" s="612"/>
      <c r="P19" s="612"/>
      <c r="Q19" s="612"/>
      <c r="R19" s="612"/>
      <c r="S19" s="612"/>
      <c r="T19" s="612"/>
      <c r="U19" s="612"/>
      <c r="V19" s="612"/>
      <c r="W19" s="612"/>
      <c r="X19" s="612"/>
      <c r="Y19" s="612"/>
      <c r="Z19" s="612"/>
      <c r="AA19" s="612"/>
    </row>
    <row r="20" spans="1:27" x14ac:dyDescent="0.3">
      <c r="A20" s="612"/>
      <c r="B20" s="612"/>
      <c r="C20" s="612"/>
      <c r="D20" s="612"/>
      <c r="E20" s="612"/>
      <c r="F20" s="612"/>
      <c r="G20" s="612"/>
      <c r="H20" s="612"/>
      <c r="I20" s="612"/>
      <c r="J20" s="612"/>
      <c r="K20" s="612"/>
      <c r="L20" s="612"/>
      <c r="M20" s="612"/>
      <c r="N20" s="612"/>
      <c r="O20" s="612"/>
      <c r="P20" s="612"/>
      <c r="Q20" s="612"/>
      <c r="R20" s="612"/>
      <c r="S20" s="612"/>
      <c r="T20" s="612"/>
      <c r="U20" s="612"/>
      <c r="V20" s="612"/>
      <c r="W20" s="612"/>
      <c r="X20" s="612"/>
      <c r="Y20" s="612"/>
      <c r="Z20" s="612"/>
      <c r="AA20" s="612"/>
    </row>
    <row r="21" spans="1:27" ht="15" customHeight="1" x14ac:dyDescent="0.3">
      <c r="A21" s="612"/>
      <c r="B21" s="612"/>
      <c r="C21" s="612"/>
      <c r="D21" s="612"/>
      <c r="E21" s="612"/>
      <c r="F21" s="612"/>
      <c r="G21" s="612"/>
      <c r="H21" s="612"/>
      <c r="I21" s="612"/>
      <c r="J21" s="612"/>
      <c r="K21" s="612"/>
      <c r="L21" s="612"/>
      <c r="M21" s="612"/>
      <c r="N21" s="612"/>
      <c r="O21" s="612"/>
      <c r="P21" s="612"/>
      <c r="Q21" s="612"/>
      <c r="R21" s="612"/>
      <c r="S21" s="612"/>
      <c r="T21" s="612"/>
      <c r="U21" s="612"/>
      <c r="V21" s="612"/>
      <c r="W21" s="612"/>
      <c r="X21" s="612"/>
      <c r="Y21" s="612"/>
      <c r="Z21" s="612"/>
      <c r="AA21" s="612"/>
    </row>
    <row r="22" spans="1:27" x14ac:dyDescent="0.3">
      <c r="A22" s="612"/>
      <c r="B22" s="612"/>
      <c r="C22" s="612"/>
      <c r="D22" s="612"/>
      <c r="E22" s="612"/>
      <c r="F22" s="612"/>
      <c r="G22" s="612"/>
      <c r="H22" s="612"/>
      <c r="I22" s="612"/>
      <c r="J22" s="612"/>
      <c r="K22" s="612"/>
      <c r="L22" s="612"/>
      <c r="M22" s="612"/>
      <c r="N22" s="612"/>
      <c r="O22" s="612"/>
      <c r="P22" s="612"/>
      <c r="Q22" s="612"/>
      <c r="R22" s="612"/>
      <c r="S22" s="612"/>
      <c r="T22" s="612"/>
      <c r="U22" s="612"/>
      <c r="V22" s="612"/>
      <c r="W22" s="612"/>
      <c r="X22" s="612"/>
      <c r="Y22" s="612"/>
      <c r="Z22" s="612"/>
      <c r="AA22" s="612"/>
    </row>
    <row r="23" spans="1:27" x14ac:dyDescent="0.3">
      <c r="A23" s="612"/>
      <c r="B23" s="612"/>
      <c r="C23" s="612"/>
      <c r="D23" s="612"/>
      <c r="E23" s="612"/>
      <c r="F23" s="612"/>
      <c r="G23" s="612"/>
      <c r="H23" s="612"/>
      <c r="I23" s="612"/>
      <c r="J23" s="612"/>
      <c r="K23" s="612"/>
      <c r="L23" s="612"/>
      <c r="M23" s="612"/>
      <c r="N23" s="612"/>
      <c r="O23" s="612"/>
      <c r="P23" s="612"/>
      <c r="Q23" s="612"/>
      <c r="R23" s="612"/>
      <c r="S23" s="612"/>
      <c r="T23" s="612"/>
      <c r="U23" s="612"/>
      <c r="V23" s="612"/>
      <c r="W23" s="612"/>
      <c r="X23" s="612"/>
      <c r="Y23" s="612"/>
      <c r="Z23" s="612"/>
      <c r="AA23" s="612"/>
    </row>
    <row r="24" spans="1:27" x14ac:dyDescent="0.3">
      <c r="A24" s="612"/>
      <c r="B24" s="612"/>
      <c r="C24" s="612"/>
      <c r="D24" s="612"/>
      <c r="E24" s="612"/>
      <c r="F24" s="612"/>
      <c r="G24" s="612"/>
      <c r="H24" s="612"/>
      <c r="I24" s="612"/>
      <c r="J24" s="612"/>
      <c r="K24" s="612"/>
      <c r="L24" s="612"/>
      <c r="M24" s="612"/>
      <c r="N24" s="612"/>
      <c r="O24" s="612"/>
      <c r="P24" s="612"/>
      <c r="Q24" s="612"/>
      <c r="R24" s="612"/>
      <c r="S24" s="612"/>
      <c r="T24" s="612"/>
      <c r="U24" s="612"/>
      <c r="V24" s="612"/>
      <c r="W24" s="612"/>
      <c r="X24" s="612"/>
      <c r="Y24" s="612"/>
      <c r="Z24" s="612"/>
      <c r="AA24" s="612"/>
    </row>
    <row r="25" spans="1:27" x14ac:dyDescent="0.3">
      <c r="A25" s="612"/>
      <c r="B25" s="612"/>
      <c r="C25" s="612"/>
      <c r="D25" s="612"/>
      <c r="E25" s="612"/>
      <c r="F25" s="612"/>
      <c r="G25" s="612"/>
      <c r="H25" s="612"/>
      <c r="I25" s="612"/>
      <c r="J25" s="612"/>
      <c r="K25" s="612"/>
      <c r="L25" s="612"/>
      <c r="M25" s="612"/>
      <c r="N25" s="612"/>
      <c r="O25" s="612"/>
      <c r="P25" s="612"/>
      <c r="Q25" s="612"/>
      <c r="R25" s="612"/>
      <c r="S25" s="612"/>
      <c r="T25" s="612"/>
      <c r="U25" s="612"/>
      <c r="V25" s="612"/>
      <c r="W25" s="612"/>
      <c r="X25" s="612"/>
      <c r="Y25" s="612"/>
      <c r="Z25" s="612"/>
      <c r="AA25" s="612"/>
    </row>
    <row r="26" spans="1:27" x14ac:dyDescent="0.3">
      <c r="A26" s="612"/>
      <c r="B26" s="612"/>
      <c r="C26" s="612"/>
      <c r="D26" s="612"/>
      <c r="E26" s="612"/>
      <c r="F26" s="612"/>
      <c r="G26" s="612"/>
      <c r="H26" s="612"/>
      <c r="I26" s="612"/>
      <c r="J26" s="612"/>
      <c r="K26" s="612"/>
      <c r="L26" s="612"/>
      <c r="M26" s="612"/>
      <c r="N26" s="612"/>
      <c r="O26" s="612"/>
      <c r="P26" s="612"/>
      <c r="Q26" s="612"/>
      <c r="R26" s="612"/>
      <c r="S26" s="612"/>
      <c r="T26" s="612"/>
      <c r="U26" s="612"/>
      <c r="V26" s="612"/>
      <c r="W26" s="612"/>
      <c r="X26" s="612"/>
      <c r="Y26" s="612"/>
      <c r="Z26" s="612"/>
      <c r="AA26" s="612"/>
    </row>
    <row r="27" spans="1:27" x14ac:dyDescent="0.3">
      <c r="A27" s="612"/>
      <c r="B27" s="612"/>
      <c r="C27" s="612"/>
      <c r="D27" s="612"/>
      <c r="E27" s="612"/>
      <c r="F27" s="612"/>
      <c r="G27" s="612"/>
      <c r="H27" s="612"/>
      <c r="I27" s="612"/>
      <c r="J27" s="612"/>
      <c r="K27" s="612"/>
      <c r="L27" s="612"/>
      <c r="M27" s="612"/>
      <c r="N27" s="612"/>
      <c r="O27" s="612"/>
      <c r="P27" s="612"/>
      <c r="Q27" s="612"/>
      <c r="R27" s="612"/>
      <c r="S27" s="612"/>
      <c r="T27" s="612"/>
      <c r="U27" s="612"/>
      <c r="V27" s="612"/>
      <c r="W27" s="612"/>
      <c r="X27" s="612"/>
      <c r="Y27" s="612"/>
      <c r="Z27" s="612"/>
      <c r="AA27" s="612"/>
    </row>
    <row r="28" spans="1:27" x14ac:dyDescent="0.3">
      <c r="A28" s="612"/>
      <c r="B28" s="612"/>
      <c r="C28" s="612"/>
      <c r="D28" s="612"/>
      <c r="E28" s="612"/>
      <c r="F28" s="612"/>
      <c r="G28" s="612"/>
      <c r="H28" s="612"/>
      <c r="I28" s="612"/>
      <c r="J28" s="612"/>
      <c r="K28" s="612"/>
      <c r="L28" s="612"/>
      <c r="M28" s="612"/>
      <c r="N28" s="612"/>
      <c r="O28" s="612"/>
      <c r="P28" s="612"/>
      <c r="Q28" s="612"/>
      <c r="R28" s="612"/>
      <c r="S28" s="612"/>
      <c r="T28" s="612"/>
      <c r="U28" s="612"/>
      <c r="V28" s="612"/>
      <c r="W28" s="612"/>
      <c r="X28" s="612"/>
      <c r="Y28" s="612"/>
      <c r="Z28" s="612"/>
      <c r="AA28" s="612"/>
    </row>
    <row r="29" spans="1:27" x14ac:dyDescent="0.3">
      <c r="A29" s="612"/>
      <c r="B29" s="612"/>
      <c r="C29" s="612"/>
      <c r="D29" s="612"/>
      <c r="E29" s="612"/>
      <c r="F29" s="612"/>
      <c r="G29" s="612"/>
      <c r="H29" s="612"/>
      <c r="I29" s="612"/>
      <c r="J29" s="612"/>
      <c r="K29" s="612"/>
      <c r="L29" s="612"/>
      <c r="M29" s="612"/>
      <c r="N29" s="612"/>
      <c r="O29" s="612"/>
      <c r="P29" s="612"/>
      <c r="Q29" s="612"/>
      <c r="R29" s="612"/>
      <c r="S29" s="612"/>
      <c r="T29" s="612"/>
      <c r="U29" s="612"/>
      <c r="V29" s="612"/>
      <c r="W29" s="612"/>
      <c r="X29" s="612"/>
      <c r="Y29" s="612"/>
      <c r="Z29" s="612"/>
      <c r="AA29" s="612"/>
    </row>
    <row r="30" spans="1:27" x14ac:dyDescent="0.3">
      <c r="A30" s="612"/>
      <c r="B30" s="612"/>
      <c r="C30" s="612"/>
      <c r="D30" s="612"/>
      <c r="E30" s="612"/>
      <c r="F30" s="612"/>
      <c r="G30" s="612"/>
      <c r="H30" s="612"/>
      <c r="I30" s="612"/>
      <c r="J30" s="612"/>
      <c r="K30" s="612"/>
      <c r="L30" s="612"/>
      <c r="M30" s="612"/>
      <c r="N30" s="612"/>
      <c r="O30" s="612"/>
      <c r="P30" s="612"/>
      <c r="Q30" s="612"/>
      <c r="R30" s="612"/>
      <c r="S30" s="612"/>
      <c r="T30" s="612"/>
      <c r="U30" s="612"/>
      <c r="V30" s="612"/>
      <c r="W30" s="612"/>
      <c r="X30" s="612"/>
      <c r="Y30" s="612"/>
      <c r="Z30" s="612"/>
      <c r="AA30" s="612"/>
    </row>
    <row r="31" spans="1:27" x14ac:dyDescent="0.3">
      <c r="A31" s="612"/>
      <c r="B31" s="612"/>
      <c r="C31" s="612"/>
      <c r="D31" s="612"/>
      <c r="E31" s="612"/>
      <c r="F31" s="612"/>
      <c r="G31" s="612"/>
      <c r="H31" s="612"/>
      <c r="I31" s="612"/>
      <c r="J31" s="612"/>
      <c r="K31" s="612"/>
      <c r="L31" s="612"/>
      <c r="M31" s="612"/>
      <c r="N31" s="612"/>
      <c r="O31" s="612"/>
      <c r="P31" s="612"/>
      <c r="Q31" s="612"/>
      <c r="R31" s="612"/>
      <c r="S31" s="612"/>
      <c r="T31" s="612"/>
      <c r="U31" s="612"/>
      <c r="V31" s="612"/>
      <c r="W31" s="612"/>
      <c r="X31" s="612"/>
      <c r="Y31" s="612"/>
      <c r="Z31" s="612"/>
      <c r="AA31" s="612"/>
    </row>
    <row r="32" spans="1:27" x14ac:dyDescent="0.3">
      <c r="A32" s="612"/>
      <c r="B32" s="612"/>
      <c r="C32" s="612"/>
      <c r="D32" s="612"/>
      <c r="E32" s="612"/>
      <c r="F32" s="612"/>
      <c r="G32" s="612"/>
      <c r="H32" s="612"/>
      <c r="I32" s="612"/>
      <c r="J32" s="612"/>
      <c r="K32" s="612"/>
      <c r="L32" s="612"/>
      <c r="M32" s="612"/>
      <c r="N32" s="612"/>
      <c r="O32" s="612"/>
      <c r="P32" s="612"/>
      <c r="Q32" s="612"/>
      <c r="R32" s="612"/>
      <c r="S32" s="612"/>
      <c r="T32" s="612"/>
      <c r="U32" s="612"/>
      <c r="V32" s="612"/>
      <c r="W32" s="612"/>
      <c r="X32" s="612"/>
      <c r="Y32" s="612"/>
      <c r="Z32" s="612"/>
      <c r="AA32" s="612"/>
    </row>
    <row r="33" spans="1:27" x14ac:dyDescent="0.3">
      <c r="A33" s="612"/>
      <c r="B33" s="612"/>
      <c r="C33" s="612"/>
      <c r="D33" s="612"/>
      <c r="E33" s="612"/>
      <c r="F33" s="612"/>
      <c r="G33" s="612"/>
      <c r="H33" s="612"/>
      <c r="I33" s="612"/>
      <c r="J33" s="612"/>
      <c r="K33" s="612"/>
      <c r="L33" s="612"/>
      <c r="M33" s="612"/>
      <c r="N33" s="612"/>
      <c r="O33" s="612"/>
      <c r="P33" s="612"/>
      <c r="Q33" s="612"/>
      <c r="R33" s="612"/>
      <c r="S33" s="612"/>
      <c r="T33" s="612"/>
      <c r="U33" s="612"/>
      <c r="V33" s="612"/>
      <c r="W33" s="612"/>
      <c r="X33" s="612"/>
      <c r="Y33" s="612"/>
      <c r="Z33" s="612"/>
      <c r="AA33" s="612"/>
    </row>
    <row r="34" spans="1:27" ht="15.75" customHeight="1" x14ac:dyDescent="0.3">
      <c r="A34" s="612"/>
      <c r="B34" s="612"/>
      <c r="C34" s="612"/>
      <c r="D34" s="612"/>
      <c r="E34" s="612"/>
      <c r="F34" s="612"/>
      <c r="G34" s="612"/>
      <c r="H34" s="612"/>
      <c r="I34" s="612"/>
      <c r="J34" s="612"/>
      <c r="K34" s="612"/>
      <c r="L34" s="612"/>
      <c r="M34" s="612"/>
      <c r="N34" s="612"/>
      <c r="O34" s="612"/>
      <c r="P34" s="612"/>
      <c r="Q34" s="612"/>
      <c r="R34" s="612"/>
      <c r="S34" s="612"/>
      <c r="T34" s="612"/>
      <c r="U34" s="612"/>
      <c r="V34" s="612"/>
      <c r="W34" s="612"/>
      <c r="X34" s="612"/>
      <c r="Y34" s="612"/>
      <c r="Z34" s="612"/>
      <c r="AA34" s="612"/>
    </row>
    <row r="35" spans="1:27" x14ac:dyDescent="0.3">
      <c r="A35" s="612"/>
      <c r="B35" s="612"/>
      <c r="C35" s="612"/>
      <c r="D35" s="612"/>
      <c r="E35" s="612"/>
      <c r="F35" s="612"/>
      <c r="G35" s="612"/>
      <c r="H35" s="612"/>
      <c r="I35" s="612"/>
      <c r="J35" s="612"/>
      <c r="K35" s="612"/>
      <c r="L35" s="612"/>
      <c r="M35" s="612"/>
      <c r="N35" s="612"/>
      <c r="O35" s="612"/>
      <c r="P35" s="612"/>
      <c r="Q35" s="612"/>
      <c r="R35" s="612"/>
      <c r="S35" s="612"/>
      <c r="T35" s="612"/>
      <c r="U35" s="612"/>
      <c r="V35" s="612"/>
      <c r="W35" s="612"/>
      <c r="X35" s="612"/>
      <c r="Y35" s="612"/>
      <c r="Z35" s="612"/>
      <c r="AA35" s="612"/>
    </row>
    <row r="36" spans="1:27" x14ac:dyDescent="0.3">
      <c r="A36" s="612"/>
      <c r="B36" s="612"/>
      <c r="C36" s="612"/>
      <c r="D36" s="612"/>
      <c r="E36" s="612"/>
      <c r="F36" s="612"/>
      <c r="G36" s="612"/>
      <c r="H36" s="612"/>
      <c r="I36" s="612"/>
      <c r="J36" s="612"/>
      <c r="K36" s="612"/>
      <c r="L36" s="612"/>
      <c r="M36" s="612"/>
      <c r="N36" s="612"/>
      <c r="O36" s="612"/>
      <c r="P36" s="612"/>
      <c r="Q36" s="612"/>
      <c r="R36" s="612"/>
      <c r="S36" s="612"/>
      <c r="T36" s="612"/>
      <c r="U36" s="612"/>
      <c r="V36" s="612"/>
      <c r="W36" s="612"/>
      <c r="X36" s="612"/>
      <c r="Y36" s="612"/>
      <c r="Z36" s="612"/>
      <c r="AA36" s="612"/>
    </row>
    <row r="37" spans="1:27" x14ac:dyDescent="0.3">
      <c r="A37" s="612"/>
      <c r="B37" s="612"/>
      <c r="C37" s="612"/>
      <c r="D37" s="612"/>
      <c r="E37" s="612"/>
      <c r="F37" s="612"/>
      <c r="G37" s="612"/>
      <c r="H37" s="612"/>
      <c r="I37" s="612"/>
      <c r="J37" s="612"/>
      <c r="K37" s="612"/>
      <c r="L37" s="612"/>
      <c r="M37" s="612"/>
      <c r="N37" s="612"/>
      <c r="O37" s="612"/>
      <c r="P37" s="612"/>
      <c r="Q37" s="612"/>
      <c r="R37" s="612"/>
      <c r="S37" s="612"/>
      <c r="T37" s="612"/>
      <c r="U37" s="612"/>
      <c r="V37" s="612"/>
      <c r="W37" s="612"/>
      <c r="X37" s="612"/>
      <c r="Y37" s="612"/>
      <c r="Z37" s="612"/>
      <c r="AA37" s="612"/>
    </row>
    <row r="38" spans="1:27" x14ac:dyDescent="0.3">
      <c r="A38" s="612"/>
      <c r="B38" s="612"/>
      <c r="C38" s="612"/>
      <c r="D38" s="612"/>
      <c r="E38" s="612"/>
      <c r="F38" s="612"/>
      <c r="G38" s="612"/>
      <c r="H38" s="612"/>
      <c r="I38" s="612"/>
      <c r="J38" s="612"/>
      <c r="K38" s="612"/>
      <c r="L38" s="612"/>
      <c r="M38" s="612"/>
      <c r="N38" s="612"/>
      <c r="O38" s="612"/>
      <c r="P38" s="612"/>
      <c r="Q38" s="612"/>
      <c r="R38" s="612"/>
      <c r="S38" s="612"/>
      <c r="T38" s="612"/>
      <c r="U38" s="612"/>
      <c r="V38" s="612"/>
      <c r="W38" s="612"/>
      <c r="X38" s="612"/>
      <c r="Y38" s="612"/>
      <c r="Z38" s="612"/>
      <c r="AA38" s="612"/>
    </row>
    <row r="39" spans="1:27" x14ac:dyDescent="0.3">
      <c r="A39" s="612"/>
      <c r="B39" s="612"/>
      <c r="C39" s="612"/>
      <c r="D39" s="612"/>
      <c r="E39" s="612"/>
      <c r="F39" s="612"/>
      <c r="G39" s="612"/>
      <c r="H39" s="612"/>
      <c r="I39" s="612"/>
      <c r="J39" s="612"/>
      <c r="K39" s="612"/>
      <c r="L39" s="612"/>
      <c r="M39" s="612"/>
      <c r="N39" s="612"/>
      <c r="O39" s="612"/>
      <c r="P39" s="612"/>
      <c r="Q39" s="612"/>
      <c r="R39" s="612"/>
      <c r="S39" s="612"/>
      <c r="T39" s="612"/>
      <c r="U39" s="612"/>
      <c r="V39" s="612"/>
      <c r="W39" s="612"/>
      <c r="X39" s="612"/>
      <c r="Y39" s="612"/>
      <c r="Z39" s="612"/>
      <c r="AA39" s="612"/>
    </row>
    <row r="40" spans="1:27" x14ac:dyDescent="0.3">
      <c r="A40" s="612"/>
      <c r="B40" s="612"/>
      <c r="C40" s="612"/>
      <c r="D40" s="612"/>
      <c r="E40" s="612"/>
      <c r="F40" s="612"/>
      <c r="G40" s="612"/>
      <c r="H40" s="612"/>
      <c r="I40" s="612"/>
      <c r="J40" s="612"/>
      <c r="K40" s="612"/>
      <c r="L40" s="612"/>
      <c r="M40" s="612"/>
      <c r="N40" s="612"/>
      <c r="O40" s="612"/>
      <c r="P40" s="612"/>
      <c r="Q40" s="612"/>
      <c r="R40" s="612"/>
      <c r="S40" s="612"/>
      <c r="T40" s="612"/>
      <c r="U40" s="612"/>
      <c r="V40" s="612"/>
      <c r="W40" s="612"/>
      <c r="X40" s="612"/>
      <c r="Y40" s="612"/>
      <c r="Z40" s="612"/>
      <c r="AA40" s="612"/>
    </row>
    <row r="41" spans="1:27" x14ac:dyDescent="0.3">
      <c r="A41" s="612"/>
      <c r="B41" s="612"/>
      <c r="C41" s="612"/>
      <c r="D41" s="612"/>
      <c r="E41" s="612"/>
      <c r="F41" s="612"/>
      <c r="G41" s="612"/>
      <c r="H41" s="612"/>
      <c r="I41" s="612"/>
      <c r="J41" s="612"/>
      <c r="K41" s="612"/>
      <c r="L41" s="612"/>
      <c r="M41" s="612"/>
      <c r="N41" s="612"/>
      <c r="O41" s="612"/>
      <c r="P41" s="612"/>
      <c r="Q41" s="612"/>
      <c r="R41" s="612"/>
      <c r="S41" s="612"/>
      <c r="T41" s="612"/>
      <c r="U41" s="612"/>
      <c r="V41" s="612"/>
      <c r="W41" s="612"/>
      <c r="X41" s="612"/>
      <c r="Y41" s="612"/>
      <c r="Z41" s="612"/>
      <c r="AA41" s="612"/>
    </row>
    <row r="42" spans="1:27" x14ac:dyDescent="0.3">
      <c r="A42" s="612"/>
      <c r="B42" s="612"/>
      <c r="C42" s="612"/>
      <c r="D42" s="612"/>
      <c r="E42" s="612"/>
      <c r="F42" s="612"/>
      <c r="G42" s="612"/>
      <c r="H42" s="612"/>
      <c r="I42" s="612"/>
      <c r="J42" s="612"/>
      <c r="K42" s="612"/>
      <c r="L42" s="612"/>
      <c r="M42" s="612"/>
      <c r="N42" s="612"/>
      <c r="O42" s="612"/>
      <c r="P42" s="612"/>
      <c r="Q42" s="612"/>
      <c r="R42" s="612"/>
      <c r="S42" s="612"/>
      <c r="T42" s="612"/>
      <c r="U42" s="612"/>
      <c r="V42" s="612"/>
      <c r="W42" s="612"/>
      <c r="X42" s="612"/>
      <c r="Y42" s="612"/>
      <c r="Z42" s="612"/>
      <c r="AA42" s="612"/>
    </row>
    <row r="43" spans="1:27" x14ac:dyDescent="0.3">
      <c r="A43" s="612"/>
      <c r="B43" s="612"/>
      <c r="C43" s="612"/>
      <c r="D43" s="612"/>
      <c r="E43" s="612"/>
      <c r="F43" s="612"/>
      <c r="G43" s="612"/>
      <c r="H43" s="612"/>
      <c r="I43" s="612"/>
      <c r="J43" s="612"/>
      <c r="K43" s="612"/>
      <c r="L43" s="612"/>
      <c r="M43" s="612"/>
      <c r="N43" s="612"/>
      <c r="O43" s="612"/>
      <c r="P43" s="612"/>
      <c r="Q43" s="612"/>
      <c r="R43" s="612"/>
      <c r="S43" s="612"/>
      <c r="T43" s="612"/>
      <c r="U43" s="612"/>
      <c r="V43" s="612"/>
      <c r="W43" s="612"/>
      <c r="X43" s="612"/>
      <c r="Y43" s="612"/>
      <c r="Z43" s="612"/>
      <c r="AA43" s="612"/>
    </row>
    <row r="44" spans="1:27" x14ac:dyDescent="0.3">
      <c r="A44" s="612"/>
      <c r="B44" s="612"/>
      <c r="C44" s="612"/>
      <c r="D44" s="612"/>
      <c r="E44" s="612"/>
      <c r="F44" s="612"/>
      <c r="G44" s="612"/>
      <c r="H44" s="612"/>
      <c r="I44" s="612"/>
      <c r="J44" s="612"/>
      <c r="K44" s="612"/>
      <c r="L44" s="612"/>
      <c r="M44" s="612"/>
      <c r="N44" s="612"/>
      <c r="O44" s="612"/>
      <c r="P44" s="612"/>
      <c r="Q44" s="612"/>
      <c r="R44" s="612"/>
      <c r="S44" s="612"/>
      <c r="T44" s="612"/>
      <c r="U44" s="612"/>
      <c r="V44" s="612"/>
      <c r="W44" s="612"/>
      <c r="X44" s="612"/>
      <c r="Y44" s="612"/>
      <c r="Z44" s="612"/>
      <c r="AA44" s="612"/>
    </row>
    <row r="45" spans="1:27" x14ac:dyDescent="0.3">
      <c r="A45" s="612"/>
      <c r="B45" s="612"/>
      <c r="C45" s="612"/>
      <c r="D45" s="612"/>
      <c r="E45" s="612"/>
      <c r="F45" s="612"/>
      <c r="G45" s="612"/>
      <c r="H45" s="612"/>
      <c r="I45" s="612"/>
      <c r="J45" s="612"/>
      <c r="K45" s="612"/>
      <c r="L45" s="612"/>
      <c r="M45" s="612"/>
      <c r="N45" s="612"/>
      <c r="O45" s="612"/>
      <c r="P45" s="612"/>
      <c r="Q45" s="612"/>
      <c r="R45" s="612"/>
      <c r="S45" s="612"/>
      <c r="T45" s="612"/>
      <c r="U45" s="612"/>
      <c r="V45" s="612"/>
      <c r="W45" s="612"/>
      <c r="X45" s="612"/>
      <c r="Y45" s="612"/>
      <c r="Z45" s="612"/>
      <c r="AA45" s="612"/>
    </row>
    <row r="46" spans="1:27" x14ac:dyDescent="0.3">
      <c r="A46" s="612"/>
      <c r="B46" s="612"/>
      <c r="C46" s="612"/>
      <c r="D46" s="612"/>
      <c r="E46" s="612"/>
      <c r="F46" s="612"/>
      <c r="G46" s="612"/>
      <c r="H46" s="612"/>
      <c r="I46" s="612"/>
      <c r="J46" s="612"/>
      <c r="K46" s="612"/>
      <c r="L46" s="612"/>
      <c r="M46" s="612"/>
      <c r="N46" s="612"/>
      <c r="O46" s="612"/>
      <c r="P46" s="612"/>
      <c r="Q46" s="612"/>
      <c r="R46" s="612"/>
      <c r="S46" s="612"/>
      <c r="T46" s="612"/>
      <c r="U46" s="612"/>
      <c r="V46" s="612"/>
      <c r="W46" s="612"/>
      <c r="X46" s="612"/>
      <c r="Y46" s="612"/>
      <c r="Z46" s="612"/>
      <c r="AA46" s="612"/>
    </row>
    <row r="47" spans="1:27" x14ac:dyDescent="0.3">
      <c r="A47" s="612"/>
      <c r="B47" s="612"/>
      <c r="C47" s="612"/>
      <c r="D47" s="612"/>
      <c r="E47" s="612"/>
      <c r="F47" s="612"/>
      <c r="G47" s="612"/>
      <c r="H47" s="612"/>
      <c r="I47" s="612"/>
      <c r="J47" s="612"/>
      <c r="K47" s="612"/>
      <c r="L47" s="612"/>
      <c r="M47" s="612"/>
      <c r="N47" s="612"/>
      <c r="O47" s="612"/>
      <c r="P47" s="612"/>
      <c r="Q47" s="612"/>
      <c r="R47" s="612"/>
      <c r="S47" s="612"/>
      <c r="T47" s="612"/>
      <c r="U47" s="612"/>
      <c r="V47" s="612"/>
      <c r="W47" s="612"/>
    </row>
    <row r="48" spans="1:27" ht="51.75" customHeight="1" x14ac:dyDescent="0.3">
      <c r="A48" s="612"/>
      <c r="B48" s="612"/>
      <c r="C48" s="612"/>
      <c r="D48" s="612"/>
      <c r="E48" s="612"/>
      <c r="F48" s="612"/>
      <c r="G48" s="612"/>
      <c r="H48" s="612"/>
      <c r="I48" s="612"/>
      <c r="J48" s="612"/>
      <c r="K48" s="612"/>
      <c r="L48" s="612"/>
      <c r="M48" s="612"/>
      <c r="N48" s="612"/>
      <c r="O48" s="612"/>
      <c r="P48" s="612"/>
      <c r="Q48" s="612"/>
      <c r="R48" s="612"/>
      <c r="S48" s="612"/>
      <c r="T48" s="612"/>
      <c r="U48" s="612"/>
      <c r="V48" s="612"/>
      <c r="W48" s="612"/>
      <c r="X48" s="612"/>
      <c r="Y48" s="612"/>
      <c r="Z48" s="612"/>
      <c r="AA48" s="612"/>
    </row>
    <row r="49" spans="1:27" x14ac:dyDescent="0.3">
      <c r="A49" s="612"/>
      <c r="B49" s="612"/>
      <c r="C49" s="612"/>
      <c r="D49" s="612"/>
      <c r="E49" s="612"/>
      <c r="F49" s="612"/>
      <c r="G49" s="612"/>
      <c r="H49" s="612"/>
      <c r="I49" s="612"/>
      <c r="J49" s="612"/>
      <c r="K49" s="612"/>
      <c r="L49" s="612"/>
      <c r="M49" s="612"/>
      <c r="N49" s="612"/>
      <c r="O49" s="612"/>
      <c r="P49" s="612"/>
      <c r="Q49" s="612"/>
      <c r="R49" s="612"/>
      <c r="S49" s="612"/>
      <c r="T49" s="612"/>
      <c r="U49" s="612"/>
      <c r="V49" s="612"/>
      <c r="W49" s="612"/>
      <c r="X49" s="612"/>
      <c r="Y49" s="612"/>
      <c r="Z49" s="612"/>
      <c r="AA49" s="612"/>
    </row>
    <row r="50" spans="1:27" x14ac:dyDescent="0.3">
      <c r="A50" s="612"/>
      <c r="B50" s="612"/>
      <c r="C50" s="612"/>
      <c r="D50" s="612"/>
      <c r="E50" s="612"/>
      <c r="F50" s="612"/>
      <c r="G50" s="612"/>
      <c r="H50" s="612"/>
      <c r="I50" s="612"/>
      <c r="J50" s="612"/>
      <c r="K50" s="612"/>
      <c r="L50" s="612"/>
      <c r="M50" s="612"/>
      <c r="N50" s="612"/>
      <c r="O50" s="612"/>
      <c r="P50" s="612"/>
      <c r="Q50" s="612"/>
      <c r="R50" s="612"/>
      <c r="S50" s="612"/>
      <c r="T50" s="612"/>
      <c r="U50" s="612"/>
      <c r="V50" s="612"/>
      <c r="W50" s="612"/>
      <c r="X50" s="612"/>
      <c r="Y50" s="612"/>
      <c r="Z50" s="612"/>
      <c r="AA50" s="612"/>
    </row>
    <row r="51" spans="1:27" x14ac:dyDescent="0.3">
      <c r="A51" s="612"/>
      <c r="B51" s="612"/>
      <c r="C51" s="612"/>
      <c r="D51" s="612"/>
      <c r="E51" s="612"/>
      <c r="F51" s="612"/>
      <c r="G51" s="612"/>
      <c r="H51" s="612"/>
      <c r="I51" s="612"/>
      <c r="J51" s="612"/>
      <c r="K51" s="612"/>
      <c r="L51" s="612"/>
      <c r="M51" s="612"/>
      <c r="N51" s="612"/>
      <c r="O51" s="612"/>
      <c r="P51" s="612"/>
      <c r="Q51" s="612"/>
      <c r="R51" s="612"/>
      <c r="S51" s="612"/>
      <c r="T51" s="612"/>
      <c r="U51" s="612"/>
      <c r="V51" s="612"/>
      <c r="W51" s="612"/>
      <c r="X51" s="612"/>
      <c r="Y51" s="612"/>
      <c r="Z51" s="612"/>
      <c r="AA51" s="612"/>
    </row>
    <row r="52" spans="1:27" x14ac:dyDescent="0.3">
      <c r="A52" s="612"/>
      <c r="B52" s="612"/>
      <c r="C52" s="612"/>
      <c r="D52" s="612"/>
      <c r="E52" s="612"/>
      <c r="F52" s="612"/>
      <c r="G52" s="612"/>
      <c r="H52" s="612"/>
      <c r="I52" s="612"/>
      <c r="J52" s="612"/>
      <c r="K52" s="612"/>
      <c r="L52" s="612"/>
      <c r="M52" s="612"/>
      <c r="N52" s="612"/>
      <c r="O52" s="612"/>
      <c r="P52" s="612"/>
      <c r="Q52" s="612"/>
      <c r="R52" s="612"/>
      <c r="S52" s="612"/>
      <c r="T52" s="612"/>
      <c r="U52" s="612"/>
      <c r="V52" s="612"/>
      <c r="W52" s="612"/>
      <c r="X52" s="612"/>
      <c r="Y52" s="612"/>
      <c r="Z52" s="612"/>
      <c r="AA52" s="612"/>
    </row>
    <row r="53" spans="1:27" x14ac:dyDescent="0.3">
      <c r="A53" s="612"/>
      <c r="B53" s="612"/>
      <c r="C53" s="612"/>
      <c r="D53" s="612"/>
      <c r="E53" s="612"/>
      <c r="F53" s="612"/>
      <c r="G53" s="612"/>
      <c r="H53" s="612"/>
      <c r="I53" s="612"/>
      <c r="J53" s="612"/>
      <c r="K53" s="612"/>
      <c r="L53" s="612"/>
      <c r="M53" s="612"/>
      <c r="N53" s="612"/>
      <c r="O53" s="612"/>
      <c r="P53" s="612"/>
      <c r="Q53" s="612"/>
      <c r="R53" s="612"/>
      <c r="S53" s="612"/>
      <c r="T53" s="612"/>
      <c r="U53" s="612"/>
      <c r="V53" s="612"/>
      <c r="W53" s="612"/>
      <c r="X53" s="612"/>
      <c r="Y53" s="612"/>
      <c r="Z53" s="612"/>
      <c r="AA53" s="612"/>
    </row>
    <row r="54" spans="1:27" x14ac:dyDescent="0.3">
      <c r="A54" s="612"/>
      <c r="B54" s="612"/>
      <c r="C54" s="612"/>
      <c r="D54" s="612"/>
      <c r="E54" s="612"/>
      <c r="F54" s="612"/>
      <c r="G54" s="612"/>
      <c r="H54" s="612"/>
      <c r="I54" s="612"/>
      <c r="J54" s="612"/>
      <c r="K54" s="612"/>
      <c r="L54" s="612"/>
      <c r="M54" s="612"/>
      <c r="N54" s="612"/>
      <c r="O54" s="612"/>
      <c r="P54" s="612"/>
      <c r="Q54" s="612"/>
      <c r="R54" s="612"/>
      <c r="S54" s="612"/>
      <c r="T54" s="612"/>
      <c r="U54" s="612"/>
      <c r="V54" s="612"/>
      <c r="W54" s="612"/>
      <c r="X54" s="612"/>
      <c r="Y54" s="612"/>
      <c r="Z54" s="612"/>
      <c r="AA54" s="612"/>
    </row>
    <row r="55" spans="1:27" x14ac:dyDescent="0.3">
      <c r="A55" s="612"/>
      <c r="B55" s="612"/>
      <c r="C55" s="612"/>
      <c r="D55" s="612"/>
      <c r="E55" s="612"/>
      <c r="F55" s="612"/>
      <c r="G55" s="612"/>
      <c r="H55" s="612"/>
      <c r="I55" s="612"/>
      <c r="J55" s="612"/>
      <c r="K55" s="612"/>
      <c r="L55" s="612"/>
      <c r="M55" s="612"/>
      <c r="N55" s="612"/>
      <c r="O55" s="612"/>
      <c r="P55" s="612"/>
      <c r="Q55" s="612"/>
      <c r="R55" s="612"/>
      <c r="S55" s="612"/>
      <c r="T55" s="612"/>
      <c r="U55" s="612"/>
      <c r="V55" s="612"/>
      <c r="W55" s="612"/>
      <c r="X55" s="612"/>
      <c r="Y55" s="612"/>
      <c r="Z55" s="612"/>
      <c r="AA55" s="612"/>
    </row>
    <row r="56" spans="1:27" x14ac:dyDescent="0.3">
      <c r="A56" s="612"/>
      <c r="B56" s="612"/>
      <c r="C56" s="612"/>
      <c r="D56" s="612"/>
      <c r="E56" s="612"/>
      <c r="F56" s="612"/>
      <c r="G56" s="612"/>
      <c r="H56" s="612"/>
      <c r="I56" s="612"/>
      <c r="J56" s="612"/>
      <c r="K56" s="612"/>
      <c r="L56" s="612"/>
      <c r="M56" s="612"/>
      <c r="N56" s="612"/>
      <c r="O56" s="612"/>
      <c r="P56" s="612"/>
      <c r="Q56" s="612"/>
      <c r="R56" s="612"/>
      <c r="S56" s="612"/>
      <c r="T56" s="612"/>
      <c r="U56" s="612"/>
      <c r="V56" s="612"/>
      <c r="W56" s="612"/>
      <c r="X56" s="612"/>
      <c r="Y56" s="612"/>
      <c r="Z56" s="612"/>
      <c r="AA56" s="612"/>
    </row>
    <row r="57" spans="1:27" x14ac:dyDescent="0.3">
      <c r="A57" s="612"/>
      <c r="B57" s="612"/>
      <c r="C57" s="612"/>
      <c r="D57" s="612"/>
      <c r="E57" s="612"/>
      <c r="F57" s="612"/>
      <c r="G57" s="612"/>
      <c r="H57" s="612"/>
      <c r="I57" s="612"/>
      <c r="J57" s="612"/>
      <c r="K57" s="612"/>
      <c r="L57" s="612"/>
      <c r="M57" s="612"/>
      <c r="N57" s="612"/>
      <c r="O57" s="612"/>
      <c r="P57" s="612"/>
      <c r="Q57" s="612"/>
      <c r="R57" s="612"/>
      <c r="S57" s="612"/>
      <c r="T57" s="612"/>
      <c r="U57" s="612"/>
      <c r="V57" s="612"/>
      <c r="W57" s="612"/>
      <c r="X57" s="612"/>
      <c r="Y57" s="612"/>
      <c r="Z57" s="612"/>
      <c r="AA57" s="612"/>
    </row>
    <row r="58" spans="1:27" x14ac:dyDescent="0.3">
      <c r="A58" s="612"/>
      <c r="B58" s="612"/>
      <c r="C58" s="612"/>
      <c r="D58" s="612"/>
      <c r="E58" s="612"/>
      <c r="F58" s="612"/>
      <c r="G58" s="612"/>
      <c r="H58" s="612"/>
      <c r="I58" s="612"/>
      <c r="J58" s="612"/>
      <c r="K58" s="612"/>
      <c r="L58" s="612"/>
      <c r="M58" s="612"/>
      <c r="N58" s="612"/>
      <c r="O58" s="612"/>
      <c r="P58" s="612"/>
      <c r="Q58" s="612"/>
      <c r="R58" s="612"/>
      <c r="S58" s="612"/>
      <c r="T58" s="612"/>
      <c r="U58" s="612"/>
      <c r="V58" s="612"/>
      <c r="W58" s="612"/>
      <c r="X58" s="612"/>
      <c r="Y58" s="612"/>
      <c r="Z58" s="612"/>
      <c r="AA58" s="612"/>
    </row>
    <row r="59" spans="1:27" x14ac:dyDescent="0.3">
      <c r="A59" s="612"/>
      <c r="B59" s="612"/>
      <c r="C59" s="612"/>
      <c r="D59" s="612"/>
      <c r="E59" s="612"/>
      <c r="F59" s="612"/>
      <c r="G59" s="612"/>
      <c r="H59" s="612"/>
      <c r="I59" s="612"/>
      <c r="J59" s="612"/>
      <c r="K59" s="612"/>
      <c r="L59" s="612"/>
      <c r="M59" s="612"/>
      <c r="N59" s="612"/>
      <c r="O59" s="612"/>
      <c r="P59" s="612"/>
      <c r="Q59" s="612"/>
      <c r="R59" s="612"/>
      <c r="S59" s="612"/>
      <c r="T59" s="612"/>
      <c r="U59" s="612"/>
      <c r="V59" s="612"/>
      <c r="W59" s="612"/>
      <c r="X59" s="612"/>
      <c r="Y59" s="612"/>
      <c r="Z59" s="612"/>
      <c r="AA59" s="612"/>
    </row>
    <row r="60" spans="1:27" ht="15.75" customHeight="1" x14ac:dyDescent="0.3">
      <c r="A60" s="612"/>
      <c r="B60" s="612"/>
      <c r="C60" s="612"/>
      <c r="D60" s="612"/>
      <c r="E60" s="612"/>
      <c r="F60" s="612"/>
      <c r="G60" s="612"/>
      <c r="H60" s="612"/>
      <c r="I60" s="612"/>
      <c r="J60" s="612"/>
      <c r="K60" s="612"/>
      <c r="L60" s="612"/>
      <c r="M60" s="612"/>
      <c r="N60" s="612"/>
      <c r="O60" s="612"/>
      <c r="P60" s="612"/>
      <c r="Q60" s="612"/>
      <c r="R60" s="612"/>
      <c r="S60" s="612"/>
      <c r="T60" s="612"/>
      <c r="U60" s="612"/>
      <c r="V60" s="612"/>
      <c r="W60" s="612"/>
      <c r="X60" s="612"/>
      <c r="Y60" s="612"/>
      <c r="Z60" s="612"/>
      <c r="AA60" s="612"/>
    </row>
    <row r="61" spans="1:27" x14ac:dyDescent="0.3">
      <c r="A61" s="612"/>
      <c r="B61" s="612"/>
      <c r="C61" s="612"/>
      <c r="D61" s="612"/>
      <c r="E61" s="612"/>
      <c r="F61" s="612"/>
      <c r="G61" s="612"/>
      <c r="H61" s="612"/>
      <c r="I61" s="612"/>
      <c r="J61" s="612"/>
      <c r="K61" s="612"/>
      <c r="L61" s="612"/>
      <c r="M61" s="612"/>
      <c r="N61" s="612"/>
      <c r="O61" s="612"/>
      <c r="P61" s="612"/>
      <c r="Q61" s="612"/>
      <c r="R61" s="612"/>
      <c r="S61" s="612"/>
      <c r="T61" s="612"/>
      <c r="U61" s="612"/>
      <c r="V61" s="612"/>
      <c r="W61" s="612"/>
      <c r="X61" s="612"/>
      <c r="Y61" s="612"/>
      <c r="Z61" s="612"/>
      <c r="AA61" s="612"/>
    </row>
    <row r="62" spans="1:27" x14ac:dyDescent="0.3">
      <c r="A62" s="612"/>
      <c r="B62" s="612"/>
      <c r="C62" s="612"/>
      <c r="D62" s="612"/>
      <c r="E62" s="612"/>
      <c r="F62" s="612"/>
      <c r="G62" s="612"/>
      <c r="H62" s="612"/>
      <c r="I62" s="612"/>
      <c r="J62" s="612"/>
      <c r="K62" s="612"/>
      <c r="L62" s="612"/>
      <c r="M62" s="612"/>
      <c r="N62" s="612"/>
      <c r="O62" s="612"/>
      <c r="P62" s="612"/>
      <c r="Q62" s="612"/>
      <c r="R62" s="612"/>
      <c r="S62" s="612"/>
      <c r="T62" s="612"/>
      <c r="U62" s="612"/>
      <c r="V62" s="612"/>
      <c r="W62" s="612"/>
      <c r="X62" s="612"/>
      <c r="Y62" s="612"/>
      <c r="Z62" s="612"/>
      <c r="AA62" s="612"/>
    </row>
    <row r="63" spans="1:27" x14ac:dyDescent="0.3">
      <c r="A63" s="612"/>
      <c r="B63" s="612"/>
      <c r="C63" s="612"/>
      <c r="D63" s="612"/>
      <c r="E63" s="612"/>
      <c r="F63" s="612"/>
      <c r="G63" s="612"/>
      <c r="H63" s="612"/>
      <c r="I63" s="612"/>
      <c r="J63" s="612"/>
      <c r="K63" s="612"/>
      <c r="L63" s="612"/>
      <c r="M63" s="612"/>
      <c r="N63" s="612"/>
      <c r="O63" s="612"/>
      <c r="P63" s="612"/>
      <c r="Q63" s="612"/>
      <c r="R63" s="612"/>
      <c r="S63" s="612"/>
      <c r="T63" s="612"/>
      <c r="U63" s="612"/>
      <c r="V63" s="612"/>
      <c r="W63" s="612"/>
      <c r="X63" s="612"/>
      <c r="Y63" s="612"/>
      <c r="Z63" s="612"/>
      <c r="AA63" s="612"/>
    </row>
    <row r="64" spans="1:27" x14ac:dyDescent="0.3">
      <c r="A64" s="612"/>
      <c r="B64" s="612"/>
      <c r="C64" s="612"/>
      <c r="D64" s="612"/>
      <c r="E64" s="612"/>
      <c r="F64" s="612"/>
      <c r="G64" s="612"/>
      <c r="H64" s="612"/>
      <c r="I64" s="612"/>
      <c r="J64" s="612"/>
      <c r="K64" s="612"/>
      <c r="L64" s="612"/>
      <c r="M64" s="612"/>
      <c r="N64" s="612"/>
      <c r="O64" s="612"/>
      <c r="P64" s="612"/>
      <c r="Q64" s="612"/>
      <c r="R64" s="612"/>
      <c r="S64" s="612"/>
      <c r="T64" s="612"/>
      <c r="U64" s="612"/>
      <c r="V64" s="612"/>
      <c r="W64" s="612"/>
      <c r="X64" s="612"/>
      <c r="Y64" s="612"/>
      <c r="Z64" s="612"/>
      <c r="AA64" s="612"/>
    </row>
    <row r="65" spans="1:27" x14ac:dyDescent="0.3">
      <c r="A65" s="612"/>
      <c r="B65" s="612"/>
      <c r="C65" s="612"/>
      <c r="D65" s="612"/>
      <c r="E65" s="612"/>
      <c r="F65" s="612"/>
      <c r="G65" s="612"/>
      <c r="H65" s="612"/>
      <c r="I65" s="612"/>
      <c r="J65" s="612"/>
      <c r="K65" s="612"/>
      <c r="L65" s="612"/>
      <c r="M65" s="612"/>
      <c r="N65" s="612"/>
      <c r="O65" s="612"/>
      <c r="P65" s="612"/>
      <c r="Q65" s="612"/>
      <c r="R65" s="612"/>
      <c r="S65" s="612"/>
      <c r="T65" s="612"/>
      <c r="U65" s="612"/>
      <c r="V65" s="612"/>
      <c r="W65" s="612"/>
      <c r="X65" s="612"/>
      <c r="Y65" s="612"/>
      <c r="Z65" s="612"/>
      <c r="AA65" s="612"/>
    </row>
    <row r="66" spans="1:27" x14ac:dyDescent="0.3">
      <c r="A66" s="612"/>
      <c r="B66" s="612"/>
      <c r="C66" s="612"/>
      <c r="D66" s="612"/>
      <c r="E66" s="612"/>
      <c r="F66" s="612"/>
      <c r="G66" s="612"/>
      <c r="H66" s="612"/>
      <c r="I66" s="612"/>
      <c r="J66" s="612"/>
      <c r="K66" s="612"/>
      <c r="L66" s="612"/>
      <c r="M66" s="612"/>
      <c r="N66" s="612"/>
      <c r="O66" s="612"/>
      <c r="P66" s="612"/>
      <c r="Q66" s="612"/>
      <c r="R66" s="612"/>
      <c r="S66" s="612"/>
      <c r="T66" s="612"/>
      <c r="U66" s="612"/>
      <c r="V66" s="612"/>
      <c r="W66" s="612"/>
      <c r="X66" s="612"/>
      <c r="Y66" s="612"/>
      <c r="Z66" s="612"/>
      <c r="AA66" s="612"/>
    </row>
    <row r="67" spans="1:27" x14ac:dyDescent="0.3">
      <c r="A67" s="612"/>
      <c r="B67" s="612"/>
      <c r="C67" s="612"/>
      <c r="D67" s="612"/>
      <c r="E67" s="612"/>
      <c r="F67" s="612"/>
      <c r="G67" s="612"/>
      <c r="H67" s="612"/>
      <c r="I67" s="612"/>
      <c r="J67" s="612"/>
      <c r="K67" s="612"/>
      <c r="L67" s="612"/>
      <c r="M67" s="612"/>
      <c r="N67" s="612"/>
      <c r="O67" s="612"/>
      <c r="P67" s="612"/>
      <c r="Q67" s="612"/>
      <c r="R67" s="612"/>
      <c r="S67" s="612"/>
      <c r="T67" s="612"/>
      <c r="U67" s="612"/>
      <c r="V67" s="612"/>
      <c r="W67" s="612"/>
      <c r="X67" s="612"/>
      <c r="Y67" s="612"/>
      <c r="Z67" s="612"/>
      <c r="AA67" s="612"/>
    </row>
    <row r="68" spans="1:27" x14ac:dyDescent="0.3">
      <c r="A68" s="612"/>
      <c r="B68" s="612"/>
      <c r="C68" s="612"/>
      <c r="D68" s="612"/>
      <c r="E68" s="612"/>
      <c r="F68" s="612"/>
      <c r="G68" s="612"/>
      <c r="H68" s="612"/>
      <c r="I68" s="612"/>
      <c r="J68" s="612"/>
      <c r="K68" s="612"/>
      <c r="L68" s="612"/>
      <c r="M68" s="612"/>
      <c r="N68" s="612"/>
      <c r="O68" s="612"/>
      <c r="P68" s="612"/>
      <c r="Q68" s="612"/>
      <c r="R68" s="612"/>
      <c r="S68" s="612"/>
      <c r="T68" s="612"/>
      <c r="U68" s="612"/>
      <c r="V68" s="612"/>
      <c r="W68" s="612"/>
      <c r="X68" s="612"/>
      <c r="Y68" s="612"/>
      <c r="Z68" s="612"/>
      <c r="AA68" s="612"/>
    </row>
    <row r="69" spans="1:27" x14ac:dyDescent="0.3">
      <c r="A69" s="612"/>
      <c r="B69" s="612"/>
      <c r="C69" s="612"/>
      <c r="D69" s="612"/>
      <c r="E69" s="612"/>
      <c r="F69" s="612"/>
      <c r="G69" s="612"/>
      <c r="H69" s="612"/>
      <c r="I69" s="612"/>
      <c r="J69" s="612"/>
      <c r="K69" s="612"/>
      <c r="L69" s="612"/>
      <c r="M69" s="612"/>
      <c r="N69" s="612"/>
      <c r="O69" s="612"/>
      <c r="P69" s="612"/>
      <c r="Q69" s="612"/>
      <c r="R69" s="612"/>
      <c r="S69" s="612"/>
      <c r="T69" s="612"/>
      <c r="U69" s="612"/>
      <c r="V69" s="612"/>
      <c r="W69" s="612"/>
      <c r="X69" s="612"/>
      <c r="Y69" s="612"/>
      <c r="Z69" s="612"/>
      <c r="AA69" s="612"/>
    </row>
    <row r="70" spans="1:27" x14ac:dyDescent="0.3">
      <c r="A70" s="612"/>
      <c r="B70" s="612"/>
      <c r="C70" s="612"/>
      <c r="D70" s="612"/>
      <c r="E70" s="612"/>
      <c r="F70" s="612"/>
      <c r="G70" s="612"/>
      <c r="H70" s="612"/>
      <c r="I70" s="612"/>
      <c r="J70" s="612"/>
      <c r="K70" s="612"/>
      <c r="L70" s="612"/>
      <c r="M70" s="612"/>
      <c r="N70" s="612"/>
      <c r="O70" s="612"/>
      <c r="P70" s="612"/>
      <c r="Q70" s="612"/>
      <c r="R70" s="612"/>
      <c r="S70" s="612"/>
      <c r="T70" s="612"/>
      <c r="U70" s="612"/>
      <c r="V70" s="612"/>
      <c r="W70" s="612"/>
      <c r="X70" s="612"/>
      <c r="Y70" s="612"/>
      <c r="Z70" s="612"/>
      <c r="AA70" s="612"/>
    </row>
    <row r="71" spans="1:27" x14ac:dyDescent="0.3">
      <c r="A71" s="612"/>
      <c r="B71" s="612"/>
      <c r="C71" s="612"/>
      <c r="D71" s="612"/>
      <c r="E71" s="612"/>
      <c r="F71" s="612"/>
      <c r="G71" s="612"/>
      <c r="H71" s="612"/>
      <c r="I71" s="612"/>
      <c r="J71" s="612"/>
      <c r="K71" s="612"/>
      <c r="L71" s="612"/>
      <c r="M71" s="612"/>
      <c r="N71" s="612"/>
      <c r="O71" s="612"/>
      <c r="P71" s="612"/>
      <c r="Q71" s="612"/>
      <c r="R71" s="612"/>
      <c r="S71" s="612"/>
      <c r="T71" s="612"/>
      <c r="U71" s="612"/>
      <c r="V71" s="612"/>
      <c r="W71" s="612"/>
      <c r="X71" s="612"/>
      <c r="Y71" s="612"/>
      <c r="Z71" s="612"/>
      <c r="AA71" s="612"/>
    </row>
    <row r="72" spans="1:27" x14ac:dyDescent="0.3">
      <c r="A72" s="612"/>
      <c r="B72" s="612"/>
      <c r="C72" s="612"/>
      <c r="D72" s="612"/>
      <c r="E72" s="612"/>
      <c r="F72" s="612"/>
      <c r="G72" s="612"/>
      <c r="H72" s="612"/>
      <c r="I72" s="612"/>
      <c r="J72" s="612"/>
      <c r="K72" s="612"/>
      <c r="L72" s="612"/>
      <c r="M72" s="612"/>
      <c r="N72" s="612"/>
      <c r="O72" s="612"/>
      <c r="P72" s="612"/>
      <c r="Q72" s="612"/>
      <c r="R72" s="612"/>
      <c r="S72" s="612"/>
      <c r="T72" s="612"/>
      <c r="U72" s="612"/>
      <c r="V72" s="612"/>
      <c r="W72" s="612"/>
      <c r="X72" s="612"/>
      <c r="Y72" s="612"/>
      <c r="Z72" s="612"/>
      <c r="AA72" s="612"/>
    </row>
    <row r="73" spans="1:27" x14ac:dyDescent="0.3">
      <c r="A73" s="612"/>
      <c r="B73" s="612"/>
      <c r="C73" s="612"/>
      <c r="D73" s="612"/>
      <c r="E73" s="612"/>
      <c r="F73" s="612"/>
      <c r="G73" s="612"/>
      <c r="H73" s="612"/>
      <c r="I73" s="612"/>
      <c r="J73" s="612"/>
      <c r="K73" s="612"/>
      <c r="L73" s="612"/>
      <c r="M73" s="612"/>
      <c r="N73" s="612"/>
      <c r="O73" s="612"/>
      <c r="P73" s="612"/>
      <c r="Q73" s="612"/>
      <c r="R73" s="612"/>
      <c r="S73" s="612"/>
      <c r="T73" s="612"/>
      <c r="U73" s="612"/>
      <c r="V73" s="612"/>
      <c r="W73" s="612"/>
      <c r="X73" s="612"/>
      <c r="Y73" s="612"/>
      <c r="Z73" s="612"/>
      <c r="AA73" s="612"/>
    </row>
    <row r="74" spans="1:27" x14ac:dyDescent="0.3">
      <c r="A74" s="612"/>
      <c r="B74" s="612"/>
      <c r="C74" s="612"/>
      <c r="D74" s="612"/>
      <c r="E74" s="612"/>
      <c r="F74" s="612"/>
      <c r="G74" s="612"/>
      <c r="H74" s="612"/>
      <c r="I74" s="612"/>
      <c r="J74" s="612"/>
      <c r="K74" s="612"/>
      <c r="L74" s="612"/>
      <c r="M74" s="612"/>
      <c r="N74" s="612"/>
      <c r="O74" s="612"/>
      <c r="P74" s="612"/>
      <c r="Q74" s="612"/>
      <c r="R74" s="612"/>
      <c r="S74" s="612"/>
      <c r="T74" s="612"/>
      <c r="U74" s="612"/>
      <c r="V74" s="612"/>
      <c r="W74" s="612"/>
      <c r="X74" s="612"/>
      <c r="Y74" s="612"/>
      <c r="Z74" s="612"/>
      <c r="AA74" s="612"/>
    </row>
    <row r="75" spans="1:27" x14ac:dyDescent="0.3">
      <c r="A75" s="612"/>
      <c r="B75" s="612"/>
      <c r="C75" s="612"/>
      <c r="D75" s="612"/>
      <c r="E75" s="612"/>
      <c r="F75" s="612"/>
      <c r="G75" s="612"/>
      <c r="H75" s="612"/>
      <c r="I75" s="612"/>
      <c r="J75" s="612"/>
      <c r="K75" s="612"/>
      <c r="L75" s="612"/>
      <c r="M75" s="612"/>
      <c r="N75" s="612"/>
      <c r="O75" s="612"/>
      <c r="P75" s="612"/>
      <c r="Q75" s="612"/>
      <c r="R75" s="612"/>
      <c r="S75" s="612"/>
      <c r="T75" s="612"/>
      <c r="U75" s="612"/>
      <c r="V75" s="612"/>
      <c r="W75" s="612"/>
      <c r="X75" s="612"/>
      <c r="Y75" s="612"/>
      <c r="Z75" s="612"/>
      <c r="AA75" s="612"/>
    </row>
    <row r="76" spans="1:27" x14ac:dyDescent="0.3">
      <c r="A76" s="612"/>
      <c r="B76" s="612"/>
      <c r="C76" s="612"/>
      <c r="D76" s="612"/>
      <c r="E76" s="612"/>
      <c r="F76" s="612"/>
      <c r="G76" s="612"/>
      <c r="H76" s="612"/>
      <c r="I76" s="612"/>
      <c r="J76" s="612"/>
      <c r="K76" s="612"/>
      <c r="L76" s="612"/>
      <c r="M76" s="612"/>
      <c r="N76" s="612"/>
      <c r="O76" s="612"/>
      <c r="P76" s="612"/>
      <c r="Q76" s="612"/>
      <c r="R76" s="612"/>
      <c r="S76" s="612"/>
      <c r="T76" s="612"/>
      <c r="U76" s="612"/>
      <c r="V76" s="612"/>
      <c r="W76" s="612"/>
      <c r="X76" s="612"/>
      <c r="Y76" s="612"/>
      <c r="Z76" s="612"/>
      <c r="AA76" s="612"/>
    </row>
    <row r="77" spans="1:27" x14ac:dyDescent="0.3">
      <c r="A77" s="612"/>
      <c r="B77" s="612"/>
      <c r="C77" s="612"/>
      <c r="D77" s="612"/>
      <c r="E77" s="612"/>
      <c r="F77" s="612"/>
      <c r="G77" s="612"/>
      <c r="H77" s="612"/>
      <c r="I77" s="612"/>
      <c r="J77" s="612"/>
      <c r="K77" s="612"/>
      <c r="L77" s="612"/>
      <c r="M77" s="612"/>
      <c r="N77" s="612"/>
      <c r="O77" s="612"/>
      <c r="P77" s="612"/>
      <c r="Q77" s="612"/>
      <c r="R77" s="612"/>
      <c r="S77" s="612"/>
      <c r="T77" s="612"/>
      <c r="U77" s="612"/>
      <c r="V77" s="612"/>
      <c r="W77" s="612"/>
      <c r="X77" s="612"/>
      <c r="Y77" s="612"/>
      <c r="Z77" s="612"/>
      <c r="AA77" s="612"/>
    </row>
    <row r="78" spans="1:27" x14ac:dyDescent="0.3">
      <c r="A78" s="612"/>
      <c r="B78" s="612"/>
      <c r="C78" s="612"/>
      <c r="D78" s="612"/>
      <c r="E78" s="612"/>
    </row>
    <row r="79" spans="1:27" x14ac:dyDescent="0.3">
      <c r="A79" s="612"/>
      <c r="B79" s="612"/>
      <c r="C79" s="612"/>
      <c r="D79" s="612"/>
      <c r="E79" s="612"/>
    </row>
    <row r="80" spans="1:27" x14ac:dyDescent="0.3">
      <c r="A80" s="612"/>
      <c r="B80" s="612"/>
      <c r="C80" s="612"/>
      <c r="D80" s="612"/>
      <c r="E80" s="612"/>
    </row>
    <row r="81" spans="1:5" x14ac:dyDescent="0.3">
      <c r="A81" s="612"/>
      <c r="B81" s="612"/>
      <c r="C81" s="612"/>
      <c r="D81" s="612"/>
      <c r="E81" s="612"/>
    </row>
    <row r="82" spans="1:5" x14ac:dyDescent="0.3">
      <c r="A82" s="612"/>
    </row>
    <row r="83" spans="1:5" x14ac:dyDescent="0.3">
      <c r="A83" s="612"/>
    </row>
    <row r="84" spans="1:5" x14ac:dyDescent="0.3">
      <c r="A84" s="612"/>
    </row>
    <row r="85" spans="1:5" x14ac:dyDescent="0.3">
      <c r="A85" s="612"/>
    </row>
    <row r="86" spans="1:5" x14ac:dyDescent="0.3">
      <c r="A86" s="612"/>
    </row>
    <row r="87" spans="1:5" x14ac:dyDescent="0.3">
      <c r="A87" s="612"/>
    </row>
    <row r="88" spans="1:5" x14ac:dyDescent="0.3">
      <c r="A88" s="612"/>
    </row>
    <row r="89" spans="1:5" x14ac:dyDescent="0.3">
      <c r="A89" s="612"/>
    </row>
    <row r="90" spans="1:5" ht="19.5" customHeight="1" x14ac:dyDescent="0.3">
      <c r="A90" s="612"/>
    </row>
    <row r="91" spans="1:5" ht="74.25" customHeight="1" x14ac:dyDescent="0.3">
      <c r="A91" s="612"/>
    </row>
    <row r="92" spans="1:5" ht="15" customHeight="1" x14ac:dyDescent="0.3">
      <c r="A92" s="612"/>
    </row>
    <row r="93" spans="1:5" ht="15" customHeight="1" x14ac:dyDescent="0.3">
      <c r="A93" s="612"/>
    </row>
    <row r="94" spans="1:5" ht="15" customHeight="1" x14ac:dyDescent="0.3">
      <c r="A94" s="612"/>
    </row>
    <row r="95" spans="1:5" ht="15" customHeight="1" x14ac:dyDescent="0.3">
      <c r="A95" s="612"/>
    </row>
    <row r="96" spans="1:5" ht="15" customHeight="1" x14ac:dyDescent="0.3">
      <c r="A96" s="612"/>
    </row>
    <row r="97" spans="1:1" ht="15" customHeight="1" x14ac:dyDescent="0.3">
      <c r="A97" s="612"/>
    </row>
    <row r="98" spans="1:1" ht="15" customHeight="1" x14ac:dyDescent="0.3">
      <c r="A98" s="612"/>
    </row>
    <row r="99" spans="1:1" ht="15" customHeight="1" x14ac:dyDescent="0.3">
      <c r="A99" s="612"/>
    </row>
    <row r="100" spans="1:1" ht="15" customHeight="1" x14ac:dyDescent="0.3">
      <c r="A100" s="612"/>
    </row>
    <row r="101" spans="1:1" ht="15" customHeight="1" x14ac:dyDescent="0.3">
      <c r="A101" s="612"/>
    </row>
    <row r="102" spans="1:1" ht="15" customHeight="1" x14ac:dyDescent="0.3">
      <c r="A102" s="612"/>
    </row>
    <row r="103" spans="1:1" ht="15" customHeight="1" x14ac:dyDescent="0.3">
      <c r="A103" s="612"/>
    </row>
    <row r="104" spans="1:1" ht="15" customHeight="1" x14ac:dyDescent="0.3">
      <c r="A104" s="612"/>
    </row>
    <row r="105" spans="1:1" ht="15" customHeight="1" x14ac:dyDescent="0.3">
      <c r="A105" s="612"/>
    </row>
    <row r="106" spans="1:1" ht="15" customHeight="1" x14ac:dyDescent="0.3">
      <c r="A106" s="612"/>
    </row>
    <row r="107" spans="1:1" ht="15" customHeight="1" x14ac:dyDescent="0.3">
      <c r="A107" s="612"/>
    </row>
    <row r="108" spans="1:1" ht="15" customHeight="1" x14ac:dyDescent="0.3">
      <c r="A108" s="612"/>
    </row>
    <row r="109" spans="1:1" ht="15" customHeight="1" x14ac:dyDescent="0.3">
      <c r="A109" s="612"/>
    </row>
    <row r="110" spans="1:1" ht="15" customHeight="1" x14ac:dyDescent="0.3">
      <c r="A110" s="612"/>
    </row>
    <row r="111" spans="1:1" ht="15" customHeight="1" x14ac:dyDescent="0.3">
      <c r="A111" s="612"/>
    </row>
    <row r="112" spans="1:1" ht="15" customHeight="1" x14ac:dyDescent="0.3">
      <c r="A112" s="612"/>
    </row>
    <row r="113" spans="1:1" x14ac:dyDescent="0.3">
      <c r="A113" s="612"/>
    </row>
    <row r="114" spans="1:1" x14ac:dyDescent="0.3">
      <c r="A114" s="612"/>
    </row>
    <row r="115" spans="1:1" x14ac:dyDescent="0.3">
      <c r="A115" s="612"/>
    </row>
    <row r="116" spans="1:1" x14ac:dyDescent="0.3">
      <c r="A116" s="612"/>
    </row>
    <row r="117" spans="1:1" x14ac:dyDescent="0.3">
      <c r="A117" s="612"/>
    </row>
    <row r="118" spans="1:1" x14ac:dyDescent="0.3">
      <c r="A118" s="612"/>
    </row>
    <row r="119" spans="1:1" x14ac:dyDescent="0.3">
      <c r="A119" s="612"/>
    </row>
    <row r="120" spans="1:1" x14ac:dyDescent="0.3">
      <c r="A120" s="612"/>
    </row>
    <row r="121" spans="1:1" x14ac:dyDescent="0.3">
      <c r="A121" s="612"/>
    </row>
    <row r="122" spans="1:1" x14ac:dyDescent="0.3">
      <c r="A122" s="612"/>
    </row>
    <row r="123" spans="1:1" x14ac:dyDescent="0.3">
      <c r="A123" s="612"/>
    </row>
    <row r="124" spans="1:1" x14ac:dyDescent="0.3">
      <c r="A124" s="612"/>
    </row>
    <row r="125" spans="1:1" x14ac:dyDescent="0.3">
      <c r="A125" s="612"/>
    </row>
    <row r="126" spans="1:1" x14ac:dyDescent="0.3">
      <c r="A126" s="612"/>
    </row>
    <row r="127" spans="1:1" x14ac:dyDescent="0.3">
      <c r="A127" s="612"/>
    </row>
    <row r="128" spans="1:1" x14ac:dyDescent="0.3">
      <c r="A128" s="612"/>
    </row>
    <row r="129" spans="1:1" x14ac:dyDescent="0.3">
      <c r="A129" s="612"/>
    </row>
    <row r="130" spans="1:1" x14ac:dyDescent="0.3">
      <c r="A130" s="612"/>
    </row>
    <row r="131" spans="1:1" x14ac:dyDescent="0.3">
      <c r="A131" s="612"/>
    </row>
    <row r="132" spans="1:1" x14ac:dyDescent="0.3">
      <c r="A132" s="612"/>
    </row>
    <row r="133" spans="1:1" x14ac:dyDescent="0.3">
      <c r="A133" s="612"/>
    </row>
    <row r="134" spans="1:1" x14ac:dyDescent="0.3">
      <c r="A134" s="612"/>
    </row>
    <row r="135" spans="1:1" x14ac:dyDescent="0.3">
      <c r="A135" s="612"/>
    </row>
    <row r="136" spans="1:1" x14ac:dyDescent="0.3">
      <c r="A136" s="612"/>
    </row>
    <row r="137" spans="1:1" ht="26.25" customHeight="1" x14ac:dyDescent="0.3">
      <c r="A137" s="612"/>
    </row>
    <row r="138" spans="1:1" x14ac:dyDescent="0.3">
      <c r="A138" s="612"/>
    </row>
    <row r="139" spans="1:1" ht="15.75" customHeight="1" x14ac:dyDescent="0.3">
      <c r="A139" s="612"/>
    </row>
    <row r="140" spans="1:1" x14ac:dyDescent="0.3">
      <c r="A140" s="612"/>
    </row>
    <row r="147" ht="26.25" customHeight="1" x14ac:dyDescent="0.3"/>
    <row r="159" ht="64.5" customHeight="1" x14ac:dyDescent="0.3"/>
    <row r="172" ht="39.75" customHeight="1" x14ac:dyDescent="0.3"/>
    <row r="173" ht="39" customHeight="1" x14ac:dyDescent="0.3"/>
    <row r="174" ht="39" customHeight="1" x14ac:dyDescent="0.3"/>
    <row r="175" ht="15.75" customHeight="1" x14ac:dyDescent="0.3"/>
    <row r="176" ht="15.75" customHeight="1" x14ac:dyDescent="0.3"/>
    <row r="177" ht="15.75" customHeight="1" x14ac:dyDescent="0.3"/>
  </sheetData>
  <sheetProtection insertRows="0"/>
  <mergeCells count="7">
    <mergeCell ref="H2:I2"/>
    <mergeCell ref="A1:E1"/>
    <mergeCell ref="A2:A3"/>
    <mergeCell ref="B2:B3"/>
    <mergeCell ref="E2:E3"/>
    <mergeCell ref="F2:G2"/>
    <mergeCell ref="C2:D2"/>
  </mergeCells>
  <phoneticPr fontId="0" type="noConversion"/>
  <conditionalFormatting sqref="G4">
    <cfRule type="cellIs" dxfId="15" priority="4" operator="greaterThan">
      <formula>"E4"</formula>
    </cfRule>
  </conditionalFormatting>
  <conditionalFormatting sqref="G4">
    <cfRule type="cellIs" dxfId="14" priority="3" operator="greaterThan">
      <formula>"""E4"""</formula>
    </cfRule>
  </conditionalFormatting>
  <conditionalFormatting sqref="G4">
    <cfRule type="cellIs" dxfId="13" priority="2" operator="greaterThan">
      <formula>"E4"</formula>
    </cfRule>
  </conditionalFormatting>
  <conditionalFormatting sqref="G4">
    <cfRule type="cellIs" dxfId="12" priority="1" operator="greaterThan">
      <formula>"""E4"""</formula>
    </cfRule>
  </conditionalFormatting>
  <printOptions horizontalCentered="1" verticalCentered="1"/>
  <pageMargins left="0.39370078740157483" right="0" top="0.27559055118110237" bottom="0.19685039370078741" header="0.15748031496062992" footer="0.19685039370078741"/>
  <pageSetup paperSize="9" scale="80" orientation="landscape" horizontalDpi="4294967294" verticalDpi="4294967294"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B1:AI41"/>
  <sheetViews>
    <sheetView showGridLines="0" view="pageBreakPreview" topLeftCell="A7" zoomScale="110" zoomScaleNormal="80" zoomScaleSheetLayoutView="110" workbookViewId="0">
      <selection activeCell="D11" sqref="D11"/>
    </sheetView>
  </sheetViews>
  <sheetFormatPr baseColWidth="10" defaultRowHeight="15" x14ac:dyDescent="0.25"/>
  <cols>
    <col min="1" max="1" width="3.7109375" style="79" customWidth="1"/>
    <col min="2" max="2" width="48.5703125" style="79" customWidth="1"/>
    <col min="3" max="3" width="18.140625" style="103" customWidth="1"/>
    <col min="4" max="4" width="14" style="103" customWidth="1"/>
    <col min="5" max="5" width="15.5703125" style="103" customWidth="1"/>
    <col min="6" max="6" width="14.28515625" style="103" customWidth="1"/>
    <col min="7" max="7" width="15.5703125" style="103" customWidth="1"/>
    <col min="8" max="8" width="14.5703125" style="79" customWidth="1"/>
    <col min="9" max="9" width="13.28515625" style="79" customWidth="1"/>
    <col min="10" max="10" width="14.85546875" style="79" customWidth="1"/>
    <col min="11" max="11" width="12.42578125" style="79" bestFit="1" customWidth="1"/>
    <col min="12" max="12" width="13.85546875" style="79" bestFit="1" customWidth="1"/>
    <col min="13" max="16384" width="11.42578125" style="79"/>
  </cols>
  <sheetData>
    <row r="1" spans="2:35" x14ac:dyDescent="0.25">
      <c r="B1" s="80" t="s">
        <v>9</v>
      </c>
      <c r="C1" s="101"/>
      <c r="D1" s="101"/>
      <c r="E1" s="101"/>
      <c r="F1" s="101"/>
      <c r="G1" s="101"/>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row>
    <row r="2" spans="2:35" x14ac:dyDescent="0.25">
      <c r="B2" s="196" t="s">
        <v>163</v>
      </c>
      <c r="C2" s="101"/>
      <c r="D2" s="101"/>
      <c r="E2" s="101"/>
      <c r="F2" s="101"/>
      <c r="G2" s="101"/>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row>
    <row r="3" spans="2:35" ht="21.75" customHeight="1" x14ac:dyDescent="0.25">
      <c r="B3" s="797" t="s">
        <v>56</v>
      </c>
      <c r="C3" s="797" t="s">
        <v>164</v>
      </c>
      <c r="D3" s="797" t="s">
        <v>121</v>
      </c>
      <c r="E3" s="797"/>
      <c r="F3" s="797" t="s">
        <v>123</v>
      </c>
      <c r="G3" s="797" t="s">
        <v>122</v>
      </c>
      <c r="H3" s="797"/>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row>
    <row r="4" spans="2:35" ht="30.75" customHeight="1" x14ac:dyDescent="0.25">
      <c r="B4" s="797"/>
      <c r="C4" s="797"/>
      <c r="D4" s="272" t="s">
        <v>6</v>
      </c>
      <c r="E4" s="272" t="s">
        <v>71</v>
      </c>
      <c r="F4" s="797"/>
      <c r="G4" s="272" t="s">
        <v>4</v>
      </c>
      <c r="H4" s="272" t="s">
        <v>3</v>
      </c>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row>
    <row r="5" spans="2:35" x14ac:dyDescent="0.25">
      <c r="B5" s="235" t="s">
        <v>200</v>
      </c>
      <c r="C5" s="357"/>
      <c r="D5" s="236"/>
      <c r="E5" s="236"/>
      <c r="F5" s="236"/>
      <c r="G5" s="236"/>
      <c r="H5" s="236"/>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row>
    <row r="6" spans="2:35" x14ac:dyDescent="0.25">
      <c r="B6" s="235" t="s">
        <v>201</v>
      </c>
      <c r="C6" s="273" t="s">
        <v>9</v>
      </c>
      <c r="D6" s="274"/>
      <c r="E6" s="273"/>
      <c r="F6" s="237"/>
      <c r="G6" s="274"/>
      <c r="H6" s="275"/>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row>
    <row r="7" spans="2:35" x14ac:dyDescent="0.25">
      <c r="B7" s="445" t="s">
        <v>329</v>
      </c>
      <c r="C7" s="357">
        <v>566</v>
      </c>
      <c r="D7" s="236">
        <v>1</v>
      </c>
      <c r="E7" s="236">
        <v>566</v>
      </c>
      <c r="F7" s="300">
        <f>+E7/C7</f>
        <v>1</v>
      </c>
      <c r="G7" s="31"/>
      <c r="H7" s="31"/>
      <c r="I7" s="80"/>
      <c r="J7" s="104"/>
      <c r="K7" s="80"/>
      <c r="L7" s="80"/>
      <c r="M7" s="80"/>
      <c r="N7" s="80"/>
      <c r="O7" s="80"/>
      <c r="P7" s="80"/>
      <c r="Q7" s="80"/>
      <c r="R7" s="80"/>
      <c r="S7" s="80"/>
      <c r="T7" s="80"/>
      <c r="U7" s="80"/>
      <c r="V7" s="80"/>
      <c r="W7" s="80"/>
      <c r="X7" s="80"/>
      <c r="Y7" s="80"/>
      <c r="Z7" s="80"/>
      <c r="AA7" s="80"/>
      <c r="AB7" s="80"/>
      <c r="AC7" s="80"/>
      <c r="AD7" s="80"/>
      <c r="AE7" s="80"/>
      <c r="AF7" s="80"/>
      <c r="AG7" s="80"/>
      <c r="AH7" s="80"/>
      <c r="AI7" s="80"/>
    </row>
    <row r="8" spans="2:35" x14ac:dyDescent="0.25">
      <c r="B8" s="445" t="s">
        <v>328</v>
      </c>
      <c r="C8" s="357">
        <v>789</v>
      </c>
      <c r="D8" s="236">
        <v>1</v>
      </c>
      <c r="E8" s="236">
        <v>789</v>
      </c>
      <c r="F8" s="300">
        <f t="shared" ref="F8:F17" si="0">+E8/C8</f>
        <v>1</v>
      </c>
      <c r="G8" s="31"/>
      <c r="H8" s="31"/>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row>
    <row r="9" spans="2:35" x14ac:dyDescent="0.25">
      <c r="B9" s="445" t="s">
        <v>331</v>
      </c>
      <c r="C9" s="357">
        <v>34</v>
      </c>
      <c r="D9" s="236">
        <v>1</v>
      </c>
      <c r="E9" s="236">
        <v>34</v>
      </c>
      <c r="F9" s="300">
        <f t="shared" si="0"/>
        <v>1</v>
      </c>
      <c r="G9" s="31"/>
      <c r="H9" s="31"/>
      <c r="I9" s="80"/>
      <c r="J9" s="80"/>
      <c r="K9" s="80"/>
      <c r="L9" s="80"/>
      <c r="M9" s="80"/>
      <c r="N9" s="80"/>
      <c r="O9" s="80"/>
      <c r="P9" s="80"/>
      <c r="Q9" s="80"/>
      <c r="R9" s="80"/>
      <c r="S9" s="80"/>
      <c r="T9" s="80"/>
      <c r="U9" s="80"/>
      <c r="V9" s="80"/>
      <c r="W9" s="80"/>
      <c r="X9" s="80"/>
      <c r="Y9" s="80"/>
      <c r="Z9" s="80"/>
      <c r="AA9" s="80"/>
      <c r="AB9" s="80"/>
      <c r="AC9" s="80"/>
      <c r="AD9" s="80"/>
      <c r="AE9" s="80"/>
      <c r="AF9" s="80"/>
      <c r="AG9" s="80"/>
      <c r="AH9" s="80"/>
      <c r="AI9" s="80"/>
    </row>
    <row r="10" spans="2:35" x14ac:dyDescent="0.25">
      <c r="B10" s="445" t="s">
        <v>330</v>
      </c>
      <c r="C10" s="357">
        <v>425</v>
      </c>
      <c r="D10" s="236">
        <v>1</v>
      </c>
      <c r="E10" s="236">
        <v>425</v>
      </c>
      <c r="F10" s="300">
        <f t="shared" si="0"/>
        <v>1</v>
      </c>
      <c r="G10" s="31"/>
      <c r="H10" s="31"/>
      <c r="I10" s="80"/>
      <c r="J10" s="80"/>
      <c r="K10" s="80"/>
      <c r="L10" s="80"/>
      <c r="M10" s="80"/>
      <c r="N10" s="80"/>
      <c r="O10" s="80"/>
      <c r="P10" s="80"/>
      <c r="Q10" s="80"/>
      <c r="R10" s="80"/>
      <c r="S10" s="80"/>
      <c r="T10" s="80"/>
      <c r="U10" s="80"/>
      <c r="V10" s="80"/>
      <c r="W10" s="80"/>
      <c r="X10" s="80"/>
      <c r="Y10" s="80"/>
      <c r="Z10" s="80"/>
      <c r="AA10" s="80"/>
      <c r="AB10" s="80"/>
      <c r="AC10" s="80"/>
      <c r="AD10" s="80"/>
      <c r="AE10" s="80"/>
      <c r="AF10" s="80"/>
      <c r="AG10" s="80"/>
      <c r="AH10" s="80"/>
      <c r="AI10" s="80"/>
    </row>
    <row r="11" spans="2:35" x14ac:dyDescent="0.25">
      <c r="B11" s="234"/>
      <c r="C11" s="357"/>
      <c r="D11" s="376"/>
      <c r="E11" s="236"/>
      <c r="F11" s="300" t="e">
        <f t="shared" si="0"/>
        <v>#DIV/0!</v>
      </c>
      <c r="G11" s="31"/>
      <c r="H11" s="31"/>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row>
    <row r="12" spans="2:35" x14ac:dyDescent="0.25">
      <c r="B12" s="234"/>
      <c r="C12" s="357"/>
      <c r="D12" s="236"/>
      <c r="E12" s="236"/>
      <c r="F12" s="300" t="e">
        <f t="shared" si="0"/>
        <v>#DIV/0!</v>
      </c>
      <c r="G12" s="31"/>
      <c r="H12" s="31"/>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row>
    <row r="13" spans="2:35" x14ac:dyDescent="0.25">
      <c r="B13" s="234"/>
      <c r="C13" s="357" t="s">
        <v>333</v>
      </c>
      <c r="D13" s="236"/>
      <c r="E13" s="236"/>
      <c r="F13" s="300" t="e">
        <f t="shared" si="0"/>
        <v>#VALUE!</v>
      </c>
      <c r="G13" s="31"/>
      <c r="H13" s="31"/>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row>
    <row r="14" spans="2:35" x14ac:dyDescent="0.25">
      <c r="B14" s="234"/>
      <c r="C14" s="357"/>
      <c r="D14" s="236"/>
      <c r="E14" s="236"/>
      <c r="F14" s="300" t="e">
        <f>E14/C14</f>
        <v>#DIV/0!</v>
      </c>
      <c r="G14" s="31"/>
      <c r="H14" s="31"/>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row>
    <row r="15" spans="2:35" x14ac:dyDescent="0.25">
      <c r="B15" s="234"/>
      <c r="C15" s="357"/>
      <c r="D15" s="236"/>
      <c r="E15" s="236"/>
      <c r="F15" s="300" t="e">
        <f t="shared" si="0"/>
        <v>#DIV/0!</v>
      </c>
      <c r="G15" s="31"/>
      <c r="H15" s="31"/>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row>
    <row r="16" spans="2:35" x14ac:dyDescent="0.25">
      <c r="B16" s="234"/>
      <c r="C16" s="357"/>
      <c r="D16" s="236"/>
      <c r="E16" s="236"/>
      <c r="F16" s="300" t="e">
        <f t="shared" si="0"/>
        <v>#DIV/0!</v>
      </c>
      <c r="G16" s="31"/>
      <c r="H16" s="31"/>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row>
    <row r="17" spans="2:35" x14ac:dyDescent="0.25">
      <c r="B17" s="234"/>
      <c r="C17" s="357"/>
      <c r="D17" s="236"/>
      <c r="E17" s="236"/>
      <c r="F17" s="300" t="e">
        <f t="shared" si="0"/>
        <v>#DIV/0!</v>
      </c>
      <c r="G17" s="31"/>
      <c r="H17" s="31"/>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row>
    <row r="18" spans="2:35" x14ac:dyDescent="0.25">
      <c r="B18" s="234"/>
      <c r="C18" s="357"/>
      <c r="D18" s="236"/>
      <c r="E18" s="236"/>
      <c r="F18" s="300" t="e">
        <f>+E18/C18</f>
        <v>#DIV/0!</v>
      </c>
      <c r="G18" s="31"/>
      <c r="H18" s="31"/>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row>
    <row r="19" spans="2:35" x14ac:dyDescent="0.25">
      <c r="B19" s="234"/>
      <c r="C19" s="357"/>
      <c r="D19" s="236"/>
      <c r="E19" s="236"/>
      <c r="F19" s="300" t="e">
        <f>+E19/C19</f>
        <v>#DIV/0!</v>
      </c>
      <c r="G19" s="31"/>
      <c r="H19" s="31"/>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row>
    <row r="20" spans="2:35" x14ac:dyDescent="0.25">
      <c r="B20" s="235" t="s">
        <v>199</v>
      </c>
      <c r="C20" s="231">
        <f>+SUM(C7:C19)</f>
        <v>1814</v>
      </c>
      <c r="D20" s="231">
        <f>+SUM(D7:D19)</f>
        <v>4</v>
      </c>
      <c r="E20" s="231">
        <f>+SUM(E7:E19)</f>
        <v>1814</v>
      </c>
      <c r="F20" s="232">
        <f>+E20/C20</f>
        <v>1</v>
      </c>
      <c r="G20" s="231">
        <f>+SUM(G7:G19)</f>
        <v>0</v>
      </c>
      <c r="H20" s="231">
        <f>+SUM(H7:H19)</f>
        <v>0</v>
      </c>
      <c r="I20" s="80"/>
      <c r="J20" s="80"/>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row>
    <row r="21" spans="2:35" x14ac:dyDescent="0.25">
      <c r="B21" s="80"/>
      <c r="C21" s="101"/>
      <c r="D21" s="101"/>
      <c r="E21" s="101"/>
      <c r="F21" s="101"/>
      <c r="G21" s="101"/>
      <c r="H21" s="80"/>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row>
    <row r="22" spans="2:35" x14ac:dyDescent="0.25">
      <c r="B22" s="78"/>
      <c r="C22" s="101"/>
      <c r="D22" s="101"/>
      <c r="E22" s="101"/>
      <c r="F22" s="101"/>
      <c r="G22" s="101"/>
      <c r="H22" s="80"/>
      <c r="I22" s="198"/>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row>
    <row r="41" spans="6:6" x14ac:dyDescent="0.25">
      <c r="F41" s="197"/>
    </row>
  </sheetData>
  <sheetProtection password="8BF8" sheet="1" scenarios="1" insertRows="0" deleteRows="0"/>
  <mergeCells count="5">
    <mergeCell ref="G3:H3"/>
    <mergeCell ref="B3:B4"/>
    <mergeCell ref="C3:C4"/>
    <mergeCell ref="D3:E3"/>
    <mergeCell ref="F3:F4"/>
  </mergeCells>
  <phoneticPr fontId="0" type="noConversion"/>
  <printOptions horizontalCentered="1" verticalCentered="1"/>
  <pageMargins left="0.39370078740157483" right="0" top="0.27559055118110237" bottom="0.19685039370078741" header="0.15748031496062992" footer="0.19685039370078741"/>
  <pageSetup paperSize="9" scale="90" orientation="landscape" horizontalDpi="4294967294" verticalDpi="4294967294"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3">
    <tabColor rgb="FF92D050"/>
    <pageSetUpPr fitToPage="1"/>
  </sheetPr>
  <dimension ref="B1:AI39"/>
  <sheetViews>
    <sheetView showGridLines="0" view="pageBreakPreview" topLeftCell="B1" zoomScale="120" zoomScaleNormal="80" zoomScaleSheetLayoutView="120" workbookViewId="0">
      <selection activeCell="B1" sqref="B1:J39"/>
    </sheetView>
  </sheetViews>
  <sheetFormatPr baseColWidth="10" defaultRowHeight="15" x14ac:dyDescent="0.25"/>
  <cols>
    <col min="1" max="1" width="3.7109375" style="79" customWidth="1"/>
    <col min="2" max="2" width="28" style="79" customWidth="1"/>
    <col min="3" max="3" width="14.5703125" style="103" customWidth="1"/>
    <col min="4" max="4" width="12.7109375" style="103" customWidth="1"/>
    <col min="5" max="5" width="18.7109375" style="103" customWidth="1"/>
    <col min="6" max="6" width="12.7109375" style="103" customWidth="1"/>
    <col min="7" max="7" width="11.7109375" style="103" customWidth="1"/>
    <col min="8" max="8" width="11.7109375" style="79" customWidth="1"/>
    <col min="9" max="9" width="12.85546875" style="79" bestFit="1" customWidth="1"/>
    <col min="10" max="10" width="12.5703125" style="79" customWidth="1"/>
    <col min="11" max="11" width="12.42578125" style="79" bestFit="1" customWidth="1"/>
    <col min="12" max="12" width="13.85546875" style="79" bestFit="1" customWidth="1"/>
    <col min="13" max="16384" width="11.42578125" style="79"/>
  </cols>
  <sheetData>
    <row r="1" spans="2:35" x14ac:dyDescent="0.25">
      <c r="B1" s="866" t="s">
        <v>125</v>
      </c>
      <c r="C1" s="866"/>
      <c r="D1" s="866"/>
      <c r="E1" s="866"/>
      <c r="F1" s="866"/>
      <c r="G1" s="866"/>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row>
    <row r="2" spans="2:35" x14ac:dyDescent="0.25">
      <c r="B2" s="866" t="s">
        <v>67</v>
      </c>
      <c r="C2" s="866"/>
      <c r="D2" s="866"/>
      <c r="E2" s="101"/>
      <c r="F2" s="101"/>
      <c r="G2" s="101"/>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row>
    <row r="3" spans="2:35" ht="14.25" customHeight="1" x14ac:dyDescent="0.25">
      <c r="B3" s="199"/>
      <c r="C3" s="101"/>
      <c r="D3" s="101"/>
      <c r="E3" s="101"/>
      <c r="F3" s="101"/>
      <c r="G3" s="101"/>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row>
    <row r="4" spans="2:35" x14ac:dyDescent="0.25">
      <c r="B4" s="804" t="s">
        <v>319</v>
      </c>
      <c r="C4" s="806" t="s">
        <v>126</v>
      </c>
      <c r="D4" s="807"/>
      <c r="E4" s="806" t="s">
        <v>95</v>
      </c>
      <c r="F4" s="807"/>
      <c r="G4" s="788" t="s">
        <v>43</v>
      </c>
      <c r="H4" s="788"/>
      <c r="I4" s="788" t="s">
        <v>7</v>
      </c>
      <c r="J4" s="788"/>
      <c r="K4" s="80"/>
      <c r="L4" s="80"/>
      <c r="M4" s="80"/>
      <c r="N4" s="80"/>
      <c r="O4" s="80"/>
      <c r="P4" s="80"/>
      <c r="Q4" s="80"/>
      <c r="R4" s="80"/>
      <c r="S4" s="80"/>
      <c r="T4" s="80"/>
      <c r="U4" s="80"/>
      <c r="V4" s="80"/>
      <c r="W4" s="80"/>
      <c r="X4" s="80"/>
      <c r="Y4" s="80"/>
      <c r="Z4" s="80"/>
      <c r="AA4" s="80"/>
      <c r="AB4" s="80"/>
      <c r="AC4" s="80"/>
      <c r="AD4" s="80"/>
      <c r="AE4" s="80"/>
      <c r="AF4" s="80"/>
      <c r="AG4" s="80"/>
      <c r="AH4" s="80"/>
      <c r="AI4" s="80"/>
    </row>
    <row r="5" spans="2:35" x14ac:dyDescent="0.25">
      <c r="B5" s="804"/>
      <c r="C5" s="788" t="s">
        <v>53</v>
      </c>
      <c r="D5" s="804" t="s">
        <v>3</v>
      </c>
      <c r="E5" s="804" t="s">
        <v>52</v>
      </c>
      <c r="F5" s="804" t="s">
        <v>3</v>
      </c>
      <c r="G5" s="802" t="s">
        <v>6</v>
      </c>
      <c r="H5" s="804" t="s">
        <v>242</v>
      </c>
      <c r="I5" s="804" t="s">
        <v>6</v>
      </c>
      <c r="J5" s="804" t="s">
        <v>3</v>
      </c>
      <c r="K5" s="80"/>
      <c r="L5" s="80"/>
      <c r="M5" s="80"/>
      <c r="N5" s="80"/>
      <c r="O5" s="80"/>
      <c r="P5" s="80"/>
      <c r="Q5" s="80"/>
      <c r="R5" s="80"/>
      <c r="S5" s="80"/>
      <c r="T5" s="80"/>
      <c r="U5" s="80"/>
      <c r="V5" s="80"/>
      <c r="W5" s="80"/>
      <c r="X5" s="80"/>
      <c r="Y5" s="80"/>
      <c r="Z5" s="80"/>
      <c r="AA5" s="80"/>
      <c r="AB5" s="80"/>
      <c r="AC5" s="80"/>
      <c r="AD5" s="80"/>
      <c r="AE5" s="80"/>
      <c r="AF5" s="80"/>
      <c r="AG5" s="80"/>
      <c r="AH5" s="80"/>
      <c r="AI5" s="80"/>
    </row>
    <row r="6" spans="2:35" ht="15.75" customHeight="1" x14ac:dyDescent="0.25">
      <c r="B6" s="804"/>
      <c r="C6" s="788"/>
      <c r="D6" s="804"/>
      <c r="E6" s="804"/>
      <c r="F6" s="804"/>
      <c r="G6" s="803"/>
      <c r="H6" s="804"/>
      <c r="I6" s="804"/>
      <c r="J6" s="804"/>
      <c r="K6" s="80"/>
      <c r="L6" s="80"/>
      <c r="M6" s="80"/>
      <c r="N6" s="80"/>
      <c r="O6" s="80"/>
      <c r="P6" s="80"/>
      <c r="Q6" s="80"/>
      <c r="R6" s="80"/>
      <c r="S6" s="80"/>
      <c r="T6" s="80"/>
      <c r="U6" s="80"/>
      <c r="V6" s="80"/>
      <c r="W6" s="80"/>
      <c r="X6" s="80"/>
      <c r="Y6" s="80"/>
      <c r="Z6" s="80"/>
      <c r="AA6" s="80"/>
      <c r="AB6" s="80"/>
      <c r="AC6" s="80"/>
      <c r="AD6" s="80"/>
      <c r="AE6" s="80"/>
      <c r="AF6" s="80"/>
      <c r="AG6" s="80"/>
      <c r="AH6" s="80"/>
      <c r="AI6" s="80"/>
    </row>
    <row r="7" spans="2:35" x14ac:dyDescent="0.25">
      <c r="B7" s="448" t="s">
        <v>324</v>
      </c>
      <c r="C7" s="358">
        <v>20</v>
      </c>
      <c r="D7" s="358">
        <v>566</v>
      </c>
      <c r="E7" s="359">
        <v>19</v>
      </c>
      <c r="F7" s="360">
        <v>526.05100000000004</v>
      </c>
      <c r="G7" s="449">
        <f>E7/C7</f>
        <v>0.95</v>
      </c>
      <c r="H7" s="450">
        <f>F7/D7</f>
        <v>0.92941872791519442</v>
      </c>
      <c r="I7" s="361">
        <v>0</v>
      </c>
      <c r="J7" s="361">
        <v>0</v>
      </c>
      <c r="K7" s="80"/>
      <c r="L7" s="80"/>
      <c r="M7" s="80"/>
      <c r="N7" s="80"/>
      <c r="O7" s="80"/>
      <c r="P7" s="80"/>
      <c r="Q7" s="80"/>
      <c r="R7" s="80"/>
      <c r="S7" s="80"/>
      <c r="T7" s="80"/>
      <c r="U7" s="80"/>
      <c r="V7" s="80"/>
      <c r="W7" s="80"/>
      <c r="X7" s="80"/>
      <c r="Y7" s="80"/>
      <c r="Z7" s="80"/>
      <c r="AA7" s="80"/>
      <c r="AB7" s="80"/>
      <c r="AC7" s="80"/>
      <c r="AD7" s="80"/>
      <c r="AE7" s="80"/>
      <c r="AF7" s="80"/>
      <c r="AG7" s="80"/>
      <c r="AH7" s="80"/>
      <c r="AI7" s="80"/>
    </row>
    <row r="8" spans="2:35" x14ac:dyDescent="0.25">
      <c r="B8" s="373"/>
      <c r="C8" s="377"/>
      <c r="D8" s="377"/>
      <c r="E8" s="359"/>
      <c r="F8" s="360"/>
      <c r="G8" s="204"/>
      <c r="H8" s="205"/>
      <c r="I8" s="361"/>
      <c r="J8" s="361"/>
      <c r="K8" s="80"/>
      <c r="L8" s="80"/>
      <c r="M8" s="80"/>
      <c r="N8" s="80"/>
      <c r="O8" s="80"/>
      <c r="P8" s="80"/>
      <c r="Q8" s="80"/>
      <c r="R8" s="80"/>
      <c r="S8" s="80"/>
      <c r="T8" s="80"/>
      <c r="U8" s="80"/>
      <c r="V8" s="80"/>
      <c r="W8" s="80"/>
      <c r="X8" s="80"/>
      <c r="Y8" s="80"/>
      <c r="Z8" s="80"/>
      <c r="AA8" s="80"/>
      <c r="AB8" s="80"/>
      <c r="AC8" s="80"/>
      <c r="AD8" s="80"/>
      <c r="AE8" s="80"/>
      <c r="AF8" s="80"/>
      <c r="AG8" s="80"/>
      <c r="AH8" s="80"/>
      <c r="AI8" s="80"/>
    </row>
    <row r="9" spans="2:35" x14ac:dyDescent="0.25">
      <c r="B9" s="373"/>
      <c r="C9" s="377"/>
      <c r="D9" s="377"/>
      <c r="E9" s="359"/>
      <c r="F9" s="360"/>
      <c r="G9" s="204"/>
      <c r="H9" s="205"/>
      <c r="I9" s="361"/>
      <c r="J9" s="361"/>
      <c r="K9" s="80"/>
      <c r="L9" s="80"/>
      <c r="M9" s="80"/>
      <c r="N9" s="80"/>
      <c r="O9" s="80"/>
      <c r="P9" s="80"/>
      <c r="Q9" s="80"/>
      <c r="R9" s="80"/>
      <c r="S9" s="80"/>
      <c r="T9" s="80"/>
      <c r="U9" s="80"/>
      <c r="V9" s="80"/>
      <c r="W9" s="80"/>
      <c r="X9" s="80"/>
      <c r="Y9" s="80"/>
      <c r="Z9" s="80"/>
      <c r="AA9" s="80"/>
      <c r="AB9" s="80"/>
      <c r="AC9" s="80"/>
      <c r="AD9" s="80"/>
      <c r="AE9" s="80"/>
      <c r="AF9" s="80"/>
      <c r="AG9" s="80"/>
      <c r="AH9" s="80"/>
      <c r="AI9" s="80"/>
    </row>
    <row r="10" spans="2:35" x14ac:dyDescent="0.25">
      <c r="B10" s="373"/>
      <c r="C10" s="377"/>
      <c r="D10" s="377"/>
      <c r="E10" s="359"/>
      <c r="F10" s="360"/>
      <c r="G10" s="204"/>
      <c r="H10" s="205"/>
      <c r="I10" s="361"/>
      <c r="J10" s="361"/>
      <c r="K10" s="80"/>
      <c r="L10" s="80"/>
      <c r="M10" s="80"/>
      <c r="N10" s="80"/>
      <c r="O10" s="80"/>
      <c r="P10" s="80"/>
      <c r="Q10" s="80"/>
      <c r="R10" s="80"/>
      <c r="S10" s="80"/>
      <c r="T10" s="80"/>
      <c r="U10" s="80"/>
      <c r="V10" s="80"/>
      <c r="W10" s="80"/>
      <c r="X10" s="80"/>
      <c r="Y10" s="80"/>
      <c r="Z10" s="80"/>
      <c r="AA10" s="80"/>
      <c r="AB10" s="80"/>
      <c r="AC10" s="80"/>
      <c r="AD10" s="80"/>
      <c r="AE10" s="80"/>
      <c r="AF10" s="80"/>
      <c r="AG10" s="80"/>
      <c r="AH10" s="80"/>
      <c r="AI10" s="80"/>
    </row>
    <row r="11" spans="2:35" x14ac:dyDescent="0.25">
      <c r="B11" s="238"/>
      <c r="C11" s="358"/>
      <c r="D11" s="358"/>
      <c r="E11" s="455"/>
      <c r="F11" s="360"/>
      <c r="G11" s="204"/>
      <c r="H11" s="205"/>
      <c r="I11" s="361"/>
      <c r="J11" s="361"/>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row>
    <row r="12" spans="2:35" x14ac:dyDescent="0.25">
      <c r="B12" s="238"/>
      <c r="C12" s="358"/>
      <c r="D12" s="358"/>
      <c r="E12" s="455"/>
      <c r="F12" s="360"/>
      <c r="G12" s="204"/>
      <c r="H12" s="205"/>
      <c r="I12" s="361"/>
      <c r="J12" s="361"/>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row>
    <row r="13" spans="2:35" x14ac:dyDescent="0.25">
      <c r="B13" s="238"/>
      <c r="C13" s="358"/>
      <c r="D13" s="358"/>
      <c r="E13" s="359"/>
      <c r="F13" s="360"/>
      <c r="G13" s="204"/>
      <c r="H13" s="205"/>
      <c r="I13" s="361"/>
      <c r="J13" s="361"/>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row>
    <row r="14" spans="2:35" x14ac:dyDescent="0.25">
      <c r="B14" s="238"/>
      <c r="C14" s="358"/>
      <c r="D14" s="358"/>
      <c r="E14" s="359"/>
      <c r="F14" s="360"/>
      <c r="G14" s="204"/>
      <c r="H14" s="205"/>
      <c r="I14" s="361"/>
      <c r="J14" s="361"/>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row>
    <row r="15" spans="2:35" x14ac:dyDescent="0.25">
      <c r="B15" s="238"/>
      <c r="C15" s="358"/>
      <c r="D15" s="358"/>
      <c r="E15" s="359"/>
      <c r="F15" s="360"/>
      <c r="G15" s="204"/>
      <c r="H15" s="205"/>
      <c r="I15" s="361"/>
      <c r="J15" s="361"/>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row>
    <row r="16" spans="2:35" x14ac:dyDescent="0.25">
      <c r="B16" s="238"/>
      <c r="C16" s="358"/>
      <c r="D16" s="358"/>
      <c r="E16" s="359"/>
      <c r="F16" s="360"/>
      <c r="G16" s="204"/>
      <c r="H16" s="205"/>
      <c r="I16" s="361"/>
      <c r="J16" s="361"/>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row>
    <row r="17" spans="2:35" x14ac:dyDescent="0.25">
      <c r="B17" s="238"/>
      <c r="C17" s="358"/>
      <c r="D17" s="358"/>
      <c r="E17" s="359"/>
      <c r="F17" s="360"/>
      <c r="G17" s="204"/>
      <c r="H17" s="205"/>
      <c r="I17" s="361"/>
      <c r="J17" s="361"/>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row>
    <row r="18" spans="2:35" x14ac:dyDescent="0.25">
      <c r="B18" s="238"/>
      <c r="C18" s="358"/>
      <c r="D18" s="358"/>
      <c r="E18" s="359"/>
      <c r="F18" s="360"/>
      <c r="G18" s="204"/>
      <c r="H18" s="205"/>
      <c r="I18" s="361"/>
      <c r="J18" s="361"/>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row>
    <row r="19" spans="2:35" ht="15.75" customHeight="1" x14ac:dyDescent="0.25">
      <c r="B19" s="238"/>
      <c r="C19" s="358"/>
      <c r="D19" s="358"/>
      <c r="E19" s="359"/>
      <c r="F19" s="360"/>
      <c r="G19" s="204"/>
      <c r="H19" s="205"/>
      <c r="I19" s="361"/>
      <c r="J19" s="361"/>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row>
    <row r="20" spans="2:35" ht="15.75" customHeight="1" x14ac:dyDescent="0.25">
      <c r="B20" s="238"/>
      <c r="C20" s="358"/>
      <c r="D20" s="358"/>
      <c r="E20" s="359"/>
      <c r="F20" s="360"/>
      <c r="G20" s="204"/>
      <c r="H20" s="205"/>
      <c r="I20" s="361"/>
      <c r="J20" s="361"/>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row>
    <row r="21" spans="2:35" x14ac:dyDescent="0.25">
      <c r="B21" s="238"/>
      <c r="C21" s="358"/>
      <c r="D21" s="358"/>
      <c r="E21" s="359"/>
      <c r="F21" s="360"/>
      <c r="G21" s="204"/>
      <c r="H21" s="205"/>
      <c r="I21" s="361"/>
      <c r="J21" s="361"/>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row>
    <row r="22" spans="2:35" x14ac:dyDescent="0.25">
      <c r="B22" s="238"/>
      <c r="C22" s="358"/>
      <c r="D22" s="358"/>
      <c r="E22" s="359"/>
      <c r="F22" s="360"/>
      <c r="G22" s="204"/>
      <c r="H22" s="205"/>
      <c r="I22" s="361"/>
      <c r="J22" s="361"/>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row>
    <row r="23" spans="2:35" ht="15" customHeight="1" x14ac:dyDescent="0.25">
      <c r="B23" s="258" t="s">
        <v>5</v>
      </c>
      <c r="C23" s="521">
        <f>SUM(C7:C22)</f>
        <v>20</v>
      </c>
      <c r="D23" s="522">
        <f>SUM(D7:D22)</f>
        <v>566</v>
      </c>
      <c r="E23" s="522">
        <f>SUM(E7:E22)</f>
        <v>19</v>
      </c>
      <c r="F23" s="522">
        <f>SUM(F7:F22)</f>
        <v>526.05100000000004</v>
      </c>
      <c r="G23" s="300">
        <f t="shared" ref="G23" si="0">E23/C23</f>
        <v>0.95</v>
      </c>
      <c r="H23" s="221">
        <f>F23/D23</f>
        <v>0.92941872791519442</v>
      </c>
      <c r="I23" s="522">
        <f>SUM(I7:I22)</f>
        <v>0</v>
      </c>
      <c r="J23" s="522">
        <f>SUM(J7:J22)</f>
        <v>0</v>
      </c>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row>
    <row r="24" spans="2:35" x14ac:dyDescent="0.25">
      <c r="B24" s="200" t="s">
        <v>249</v>
      </c>
      <c r="C24" s="201"/>
      <c r="D24" s="201"/>
      <c r="E24" s="201"/>
      <c r="F24" s="201"/>
      <c r="G24" s="202"/>
      <c r="H24" s="203"/>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row>
    <row r="25" spans="2:35" x14ac:dyDescent="0.25">
      <c r="B25" s="78"/>
      <c r="C25" s="101"/>
      <c r="D25" s="101"/>
      <c r="E25" s="101"/>
      <c r="F25" s="101"/>
      <c r="G25" s="101"/>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80"/>
    </row>
    <row r="26" spans="2:35" x14ac:dyDescent="0.25">
      <c r="B26" s="80"/>
      <c r="C26" s="101"/>
      <c r="D26" s="101"/>
      <c r="E26" s="101"/>
      <c r="F26" s="101"/>
      <c r="G26" s="101"/>
      <c r="H26" s="80"/>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row>
    <row r="27" spans="2:35" x14ac:dyDescent="0.25">
      <c r="B27" s="80"/>
      <c r="C27" s="101"/>
      <c r="D27" s="101"/>
      <c r="E27" s="101"/>
      <c r="F27" s="101"/>
      <c r="G27" s="101"/>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row>
    <row r="28" spans="2:35" x14ac:dyDescent="0.25">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row>
    <row r="29" spans="2:35" x14ac:dyDescent="0.25">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0"/>
    </row>
    <row r="30" spans="2:35" x14ac:dyDescent="0.25">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row>
    <row r="31" spans="2:35" ht="15.75" customHeight="1" x14ac:dyDescent="0.25">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row>
    <row r="32" spans="2:35" x14ac:dyDescent="0.25">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row>
    <row r="33" spans="2:35" x14ac:dyDescent="0.25">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row>
    <row r="34" spans="2:35" x14ac:dyDescent="0.25">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row>
    <row r="35" spans="2:35" x14ac:dyDescent="0.25">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row>
    <row r="36" spans="2:35" x14ac:dyDescent="0.25">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row>
    <row r="37" spans="2:35" x14ac:dyDescent="0.25">
      <c r="B37" s="80"/>
      <c r="C37" s="101"/>
      <c r="D37" s="101"/>
      <c r="E37" s="101"/>
      <c r="F37" s="101"/>
      <c r="G37" s="101"/>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row>
    <row r="38" spans="2:35" x14ac:dyDescent="0.25">
      <c r="B38" s="80"/>
      <c r="C38" s="101"/>
      <c r="D38" s="101"/>
      <c r="E38" s="101"/>
      <c r="F38" s="101"/>
      <c r="G38" s="101"/>
      <c r="H38" s="80"/>
    </row>
    <row r="39" spans="2:35" x14ac:dyDescent="0.25">
      <c r="B39" s="80"/>
      <c r="C39" s="101"/>
      <c r="D39" s="101"/>
      <c r="E39" s="101"/>
      <c r="F39" s="101"/>
      <c r="G39" s="101"/>
      <c r="H39" s="80"/>
    </row>
  </sheetData>
  <sheetProtection insertColumns="0" insertRows="0"/>
  <mergeCells count="15">
    <mergeCell ref="B1:G1"/>
    <mergeCell ref="B2:D2"/>
    <mergeCell ref="B4:B6"/>
    <mergeCell ref="C4:D4"/>
    <mergeCell ref="E4:F4"/>
    <mergeCell ref="G4:H4"/>
    <mergeCell ref="I4:J4"/>
    <mergeCell ref="C5:C6"/>
    <mergeCell ref="D5:D6"/>
    <mergeCell ref="E5:E6"/>
    <mergeCell ref="F5:F6"/>
    <mergeCell ref="G5:G6"/>
    <mergeCell ref="H5:H6"/>
    <mergeCell ref="I5:I6"/>
    <mergeCell ref="J5:J6"/>
  </mergeCells>
  <phoneticPr fontId="0" type="noConversion"/>
  <printOptions horizontalCentered="1" verticalCentered="1"/>
  <pageMargins left="0.39370078740157483" right="0" top="0.19" bottom="0.19685039370078741" header="0.15748031496062992" footer="0.19685039370078741"/>
  <pageSetup paperSize="9" scale="97" orientation="landscape" horizontalDpi="4294967294" verticalDpi="4294967294" r:id="rId1"/>
  <rowBreaks count="1" manualBreakCount="1">
    <brk id="42" max="9"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4"/>
  <dimension ref="B1:AI31"/>
  <sheetViews>
    <sheetView showGridLines="0" view="pageBreakPreview" zoomScale="80" zoomScaleSheetLayoutView="80" workbookViewId="0">
      <selection activeCell="J33" sqref="J33"/>
    </sheetView>
  </sheetViews>
  <sheetFormatPr baseColWidth="10" defaultRowHeight="15" x14ac:dyDescent="0.25"/>
  <cols>
    <col min="1" max="1" width="3.7109375" style="79" customWidth="1"/>
    <col min="2" max="2" width="28" style="79" customWidth="1"/>
    <col min="3" max="3" width="14.5703125" style="103" customWidth="1"/>
    <col min="4" max="4" width="12.7109375" style="103" customWidth="1"/>
    <col min="5" max="5" width="14.28515625" style="103" customWidth="1"/>
    <col min="6" max="6" width="17" style="103" customWidth="1"/>
    <col min="7" max="8" width="18.42578125" style="103" customWidth="1"/>
    <col min="9" max="9" width="21.140625" style="103" customWidth="1"/>
    <col min="10" max="10" width="17.85546875" style="79" customWidth="1"/>
    <col min="11" max="11" width="20.5703125" style="79" customWidth="1"/>
    <col min="12" max="12" width="13.85546875" style="79" bestFit="1" customWidth="1"/>
    <col min="13" max="16384" width="11.42578125" style="79"/>
  </cols>
  <sheetData>
    <row r="1" spans="2:35" ht="22.5" customHeight="1" x14ac:dyDescent="0.25">
      <c r="B1" s="206" t="s">
        <v>130</v>
      </c>
      <c r="C1" s="101"/>
      <c r="D1" s="101"/>
      <c r="E1" s="101"/>
      <c r="F1" s="101"/>
      <c r="G1" s="101"/>
      <c r="H1" s="101"/>
      <c r="I1" s="101"/>
      <c r="J1" s="80"/>
      <c r="K1" s="80"/>
      <c r="L1" s="80"/>
      <c r="M1" s="80"/>
      <c r="N1" s="80"/>
      <c r="O1" s="80"/>
      <c r="P1" s="80"/>
      <c r="Q1" s="80"/>
      <c r="R1" s="80"/>
      <c r="S1" s="80"/>
      <c r="T1" s="80"/>
      <c r="U1" s="80"/>
      <c r="V1" s="80"/>
      <c r="W1" s="80"/>
      <c r="X1" s="80"/>
      <c r="Y1" s="80"/>
      <c r="Z1" s="80"/>
      <c r="AA1" s="80"/>
      <c r="AB1" s="80"/>
      <c r="AC1" s="80"/>
      <c r="AD1" s="80"/>
      <c r="AE1" s="80"/>
      <c r="AF1" s="80"/>
      <c r="AG1" s="80"/>
      <c r="AH1" s="80"/>
      <c r="AI1" s="80"/>
    </row>
    <row r="2" spans="2:35" ht="37.5" customHeight="1" x14ac:dyDescent="0.25">
      <c r="B2" s="784" t="s">
        <v>194</v>
      </c>
      <c r="C2" s="777" t="s">
        <v>10</v>
      </c>
      <c r="D2" s="870"/>
      <c r="E2" s="871"/>
      <c r="F2" s="784" t="s">
        <v>250</v>
      </c>
      <c r="G2" s="789" t="s">
        <v>195</v>
      </c>
      <c r="H2" s="790"/>
      <c r="I2" s="784" t="s">
        <v>197</v>
      </c>
      <c r="J2" s="784" t="s">
        <v>55</v>
      </c>
      <c r="K2" s="784" t="s">
        <v>8</v>
      </c>
      <c r="L2" s="80"/>
      <c r="M2" s="80"/>
      <c r="N2" s="80"/>
      <c r="O2" s="80"/>
      <c r="P2" s="80"/>
      <c r="Q2" s="80"/>
      <c r="R2" s="80"/>
      <c r="S2" s="80"/>
      <c r="T2" s="80"/>
      <c r="U2" s="80"/>
      <c r="V2" s="80"/>
      <c r="W2" s="80"/>
      <c r="X2" s="80"/>
      <c r="Y2" s="80"/>
      <c r="Z2" s="80"/>
      <c r="AA2" s="80"/>
      <c r="AB2" s="80"/>
      <c r="AC2" s="80"/>
      <c r="AD2" s="80"/>
      <c r="AE2" s="80"/>
      <c r="AF2" s="80"/>
      <c r="AG2" s="80"/>
      <c r="AH2" s="80"/>
      <c r="AI2" s="80"/>
    </row>
    <row r="3" spans="2:35" ht="28.5" customHeight="1" x14ac:dyDescent="0.25">
      <c r="B3" s="785"/>
      <c r="C3" s="783"/>
      <c r="D3" s="872"/>
      <c r="E3" s="873"/>
      <c r="F3" s="785"/>
      <c r="G3" s="225" t="s">
        <v>196</v>
      </c>
      <c r="H3" s="225" t="s">
        <v>182</v>
      </c>
      <c r="I3" s="785"/>
      <c r="J3" s="785"/>
      <c r="K3" s="785"/>
      <c r="L3" s="80"/>
      <c r="M3" s="80"/>
      <c r="N3" s="80"/>
      <c r="O3" s="80"/>
      <c r="P3" s="80"/>
      <c r="Q3" s="80"/>
      <c r="R3" s="80"/>
      <c r="S3" s="80"/>
      <c r="T3" s="80"/>
      <c r="U3" s="80"/>
      <c r="V3" s="80"/>
      <c r="W3" s="80"/>
      <c r="X3" s="80"/>
      <c r="Y3" s="80"/>
      <c r="Z3" s="80"/>
      <c r="AA3" s="80"/>
      <c r="AB3" s="80"/>
      <c r="AC3" s="80"/>
      <c r="AD3" s="80"/>
      <c r="AE3" s="80"/>
      <c r="AF3" s="80"/>
      <c r="AG3" s="80"/>
      <c r="AH3" s="80"/>
      <c r="AI3" s="80"/>
    </row>
    <row r="4" spans="2:35" ht="18" customHeight="1" x14ac:dyDescent="0.25">
      <c r="B4" s="373"/>
      <c r="C4" s="867"/>
      <c r="D4" s="868"/>
      <c r="E4" s="869"/>
      <c r="F4" s="195"/>
      <c r="G4" s="266"/>
      <c r="H4" s="266"/>
      <c r="I4" s="302">
        <f>F4+G4+H4</f>
        <v>0</v>
      </c>
      <c r="J4" s="207"/>
      <c r="K4" s="195"/>
      <c r="L4" s="102"/>
      <c r="M4" s="80"/>
      <c r="N4" s="80"/>
      <c r="O4" s="80"/>
      <c r="P4" s="80"/>
      <c r="Q4" s="80"/>
      <c r="R4" s="80"/>
      <c r="S4" s="80"/>
      <c r="T4" s="80"/>
      <c r="U4" s="80"/>
      <c r="V4" s="80"/>
      <c r="W4" s="80"/>
      <c r="X4" s="80"/>
      <c r="Y4" s="80"/>
      <c r="Z4" s="80"/>
      <c r="AA4" s="80"/>
      <c r="AB4" s="80"/>
      <c r="AC4" s="80"/>
      <c r="AD4" s="80"/>
      <c r="AE4" s="80"/>
      <c r="AF4" s="80"/>
      <c r="AG4" s="80"/>
      <c r="AH4" s="80"/>
      <c r="AI4" s="80"/>
    </row>
    <row r="5" spans="2:35" ht="18" customHeight="1" x14ac:dyDescent="0.25">
      <c r="B5" s="373"/>
      <c r="C5" s="867"/>
      <c r="D5" s="868"/>
      <c r="E5" s="869"/>
      <c r="F5" s="195"/>
      <c r="G5" s="266"/>
      <c r="H5" s="266"/>
      <c r="I5" s="302">
        <f t="shared" ref="I5:I27" si="0">F5+G5+H5</f>
        <v>0</v>
      </c>
      <c r="J5" s="207"/>
      <c r="K5" s="195"/>
      <c r="L5" s="80"/>
      <c r="M5" s="80"/>
      <c r="N5" s="80"/>
      <c r="O5" s="80"/>
      <c r="P5" s="80"/>
      <c r="Q5" s="80"/>
      <c r="R5" s="80"/>
      <c r="S5" s="80"/>
      <c r="T5" s="80"/>
      <c r="U5" s="80"/>
      <c r="V5" s="80"/>
      <c r="W5" s="80"/>
      <c r="X5" s="80"/>
      <c r="Y5" s="80"/>
      <c r="Z5" s="80"/>
      <c r="AA5" s="80"/>
      <c r="AB5" s="80"/>
      <c r="AC5" s="80"/>
      <c r="AD5" s="80"/>
      <c r="AE5" s="80"/>
      <c r="AF5" s="80"/>
      <c r="AG5" s="80"/>
      <c r="AH5" s="80"/>
      <c r="AI5" s="80"/>
    </row>
    <row r="6" spans="2:35" ht="18" customHeight="1" x14ac:dyDescent="0.25">
      <c r="B6" s="373"/>
      <c r="C6" s="867"/>
      <c r="D6" s="868"/>
      <c r="E6" s="869"/>
      <c r="F6" s="195"/>
      <c r="G6" s="266"/>
      <c r="H6" s="266"/>
      <c r="I6" s="302">
        <f t="shared" si="0"/>
        <v>0</v>
      </c>
      <c r="J6" s="207"/>
      <c r="K6" s="195"/>
      <c r="L6" s="80"/>
      <c r="M6" s="80"/>
      <c r="N6" s="80"/>
      <c r="O6" s="80"/>
      <c r="P6" s="80"/>
      <c r="Q6" s="80"/>
      <c r="R6" s="80"/>
      <c r="S6" s="80"/>
      <c r="T6" s="80"/>
      <c r="U6" s="80"/>
      <c r="V6" s="80"/>
      <c r="W6" s="80"/>
      <c r="X6" s="80"/>
      <c r="Y6" s="80"/>
      <c r="Z6" s="80"/>
      <c r="AA6" s="80"/>
      <c r="AB6" s="80"/>
      <c r="AC6" s="80"/>
      <c r="AD6" s="80"/>
      <c r="AE6" s="80"/>
      <c r="AF6" s="80"/>
      <c r="AG6" s="80"/>
      <c r="AH6" s="80"/>
      <c r="AI6" s="80"/>
    </row>
    <row r="7" spans="2:35" ht="18" customHeight="1" x14ac:dyDescent="0.25">
      <c r="B7" s="373"/>
      <c r="C7" s="867"/>
      <c r="D7" s="868"/>
      <c r="E7" s="869"/>
      <c r="F7" s="195"/>
      <c r="G7" s="266"/>
      <c r="H7" s="266"/>
      <c r="I7" s="302">
        <f t="shared" si="0"/>
        <v>0</v>
      </c>
      <c r="J7" s="207"/>
      <c r="K7" s="195"/>
      <c r="L7" s="80"/>
      <c r="M7" s="80"/>
      <c r="N7" s="80"/>
      <c r="O7" s="80"/>
      <c r="P7" s="80"/>
      <c r="Q7" s="80"/>
      <c r="R7" s="80"/>
      <c r="S7" s="80"/>
      <c r="T7" s="80"/>
      <c r="U7" s="80"/>
      <c r="V7" s="80"/>
      <c r="W7" s="80"/>
      <c r="X7" s="80"/>
      <c r="Y7" s="80"/>
      <c r="Z7" s="80"/>
      <c r="AA7" s="80"/>
      <c r="AB7" s="80"/>
      <c r="AC7" s="80"/>
      <c r="AD7" s="80"/>
      <c r="AE7" s="80"/>
      <c r="AF7" s="80"/>
      <c r="AG7" s="80"/>
      <c r="AH7" s="80"/>
      <c r="AI7" s="80"/>
    </row>
    <row r="8" spans="2:35" ht="18" customHeight="1" x14ac:dyDescent="0.25">
      <c r="B8" s="373"/>
      <c r="C8" s="867"/>
      <c r="D8" s="868"/>
      <c r="E8" s="869"/>
      <c r="F8" s="195"/>
      <c r="G8" s="266"/>
      <c r="H8" s="266"/>
      <c r="I8" s="302">
        <f t="shared" si="0"/>
        <v>0</v>
      </c>
      <c r="J8" s="207"/>
      <c r="K8" s="195"/>
      <c r="L8" s="80"/>
      <c r="M8" s="80"/>
      <c r="N8" s="80"/>
      <c r="O8" s="80"/>
      <c r="P8" s="80"/>
      <c r="Q8" s="80"/>
      <c r="R8" s="80"/>
      <c r="S8" s="80"/>
      <c r="T8" s="80"/>
      <c r="U8" s="80"/>
      <c r="V8" s="80"/>
      <c r="W8" s="80"/>
      <c r="X8" s="80"/>
      <c r="Y8" s="80"/>
      <c r="Z8" s="80"/>
      <c r="AA8" s="80"/>
      <c r="AB8" s="80"/>
      <c r="AC8" s="80"/>
      <c r="AD8" s="80"/>
      <c r="AE8" s="80"/>
      <c r="AF8" s="80"/>
      <c r="AG8" s="80"/>
      <c r="AH8" s="80"/>
      <c r="AI8" s="80"/>
    </row>
    <row r="9" spans="2:35" ht="18" customHeight="1" x14ac:dyDescent="0.25">
      <c r="B9" s="373"/>
      <c r="C9" s="867"/>
      <c r="D9" s="868"/>
      <c r="E9" s="869"/>
      <c r="F9" s="195"/>
      <c r="G9" s="266"/>
      <c r="H9" s="266"/>
      <c r="I9" s="302">
        <f t="shared" si="0"/>
        <v>0</v>
      </c>
      <c r="J9" s="207"/>
      <c r="K9" s="195"/>
      <c r="L9" s="80"/>
      <c r="M9" s="80"/>
      <c r="N9" s="80"/>
      <c r="O9" s="80"/>
      <c r="P9" s="80"/>
      <c r="Q9" s="80"/>
      <c r="R9" s="80"/>
      <c r="S9" s="80"/>
      <c r="T9" s="80"/>
      <c r="U9" s="80"/>
      <c r="V9" s="80"/>
      <c r="W9" s="80"/>
      <c r="X9" s="80"/>
      <c r="Y9" s="80"/>
      <c r="Z9" s="80"/>
      <c r="AA9" s="80"/>
      <c r="AB9" s="80"/>
      <c r="AC9" s="80"/>
      <c r="AD9" s="80"/>
      <c r="AE9" s="80"/>
      <c r="AF9" s="80"/>
      <c r="AG9" s="80"/>
      <c r="AH9" s="80"/>
      <c r="AI9" s="80"/>
    </row>
    <row r="10" spans="2:35" ht="18" customHeight="1" x14ac:dyDescent="0.25">
      <c r="B10" s="373"/>
      <c r="C10" s="867"/>
      <c r="D10" s="868"/>
      <c r="E10" s="869"/>
      <c r="F10" s="195"/>
      <c r="G10" s="266"/>
      <c r="H10" s="266"/>
      <c r="I10" s="302">
        <f t="shared" si="0"/>
        <v>0</v>
      </c>
      <c r="J10" s="207"/>
      <c r="K10" s="195"/>
      <c r="L10" s="80"/>
      <c r="M10" s="80"/>
      <c r="N10" s="80"/>
      <c r="O10" s="80"/>
      <c r="P10" s="80"/>
      <c r="Q10" s="80"/>
      <c r="R10" s="80"/>
      <c r="S10" s="80"/>
      <c r="T10" s="80"/>
      <c r="U10" s="80"/>
      <c r="V10" s="80"/>
      <c r="W10" s="80"/>
      <c r="X10" s="80"/>
      <c r="Y10" s="80"/>
      <c r="Z10" s="80"/>
      <c r="AA10" s="80"/>
      <c r="AB10" s="80"/>
      <c r="AC10" s="80"/>
      <c r="AD10" s="80"/>
      <c r="AE10" s="80"/>
      <c r="AF10" s="80"/>
      <c r="AG10" s="80"/>
      <c r="AH10" s="80"/>
      <c r="AI10" s="80"/>
    </row>
    <row r="11" spans="2:35" ht="18" customHeight="1" x14ac:dyDescent="0.25">
      <c r="B11" s="373"/>
      <c r="C11" s="867"/>
      <c r="D11" s="868"/>
      <c r="E11" s="869"/>
      <c r="F11" s="195"/>
      <c r="G11" s="266"/>
      <c r="H11" s="266"/>
      <c r="I11" s="302">
        <f t="shared" si="0"/>
        <v>0</v>
      </c>
      <c r="J11" s="207"/>
      <c r="K11" s="195"/>
      <c r="L11" s="80"/>
      <c r="M11" s="80"/>
      <c r="N11" s="80"/>
      <c r="O11" s="80"/>
      <c r="P11" s="80"/>
      <c r="Q11" s="80"/>
      <c r="R11" s="80"/>
      <c r="S11" s="80"/>
      <c r="T11" s="80"/>
      <c r="U11" s="80"/>
      <c r="V11" s="80"/>
      <c r="W11" s="80"/>
      <c r="X11" s="80"/>
      <c r="Y11" s="80"/>
      <c r="Z11" s="80"/>
      <c r="AA11" s="80"/>
      <c r="AB11" s="80"/>
      <c r="AC11" s="80"/>
      <c r="AD11" s="80"/>
      <c r="AE11" s="80"/>
      <c r="AF11" s="80"/>
      <c r="AG11" s="80"/>
      <c r="AH11" s="80"/>
      <c r="AI11" s="80"/>
    </row>
    <row r="12" spans="2:35" ht="18" customHeight="1" x14ac:dyDescent="0.25">
      <c r="B12" s="373"/>
      <c r="C12" s="867"/>
      <c r="D12" s="868"/>
      <c r="E12" s="869"/>
      <c r="F12" s="378"/>
      <c r="G12" s="266"/>
      <c r="H12" s="266"/>
      <c r="I12" s="302">
        <f t="shared" si="0"/>
        <v>0</v>
      </c>
      <c r="J12" s="207"/>
      <c r="K12" s="195"/>
      <c r="L12" s="80"/>
      <c r="M12" s="80"/>
      <c r="N12" s="80"/>
      <c r="O12" s="80"/>
      <c r="P12" s="80"/>
      <c r="Q12" s="80"/>
      <c r="R12" s="80"/>
      <c r="S12" s="80"/>
      <c r="T12" s="80"/>
      <c r="U12" s="80"/>
      <c r="V12" s="80"/>
      <c r="W12" s="80"/>
      <c r="X12" s="80"/>
      <c r="Y12" s="80"/>
      <c r="Z12" s="80"/>
      <c r="AA12" s="80"/>
      <c r="AB12" s="80"/>
      <c r="AC12" s="80"/>
      <c r="AD12" s="80"/>
      <c r="AE12" s="80"/>
      <c r="AF12" s="80"/>
      <c r="AG12" s="80"/>
      <c r="AH12" s="80"/>
      <c r="AI12" s="80"/>
    </row>
    <row r="13" spans="2:35" ht="18" customHeight="1" x14ac:dyDescent="0.25">
      <c r="B13" s="239"/>
      <c r="C13" s="867"/>
      <c r="D13" s="868"/>
      <c r="E13" s="869"/>
      <c r="F13" s="195"/>
      <c r="G13" s="266"/>
      <c r="H13" s="266"/>
      <c r="I13" s="302">
        <f t="shared" si="0"/>
        <v>0</v>
      </c>
      <c r="J13" s="207"/>
      <c r="K13" s="208"/>
      <c r="L13" s="80"/>
      <c r="M13" s="80"/>
      <c r="N13" s="80"/>
      <c r="O13" s="80"/>
      <c r="P13" s="80"/>
      <c r="Q13" s="80"/>
      <c r="R13" s="80"/>
      <c r="S13" s="80"/>
      <c r="T13" s="80"/>
      <c r="U13" s="80"/>
      <c r="V13" s="80"/>
      <c r="W13" s="80"/>
      <c r="X13" s="80"/>
      <c r="Y13" s="80"/>
      <c r="Z13" s="80"/>
      <c r="AA13" s="80"/>
      <c r="AB13" s="80"/>
      <c r="AC13" s="80"/>
      <c r="AD13" s="80"/>
      <c r="AE13" s="80"/>
      <c r="AF13" s="80"/>
      <c r="AG13" s="80"/>
      <c r="AH13" s="80"/>
      <c r="AI13" s="80"/>
    </row>
    <row r="14" spans="2:35" ht="18" customHeight="1" x14ac:dyDescent="0.25">
      <c r="B14" s="239"/>
      <c r="C14" s="867"/>
      <c r="D14" s="868"/>
      <c r="E14" s="869"/>
      <c r="F14" s="195"/>
      <c r="G14" s="266"/>
      <c r="H14" s="266"/>
      <c r="I14" s="302">
        <f t="shared" si="0"/>
        <v>0</v>
      </c>
      <c r="J14" s="207"/>
      <c r="K14" s="208"/>
      <c r="L14" s="80"/>
      <c r="M14" s="80"/>
      <c r="N14" s="80"/>
      <c r="O14" s="80"/>
      <c r="P14" s="80"/>
      <c r="Q14" s="80"/>
      <c r="R14" s="80"/>
      <c r="S14" s="80"/>
      <c r="T14" s="80"/>
      <c r="U14" s="80"/>
      <c r="V14" s="80"/>
      <c r="W14" s="80"/>
      <c r="X14" s="80"/>
      <c r="Y14" s="80"/>
      <c r="Z14" s="80"/>
      <c r="AA14" s="80"/>
      <c r="AB14" s="80"/>
      <c r="AC14" s="80"/>
      <c r="AD14" s="80"/>
      <c r="AE14" s="80"/>
      <c r="AF14" s="80"/>
      <c r="AG14" s="80"/>
      <c r="AH14" s="80"/>
      <c r="AI14" s="80"/>
    </row>
    <row r="15" spans="2:35" ht="18" customHeight="1" x14ac:dyDescent="0.25">
      <c r="B15" s="239"/>
      <c r="C15" s="867"/>
      <c r="D15" s="868"/>
      <c r="E15" s="869"/>
      <c r="F15" s="195"/>
      <c r="G15" s="266"/>
      <c r="H15" s="266"/>
      <c r="I15" s="302">
        <f t="shared" si="0"/>
        <v>0</v>
      </c>
      <c r="J15" s="207"/>
      <c r="K15" s="208"/>
      <c r="L15" s="80"/>
      <c r="M15" s="80"/>
      <c r="N15" s="80"/>
      <c r="O15" s="80"/>
      <c r="P15" s="80"/>
      <c r="Q15" s="80"/>
      <c r="R15" s="80"/>
      <c r="S15" s="80"/>
      <c r="T15" s="80"/>
      <c r="U15" s="80"/>
      <c r="V15" s="80"/>
      <c r="W15" s="80"/>
      <c r="X15" s="80"/>
      <c r="Y15" s="80"/>
      <c r="Z15" s="80"/>
      <c r="AA15" s="80"/>
      <c r="AB15" s="80"/>
      <c r="AC15" s="80"/>
      <c r="AD15" s="80"/>
      <c r="AE15" s="80"/>
      <c r="AF15" s="80"/>
      <c r="AG15" s="80"/>
      <c r="AH15" s="80"/>
      <c r="AI15" s="80"/>
    </row>
    <row r="16" spans="2:35" ht="18" customHeight="1" x14ac:dyDescent="0.25">
      <c r="B16" s="240"/>
      <c r="C16" s="867"/>
      <c r="D16" s="868"/>
      <c r="E16" s="869"/>
      <c r="F16" s="195"/>
      <c r="G16" s="266"/>
      <c r="H16" s="266"/>
      <c r="I16" s="302">
        <f t="shared" si="0"/>
        <v>0</v>
      </c>
      <c r="J16" s="207"/>
      <c r="K16" s="208"/>
      <c r="L16" s="80"/>
      <c r="M16" s="80"/>
      <c r="N16" s="80"/>
      <c r="O16" s="80"/>
      <c r="P16" s="80"/>
      <c r="Q16" s="80"/>
      <c r="R16" s="80"/>
      <c r="S16" s="80"/>
      <c r="T16" s="80"/>
      <c r="U16" s="80"/>
      <c r="V16" s="80"/>
      <c r="W16" s="80"/>
      <c r="X16" s="80"/>
      <c r="Y16" s="80"/>
      <c r="Z16" s="80"/>
      <c r="AA16" s="80"/>
      <c r="AB16" s="80"/>
      <c r="AC16" s="80"/>
      <c r="AD16" s="80"/>
      <c r="AE16" s="80"/>
      <c r="AF16" s="80"/>
      <c r="AG16" s="80"/>
      <c r="AH16" s="80"/>
      <c r="AI16" s="80"/>
    </row>
    <row r="17" spans="2:35" ht="18" customHeight="1" x14ac:dyDescent="0.25">
      <c r="B17" s="240"/>
      <c r="C17" s="867"/>
      <c r="D17" s="868"/>
      <c r="E17" s="869"/>
      <c r="F17" s="195"/>
      <c r="G17" s="266"/>
      <c r="H17" s="266"/>
      <c r="I17" s="302">
        <f t="shared" si="0"/>
        <v>0</v>
      </c>
      <c r="J17" s="207"/>
      <c r="K17" s="208"/>
      <c r="L17" s="80"/>
      <c r="M17" s="80"/>
      <c r="N17" s="80"/>
      <c r="O17" s="80"/>
      <c r="P17" s="80"/>
      <c r="Q17" s="80"/>
      <c r="R17" s="80"/>
      <c r="S17" s="80"/>
      <c r="T17" s="80"/>
      <c r="U17" s="80"/>
      <c r="V17" s="80"/>
      <c r="W17" s="80"/>
      <c r="X17" s="80"/>
      <c r="Y17" s="80"/>
      <c r="Z17" s="80"/>
      <c r="AA17" s="80"/>
      <c r="AB17" s="80"/>
      <c r="AC17" s="80"/>
      <c r="AD17" s="80"/>
      <c r="AE17" s="80"/>
      <c r="AF17" s="80"/>
      <c r="AG17" s="80"/>
      <c r="AH17" s="80"/>
      <c r="AI17" s="80"/>
    </row>
    <row r="18" spans="2:35" ht="18" customHeight="1" x14ac:dyDescent="0.25">
      <c r="B18" s="240"/>
      <c r="C18" s="867"/>
      <c r="D18" s="868"/>
      <c r="E18" s="869"/>
      <c r="F18" s="195"/>
      <c r="G18" s="266"/>
      <c r="H18" s="266"/>
      <c r="I18" s="302">
        <f t="shared" si="0"/>
        <v>0</v>
      </c>
      <c r="J18" s="207"/>
      <c r="K18" s="208"/>
      <c r="L18" s="80"/>
      <c r="M18" s="80"/>
      <c r="N18" s="80"/>
      <c r="O18" s="80"/>
      <c r="P18" s="80"/>
      <c r="Q18" s="80"/>
      <c r="R18" s="80"/>
      <c r="S18" s="80"/>
      <c r="T18" s="80"/>
      <c r="U18" s="80"/>
      <c r="V18" s="80"/>
      <c r="W18" s="80"/>
      <c r="X18" s="80"/>
      <c r="Y18" s="80"/>
      <c r="Z18" s="80"/>
      <c r="AA18" s="80"/>
      <c r="AB18" s="80"/>
      <c r="AC18" s="80"/>
      <c r="AD18" s="80"/>
      <c r="AE18" s="80"/>
      <c r="AF18" s="80"/>
      <c r="AG18" s="80"/>
      <c r="AH18" s="80"/>
      <c r="AI18" s="80"/>
    </row>
    <row r="19" spans="2:35" ht="18" customHeight="1" x14ac:dyDescent="0.25">
      <c r="B19" s="240"/>
      <c r="C19" s="867"/>
      <c r="D19" s="868"/>
      <c r="E19" s="869"/>
      <c r="F19" s="195"/>
      <c r="G19" s="266"/>
      <c r="H19" s="266"/>
      <c r="I19" s="302">
        <f t="shared" si="0"/>
        <v>0</v>
      </c>
      <c r="J19" s="207"/>
      <c r="K19" s="208"/>
      <c r="L19" s="80"/>
      <c r="M19" s="80"/>
      <c r="N19" s="80"/>
      <c r="O19" s="80"/>
      <c r="P19" s="80"/>
      <c r="Q19" s="80"/>
      <c r="R19" s="80"/>
      <c r="S19" s="80"/>
      <c r="T19" s="80"/>
      <c r="U19" s="80"/>
      <c r="V19" s="80"/>
      <c r="W19" s="80"/>
      <c r="X19" s="80"/>
      <c r="Y19" s="80"/>
      <c r="Z19" s="80"/>
      <c r="AA19" s="80"/>
      <c r="AB19" s="80"/>
      <c r="AC19" s="80"/>
      <c r="AD19" s="80"/>
      <c r="AE19" s="80"/>
      <c r="AF19" s="80"/>
      <c r="AG19" s="80"/>
      <c r="AH19" s="80"/>
      <c r="AI19" s="80"/>
    </row>
    <row r="20" spans="2:35" ht="18" customHeight="1" x14ac:dyDescent="0.25">
      <c r="B20" s="240"/>
      <c r="C20" s="875"/>
      <c r="D20" s="876"/>
      <c r="E20" s="877"/>
      <c r="F20" s="195"/>
      <c r="G20" s="266"/>
      <c r="H20" s="266"/>
      <c r="I20" s="302">
        <f t="shared" si="0"/>
        <v>0</v>
      </c>
      <c r="J20" s="207"/>
      <c r="K20" s="208"/>
      <c r="L20" s="80"/>
      <c r="M20" s="80"/>
      <c r="N20" s="80"/>
      <c r="O20" s="80"/>
      <c r="P20" s="80"/>
      <c r="Q20" s="80"/>
      <c r="R20" s="80"/>
      <c r="S20" s="80"/>
      <c r="T20" s="80"/>
      <c r="U20" s="80"/>
      <c r="V20" s="80"/>
      <c r="W20" s="80"/>
      <c r="X20" s="80"/>
      <c r="Y20" s="80"/>
      <c r="Z20" s="80"/>
      <c r="AA20" s="80"/>
      <c r="AB20" s="80"/>
      <c r="AC20" s="80"/>
      <c r="AD20" s="80"/>
      <c r="AE20" s="80"/>
      <c r="AF20" s="80"/>
      <c r="AG20" s="80"/>
      <c r="AH20" s="80"/>
      <c r="AI20" s="80"/>
    </row>
    <row r="21" spans="2:35" ht="18" customHeight="1" x14ac:dyDescent="0.25">
      <c r="B21" s="240"/>
      <c r="C21" s="875"/>
      <c r="D21" s="876"/>
      <c r="E21" s="877"/>
      <c r="F21" s="195"/>
      <c r="G21" s="266"/>
      <c r="H21" s="266"/>
      <c r="I21" s="302">
        <f t="shared" si="0"/>
        <v>0</v>
      </c>
      <c r="J21" s="207"/>
      <c r="K21" s="208"/>
      <c r="L21" s="80"/>
      <c r="M21" s="80"/>
      <c r="N21" s="80"/>
      <c r="O21" s="80"/>
      <c r="P21" s="80"/>
      <c r="Q21" s="80"/>
      <c r="R21" s="80"/>
      <c r="S21" s="80"/>
      <c r="T21" s="80"/>
      <c r="U21" s="80"/>
      <c r="V21" s="80"/>
      <c r="W21" s="80"/>
      <c r="X21" s="80"/>
      <c r="Y21" s="80"/>
      <c r="Z21" s="80"/>
      <c r="AA21" s="80"/>
      <c r="AB21" s="80"/>
      <c r="AC21" s="80"/>
      <c r="AD21" s="80"/>
      <c r="AE21" s="80"/>
      <c r="AF21" s="80"/>
      <c r="AG21" s="80"/>
      <c r="AH21" s="80"/>
      <c r="AI21" s="80"/>
    </row>
    <row r="22" spans="2:35" ht="18" customHeight="1" x14ac:dyDescent="0.25">
      <c r="B22" s="240"/>
      <c r="C22" s="875"/>
      <c r="D22" s="876"/>
      <c r="E22" s="877"/>
      <c r="F22" s="195"/>
      <c r="G22" s="266"/>
      <c r="H22" s="266"/>
      <c r="I22" s="302">
        <f t="shared" si="0"/>
        <v>0</v>
      </c>
      <c r="J22" s="207"/>
      <c r="K22" s="208"/>
      <c r="L22" s="80"/>
      <c r="M22" s="80"/>
      <c r="N22" s="80"/>
      <c r="O22" s="80"/>
      <c r="P22" s="80"/>
      <c r="Q22" s="80"/>
      <c r="R22" s="80"/>
      <c r="S22" s="80"/>
      <c r="T22" s="80"/>
      <c r="U22" s="80"/>
      <c r="V22" s="80"/>
      <c r="W22" s="80"/>
      <c r="X22" s="80"/>
      <c r="Y22" s="80"/>
      <c r="Z22" s="80"/>
      <c r="AA22" s="80"/>
      <c r="AB22" s="80"/>
      <c r="AC22" s="80"/>
      <c r="AD22" s="80"/>
      <c r="AE22" s="80"/>
      <c r="AF22" s="80"/>
      <c r="AG22" s="80"/>
      <c r="AH22" s="80"/>
      <c r="AI22" s="80"/>
    </row>
    <row r="23" spans="2:35" ht="18" customHeight="1" x14ac:dyDescent="0.25">
      <c r="B23" s="240"/>
      <c r="C23" s="346"/>
      <c r="D23" s="347"/>
      <c r="E23" s="348"/>
      <c r="F23" s="195"/>
      <c r="G23" s="266"/>
      <c r="H23" s="266"/>
      <c r="I23" s="302">
        <f t="shared" si="0"/>
        <v>0</v>
      </c>
      <c r="J23" s="207"/>
      <c r="K23" s="208"/>
      <c r="L23" s="80"/>
      <c r="M23" s="80"/>
      <c r="N23" s="80"/>
      <c r="O23" s="80"/>
      <c r="P23" s="80"/>
      <c r="Q23" s="80"/>
      <c r="R23" s="80"/>
      <c r="S23" s="80"/>
      <c r="T23" s="80"/>
      <c r="U23" s="80"/>
      <c r="V23" s="80"/>
      <c r="W23" s="80"/>
      <c r="X23" s="80"/>
      <c r="Y23" s="80"/>
      <c r="Z23" s="80"/>
      <c r="AA23" s="80"/>
      <c r="AB23" s="80"/>
      <c r="AC23" s="80"/>
      <c r="AD23" s="80"/>
      <c r="AE23" s="80"/>
      <c r="AF23" s="80"/>
      <c r="AG23" s="80"/>
      <c r="AH23" s="80"/>
      <c r="AI23" s="80"/>
    </row>
    <row r="24" spans="2:35" ht="18" customHeight="1" x14ac:dyDescent="0.25">
      <c r="B24" s="240"/>
      <c r="C24" s="346"/>
      <c r="D24" s="347"/>
      <c r="E24" s="348"/>
      <c r="F24" s="195"/>
      <c r="G24" s="266"/>
      <c r="H24" s="266"/>
      <c r="I24" s="302">
        <f t="shared" si="0"/>
        <v>0</v>
      </c>
      <c r="J24" s="207"/>
      <c r="K24" s="208"/>
      <c r="L24" s="80"/>
      <c r="M24" s="80"/>
      <c r="N24" s="80"/>
      <c r="O24" s="80"/>
      <c r="P24" s="80"/>
      <c r="Q24" s="80"/>
      <c r="R24" s="80"/>
      <c r="S24" s="80"/>
      <c r="T24" s="80"/>
      <c r="U24" s="80"/>
      <c r="V24" s="80"/>
      <c r="W24" s="80"/>
      <c r="X24" s="80"/>
      <c r="Y24" s="80"/>
      <c r="Z24" s="80"/>
      <c r="AA24" s="80"/>
      <c r="AB24" s="80"/>
      <c r="AC24" s="80"/>
      <c r="AD24" s="80"/>
      <c r="AE24" s="80"/>
      <c r="AF24" s="80"/>
      <c r="AG24" s="80"/>
      <c r="AH24" s="80"/>
      <c r="AI24" s="80"/>
    </row>
    <row r="25" spans="2:35" ht="18" customHeight="1" x14ac:dyDescent="0.25">
      <c r="B25" s="240"/>
      <c r="C25" s="875"/>
      <c r="D25" s="876"/>
      <c r="E25" s="877"/>
      <c r="F25" s="195"/>
      <c r="G25" s="266"/>
      <c r="H25" s="266"/>
      <c r="I25" s="302">
        <f t="shared" si="0"/>
        <v>0</v>
      </c>
      <c r="J25" s="207"/>
      <c r="K25" s="208"/>
      <c r="L25" s="80"/>
      <c r="M25" s="80"/>
      <c r="N25" s="80"/>
      <c r="O25" s="80"/>
      <c r="P25" s="80"/>
      <c r="Q25" s="80"/>
      <c r="R25" s="80"/>
      <c r="S25" s="80"/>
      <c r="T25" s="80"/>
      <c r="U25" s="80"/>
      <c r="V25" s="80"/>
      <c r="W25" s="80"/>
      <c r="X25" s="80"/>
      <c r="Y25" s="80"/>
      <c r="Z25" s="80"/>
      <c r="AA25" s="80"/>
      <c r="AB25" s="80"/>
      <c r="AC25" s="80"/>
      <c r="AD25" s="80"/>
      <c r="AE25" s="80"/>
      <c r="AF25" s="80"/>
      <c r="AG25" s="80"/>
      <c r="AH25" s="80"/>
      <c r="AI25" s="80"/>
    </row>
    <row r="26" spans="2:35" ht="18" customHeight="1" x14ac:dyDescent="0.35">
      <c r="B26" s="241"/>
      <c r="C26" s="875"/>
      <c r="D26" s="876"/>
      <c r="E26" s="877"/>
      <c r="F26" s="195"/>
      <c r="G26" s="266"/>
      <c r="H26" s="266"/>
      <c r="I26" s="302">
        <f t="shared" si="0"/>
        <v>0</v>
      </c>
      <c r="J26" s="207"/>
      <c r="K26" s="208"/>
      <c r="L26" s="224"/>
      <c r="M26" s="80"/>
      <c r="N26" s="80"/>
      <c r="O26" s="80"/>
      <c r="P26" s="80"/>
      <c r="Q26" s="80"/>
      <c r="R26" s="80"/>
      <c r="S26" s="80"/>
      <c r="T26" s="80"/>
      <c r="U26" s="80"/>
      <c r="V26" s="80"/>
      <c r="W26" s="80"/>
      <c r="X26" s="80"/>
      <c r="Y26" s="80"/>
      <c r="Z26" s="80"/>
      <c r="AA26" s="80"/>
      <c r="AB26" s="80"/>
      <c r="AC26" s="80"/>
      <c r="AD26" s="80"/>
      <c r="AE26" s="80"/>
      <c r="AF26" s="80"/>
      <c r="AG26" s="80"/>
      <c r="AH26" s="80"/>
      <c r="AI26" s="80"/>
    </row>
    <row r="27" spans="2:35" ht="18" customHeight="1" x14ac:dyDescent="0.25">
      <c r="B27" s="808" t="s">
        <v>64</v>
      </c>
      <c r="C27" s="809"/>
      <c r="D27" s="809"/>
      <c r="E27" s="810"/>
      <c r="F27" s="304">
        <f>SUM(F4:F26)</f>
        <v>0</v>
      </c>
      <c r="G27" s="304">
        <f>SUM(G4:G26)</f>
        <v>0</v>
      </c>
      <c r="H27" s="304">
        <f>SUM(H4:H26)</f>
        <v>0</v>
      </c>
      <c r="I27" s="305">
        <f t="shared" si="0"/>
        <v>0</v>
      </c>
      <c r="J27" s="242"/>
      <c r="K27" s="244"/>
      <c r="L27" s="80"/>
      <c r="M27" s="80"/>
      <c r="N27" s="80"/>
      <c r="O27" s="80"/>
      <c r="P27" s="80"/>
      <c r="Q27" s="80"/>
      <c r="R27" s="80"/>
      <c r="S27" s="80"/>
      <c r="T27" s="80"/>
      <c r="U27" s="80"/>
      <c r="V27" s="80"/>
      <c r="W27" s="80"/>
      <c r="X27" s="80"/>
      <c r="Y27" s="80"/>
      <c r="Z27" s="80"/>
      <c r="AA27" s="80"/>
      <c r="AB27" s="80"/>
      <c r="AC27" s="80"/>
      <c r="AD27" s="80"/>
      <c r="AE27" s="80"/>
      <c r="AF27" s="80"/>
      <c r="AG27" s="80"/>
      <c r="AH27" s="80"/>
      <c r="AI27" s="80"/>
    </row>
    <row r="28" spans="2:35" x14ac:dyDescent="0.25">
      <c r="B28" s="874"/>
      <c r="C28" s="874"/>
      <c r="D28" s="874"/>
      <c r="E28" s="101"/>
      <c r="F28" s="101"/>
      <c r="G28" s="101"/>
      <c r="H28" s="101"/>
      <c r="I28" s="101"/>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row>
    <row r="29" spans="2:35" x14ac:dyDescent="0.25">
      <c r="B29" s="280" t="s">
        <v>254</v>
      </c>
      <c r="C29" s="101"/>
      <c r="D29" s="101"/>
      <c r="E29" s="101"/>
      <c r="F29" s="209"/>
      <c r="G29" s="101"/>
      <c r="H29" s="101"/>
      <c r="I29" s="101"/>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0"/>
    </row>
    <row r="30" spans="2:35" x14ac:dyDescent="0.25">
      <c r="B30" s="874" t="s">
        <v>305</v>
      </c>
      <c r="C30" s="874"/>
      <c r="D30" s="874"/>
      <c r="E30" s="101"/>
      <c r="F30" s="101"/>
      <c r="G30" s="101"/>
      <c r="H30" s="101"/>
      <c r="I30" s="101"/>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row>
    <row r="31" spans="2:35" x14ac:dyDescent="0.25">
      <c r="B31" s="303" t="s">
        <v>255</v>
      </c>
      <c r="C31" s="288"/>
    </row>
  </sheetData>
  <sheetProtection password="8BF8" sheet="1" scenarios="1" insertColumns="0" insertRows="0"/>
  <mergeCells count="31">
    <mergeCell ref="C10:E10"/>
    <mergeCell ref="C11:E11"/>
    <mergeCell ref="C22:E22"/>
    <mergeCell ref="C25:E25"/>
    <mergeCell ref="C19:E19"/>
    <mergeCell ref="C12:E12"/>
    <mergeCell ref="C13:E13"/>
    <mergeCell ref="C14:E14"/>
    <mergeCell ref="C17:E17"/>
    <mergeCell ref="C18:E18"/>
    <mergeCell ref="C15:E15"/>
    <mergeCell ref="C16:E16"/>
    <mergeCell ref="B30:D30"/>
    <mergeCell ref="B27:E27"/>
    <mergeCell ref="B28:D28"/>
    <mergeCell ref="C20:E20"/>
    <mergeCell ref="C21:E21"/>
    <mergeCell ref="C26:E26"/>
    <mergeCell ref="J2:J3"/>
    <mergeCell ref="K2:K3"/>
    <mergeCell ref="C8:E8"/>
    <mergeCell ref="B2:B3"/>
    <mergeCell ref="C2:E3"/>
    <mergeCell ref="F2:F3"/>
    <mergeCell ref="G2:H2"/>
    <mergeCell ref="I2:I3"/>
    <mergeCell ref="C9:E9"/>
    <mergeCell ref="C7:E7"/>
    <mergeCell ref="C4:E4"/>
    <mergeCell ref="C5:E5"/>
    <mergeCell ref="C6:E6"/>
  </mergeCells>
  <phoneticPr fontId="0" type="noConversion"/>
  <printOptions horizontalCentered="1" verticalCentered="1"/>
  <pageMargins left="0.39370078740157483" right="0" top="0.27559055118110237" bottom="0.19685039370078741" header="0.15748031496062992" footer="0.19685039370078741"/>
  <pageSetup paperSize="9" scale="70" orientation="landscape" horizontalDpi="4294967294" verticalDpi="4294967294"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5">
    <pageSetUpPr fitToPage="1"/>
  </sheetPr>
  <dimension ref="B1:AH22"/>
  <sheetViews>
    <sheetView showGridLines="0" view="pageBreakPreview" zoomScaleNormal="80" zoomScaleSheetLayoutView="100" workbookViewId="0">
      <selection activeCell="G22" sqref="G22"/>
    </sheetView>
  </sheetViews>
  <sheetFormatPr baseColWidth="10" defaultRowHeight="15" x14ac:dyDescent="0.25"/>
  <cols>
    <col min="1" max="1" width="2.85546875" customWidth="1"/>
    <col min="2" max="2" width="6.140625" customWidth="1"/>
    <col min="3" max="3" width="26.140625" customWidth="1"/>
    <col min="4" max="4" width="16.140625" style="19" customWidth="1"/>
    <col min="5" max="5" width="12.7109375" style="19" customWidth="1"/>
    <col min="6" max="6" width="16.5703125" style="19" customWidth="1"/>
    <col min="7" max="7" width="21.7109375" style="19" customWidth="1"/>
    <col min="8" max="8" width="34.140625" customWidth="1"/>
    <col min="9" max="9" width="18.5703125" customWidth="1"/>
    <col min="10" max="10" width="12.42578125" bestFit="1" customWidth="1"/>
    <col min="11" max="11" width="13.85546875" bestFit="1" customWidth="1"/>
  </cols>
  <sheetData>
    <row r="1" spans="2:34" ht="4.5" customHeight="1" x14ac:dyDescent="0.25">
      <c r="C1" s="2"/>
      <c r="D1" s="13"/>
      <c r="E1" s="13"/>
      <c r="F1" s="13"/>
      <c r="G1" s="13"/>
      <c r="H1" s="2"/>
      <c r="I1" s="2"/>
      <c r="J1" s="2"/>
      <c r="K1" s="2"/>
      <c r="L1" s="2"/>
      <c r="M1" s="2"/>
      <c r="N1" s="2"/>
      <c r="O1" s="2"/>
      <c r="P1" s="2"/>
      <c r="Q1" s="2"/>
      <c r="R1" s="2"/>
      <c r="S1" s="2"/>
      <c r="T1" s="2"/>
      <c r="U1" s="2"/>
      <c r="V1" s="2"/>
      <c r="W1" s="2"/>
      <c r="X1" s="2"/>
      <c r="Y1" s="2"/>
      <c r="Z1" s="2"/>
      <c r="AA1" s="2"/>
      <c r="AB1" s="2"/>
      <c r="AC1" s="2"/>
      <c r="AD1" s="2"/>
      <c r="AE1" s="2"/>
      <c r="AF1" s="2"/>
      <c r="AG1" s="2"/>
      <c r="AH1" s="2"/>
    </row>
    <row r="2" spans="2:34" x14ac:dyDescent="0.25">
      <c r="B2" s="37" t="s">
        <v>245</v>
      </c>
      <c r="D2" s="17"/>
      <c r="E2" s="17"/>
      <c r="F2" s="17"/>
      <c r="G2" s="13"/>
      <c r="H2" s="2"/>
      <c r="I2" s="2"/>
      <c r="J2" s="2"/>
      <c r="K2" s="2"/>
      <c r="L2" s="2"/>
      <c r="M2" s="2"/>
      <c r="N2" s="2"/>
      <c r="O2" s="2"/>
      <c r="P2" s="2"/>
      <c r="Q2" s="2"/>
      <c r="R2" s="2"/>
      <c r="S2" s="2"/>
      <c r="T2" s="2"/>
      <c r="U2" s="2"/>
      <c r="V2" s="2"/>
      <c r="W2" s="2"/>
      <c r="X2" s="2"/>
      <c r="Y2" s="2"/>
      <c r="Z2" s="2"/>
      <c r="AA2" s="2"/>
      <c r="AB2" s="2"/>
      <c r="AC2" s="2"/>
      <c r="AD2" s="2"/>
      <c r="AE2" s="2"/>
      <c r="AF2" s="2"/>
      <c r="AG2" s="2"/>
      <c r="AH2" s="2"/>
    </row>
    <row r="3" spans="2:34" ht="5.25" customHeight="1" x14ac:dyDescent="0.25">
      <c r="C3" s="6"/>
      <c r="D3" s="13"/>
      <c r="E3" s="13"/>
      <c r="F3" s="13"/>
      <c r="G3" s="13"/>
      <c r="H3" s="2"/>
      <c r="I3" s="2"/>
      <c r="J3" s="2"/>
      <c r="K3" s="2"/>
      <c r="L3" s="2"/>
      <c r="M3" s="2"/>
      <c r="N3" s="2"/>
      <c r="O3" s="2"/>
      <c r="P3" s="2"/>
      <c r="Q3" s="2"/>
      <c r="R3" s="2"/>
      <c r="S3" s="2"/>
      <c r="T3" s="2"/>
      <c r="U3" s="2"/>
      <c r="V3" s="2"/>
      <c r="W3" s="2"/>
      <c r="X3" s="2"/>
      <c r="Y3" s="2"/>
      <c r="Z3" s="2"/>
      <c r="AA3" s="2"/>
      <c r="AB3" s="2"/>
      <c r="AC3" s="2"/>
      <c r="AD3" s="2"/>
      <c r="AE3" s="2"/>
      <c r="AF3" s="2"/>
      <c r="AG3" s="2"/>
      <c r="AH3" s="2"/>
    </row>
    <row r="4" spans="2:34" ht="51" customHeight="1" x14ac:dyDescent="0.25">
      <c r="B4" s="60" t="s">
        <v>132</v>
      </c>
      <c r="C4" s="59" t="s">
        <v>12</v>
      </c>
      <c r="D4" s="59" t="s">
        <v>17</v>
      </c>
      <c r="E4" s="59" t="s">
        <v>60</v>
      </c>
      <c r="F4" s="59" t="s">
        <v>133</v>
      </c>
      <c r="G4" s="59" t="s">
        <v>73</v>
      </c>
      <c r="H4" s="245" t="s">
        <v>246</v>
      </c>
      <c r="I4" s="2"/>
      <c r="J4" s="2"/>
      <c r="K4" s="2"/>
      <c r="L4" s="2"/>
      <c r="M4" s="2"/>
      <c r="N4" s="2"/>
      <c r="O4" s="2"/>
      <c r="P4" s="2"/>
      <c r="Q4" s="2"/>
      <c r="R4" s="2"/>
      <c r="S4" s="2"/>
      <c r="T4" s="2"/>
      <c r="U4" s="2"/>
      <c r="V4" s="2"/>
      <c r="W4" s="2"/>
      <c r="X4" s="2"/>
      <c r="Y4" s="2"/>
      <c r="Z4" s="2"/>
      <c r="AA4" s="2"/>
      <c r="AB4" s="2"/>
      <c r="AC4" s="2"/>
      <c r="AD4" s="2"/>
    </row>
    <row r="5" spans="2:34" ht="30.75" customHeight="1" x14ac:dyDescent="0.25">
      <c r="B5" s="434">
        <v>1</v>
      </c>
      <c r="C5" s="435" t="s">
        <v>356</v>
      </c>
      <c r="D5" s="267" t="s">
        <v>357</v>
      </c>
      <c r="E5" s="267" t="s">
        <v>358</v>
      </c>
      <c r="F5" s="267" t="s">
        <v>359</v>
      </c>
      <c r="G5" s="436" t="s">
        <v>359</v>
      </c>
      <c r="H5" s="435" t="s">
        <v>378</v>
      </c>
      <c r="I5" s="2"/>
      <c r="J5" s="2"/>
      <c r="K5" s="2"/>
      <c r="L5" s="2"/>
      <c r="M5" s="2"/>
      <c r="N5" s="2"/>
      <c r="O5" s="2"/>
      <c r="P5" s="2"/>
      <c r="Q5" s="2"/>
      <c r="R5" s="2"/>
      <c r="S5" s="2"/>
      <c r="T5" s="2"/>
      <c r="U5" s="2"/>
      <c r="V5" s="2"/>
      <c r="W5" s="2"/>
      <c r="X5" s="2"/>
      <c r="Y5" s="2"/>
      <c r="Z5" s="2"/>
      <c r="AA5" s="2"/>
      <c r="AB5" s="2"/>
      <c r="AC5" s="2"/>
      <c r="AD5" s="2"/>
      <c r="AE5" s="2"/>
      <c r="AF5" s="2"/>
      <c r="AG5" s="2"/>
      <c r="AH5" s="2"/>
    </row>
    <row r="6" spans="2:34" s="441" customFormat="1" ht="30.75" customHeight="1" x14ac:dyDescent="0.25">
      <c r="B6" s="434"/>
      <c r="C6" s="435"/>
      <c r="D6" s="267"/>
      <c r="E6" s="267"/>
      <c r="F6" s="267"/>
      <c r="G6" s="436"/>
      <c r="H6" s="435"/>
      <c r="I6" s="2"/>
      <c r="J6" s="2"/>
      <c r="K6" s="2"/>
      <c r="L6" s="2"/>
      <c r="M6" s="2"/>
      <c r="N6" s="2"/>
      <c r="O6" s="2"/>
      <c r="P6" s="2"/>
      <c r="Q6" s="2"/>
      <c r="R6" s="2"/>
      <c r="S6" s="2"/>
      <c r="T6" s="2"/>
      <c r="U6" s="2"/>
      <c r="V6" s="2"/>
      <c r="W6" s="2"/>
      <c r="X6" s="2"/>
      <c r="Y6" s="2"/>
      <c r="Z6" s="2"/>
      <c r="AA6" s="2"/>
      <c r="AB6" s="2"/>
      <c r="AC6" s="2"/>
      <c r="AD6" s="2"/>
      <c r="AE6" s="2"/>
      <c r="AF6" s="2"/>
      <c r="AG6" s="2"/>
      <c r="AH6" s="2"/>
    </row>
    <row r="7" spans="2:34" s="441" customFormat="1" ht="30.75" customHeight="1" x14ac:dyDescent="0.25">
      <c r="B7" s="434"/>
      <c r="C7" s="435"/>
      <c r="D7" s="267"/>
      <c r="E7" s="267"/>
      <c r="F7" s="267"/>
      <c r="G7" s="436"/>
      <c r="H7" s="435"/>
      <c r="I7" s="2"/>
      <c r="J7" s="2"/>
      <c r="K7" s="2"/>
      <c r="L7" s="2"/>
      <c r="M7" s="2"/>
      <c r="N7" s="2"/>
      <c r="O7" s="2"/>
      <c r="P7" s="2"/>
      <c r="Q7" s="2"/>
      <c r="R7" s="2"/>
      <c r="S7" s="2"/>
      <c r="T7" s="2"/>
      <c r="U7" s="2"/>
      <c r="V7" s="2"/>
      <c r="W7" s="2"/>
      <c r="X7" s="2"/>
      <c r="Y7" s="2"/>
      <c r="Z7" s="2"/>
      <c r="AA7" s="2"/>
      <c r="AB7" s="2"/>
      <c r="AC7" s="2"/>
      <c r="AD7" s="2"/>
      <c r="AE7" s="2"/>
      <c r="AF7" s="2"/>
      <c r="AG7" s="2"/>
      <c r="AH7" s="2"/>
    </row>
    <row r="8" spans="2:34" s="441" customFormat="1" ht="30.75" customHeight="1" x14ac:dyDescent="0.25">
      <c r="B8" s="434"/>
      <c r="C8" s="435"/>
      <c r="D8" s="267"/>
      <c r="E8" s="267"/>
      <c r="F8" s="267"/>
      <c r="G8" s="436"/>
      <c r="H8" s="435"/>
      <c r="I8" s="2"/>
      <c r="J8" s="2"/>
      <c r="K8" s="2"/>
      <c r="L8" s="2"/>
      <c r="M8" s="2"/>
      <c r="N8" s="2"/>
      <c r="O8" s="2"/>
      <c r="P8" s="2"/>
      <c r="Q8" s="2"/>
      <c r="R8" s="2"/>
      <c r="S8" s="2"/>
      <c r="T8" s="2"/>
      <c r="U8" s="2"/>
      <c r="V8" s="2"/>
      <c r="W8" s="2"/>
      <c r="X8" s="2"/>
      <c r="Y8" s="2"/>
      <c r="Z8" s="2"/>
      <c r="AA8" s="2"/>
      <c r="AB8" s="2"/>
      <c r="AC8" s="2"/>
      <c r="AD8" s="2"/>
      <c r="AE8" s="2"/>
      <c r="AF8" s="2"/>
      <c r="AG8" s="2"/>
      <c r="AH8" s="2"/>
    </row>
    <row r="9" spans="2:34" s="441" customFormat="1" ht="30.75" customHeight="1" x14ac:dyDescent="0.25">
      <c r="B9" s="434"/>
      <c r="C9" s="435"/>
      <c r="D9" s="267"/>
      <c r="E9" s="267"/>
      <c r="F9" s="267"/>
      <c r="G9" s="436"/>
      <c r="H9" s="435"/>
      <c r="I9" s="2"/>
      <c r="J9" s="2"/>
      <c r="K9" s="2"/>
      <c r="L9" s="2"/>
      <c r="M9" s="2"/>
      <c r="N9" s="2"/>
      <c r="O9" s="2"/>
      <c r="P9" s="2"/>
      <c r="Q9" s="2"/>
      <c r="R9" s="2"/>
      <c r="S9" s="2"/>
      <c r="T9" s="2"/>
      <c r="U9" s="2"/>
      <c r="V9" s="2"/>
      <c r="W9" s="2"/>
      <c r="X9" s="2"/>
      <c r="Y9" s="2"/>
      <c r="Z9" s="2"/>
      <c r="AA9" s="2"/>
      <c r="AB9" s="2"/>
      <c r="AC9" s="2"/>
      <c r="AD9" s="2"/>
      <c r="AE9" s="2"/>
      <c r="AF9" s="2"/>
      <c r="AG9" s="2"/>
      <c r="AH9" s="2"/>
    </row>
    <row r="10" spans="2:34" s="441" customFormat="1" ht="30.75" customHeight="1" x14ac:dyDescent="0.25">
      <c r="B10" s="434"/>
      <c r="C10" s="435"/>
      <c r="D10" s="267"/>
      <c r="E10" s="267"/>
      <c r="F10" s="267"/>
      <c r="G10" s="436"/>
      <c r="H10" s="435"/>
      <c r="I10" s="2"/>
      <c r="J10" s="2"/>
      <c r="K10" s="2"/>
      <c r="L10" s="2"/>
      <c r="M10" s="2"/>
      <c r="N10" s="2"/>
      <c r="O10" s="2"/>
      <c r="P10" s="2"/>
      <c r="Q10" s="2"/>
      <c r="R10" s="2"/>
      <c r="S10" s="2"/>
      <c r="T10" s="2"/>
      <c r="U10" s="2"/>
      <c r="V10" s="2"/>
      <c r="W10" s="2"/>
      <c r="X10" s="2"/>
      <c r="Y10" s="2"/>
      <c r="Z10" s="2"/>
      <c r="AA10" s="2"/>
      <c r="AB10" s="2"/>
      <c r="AC10" s="2"/>
      <c r="AD10" s="2"/>
      <c r="AE10" s="2"/>
      <c r="AF10" s="2"/>
      <c r="AG10" s="2"/>
      <c r="AH10" s="2"/>
    </row>
    <row r="11" spans="2:34" ht="29.25" customHeight="1" x14ac:dyDescent="0.25">
      <c r="B11" s="434"/>
      <c r="C11" s="85"/>
      <c r="D11" s="267"/>
      <c r="E11" s="267"/>
      <c r="F11" s="267"/>
      <c r="G11" s="267"/>
      <c r="H11" s="85"/>
      <c r="I11" s="2"/>
      <c r="J11" s="2"/>
      <c r="K11" s="2"/>
      <c r="L11" s="2"/>
      <c r="M11" s="2"/>
      <c r="N11" s="2"/>
      <c r="O11" s="2"/>
      <c r="P11" s="2"/>
      <c r="Q11" s="2"/>
      <c r="R11" s="2"/>
      <c r="S11" s="2"/>
      <c r="T11" s="2"/>
      <c r="U11" s="2"/>
      <c r="V11" s="2"/>
      <c r="W11" s="2"/>
      <c r="X11" s="2"/>
      <c r="Y11" s="2"/>
      <c r="Z11" s="2"/>
      <c r="AA11" s="2"/>
      <c r="AB11" s="2"/>
      <c r="AC11" s="2"/>
      <c r="AD11" s="2"/>
      <c r="AE11" s="2"/>
      <c r="AF11" s="2"/>
      <c r="AG11" s="2"/>
      <c r="AH11" s="2"/>
    </row>
    <row r="12" spans="2:34" ht="24.75" customHeight="1" x14ac:dyDescent="0.25">
      <c r="B12" s="434"/>
      <c r="C12" s="85"/>
      <c r="D12" s="267"/>
      <c r="E12" s="267"/>
      <c r="F12" s="267"/>
      <c r="G12" s="85"/>
      <c r="H12" s="85"/>
      <c r="I12" s="2"/>
      <c r="J12" s="2"/>
      <c r="K12" s="2"/>
      <c r="L12" s="2"/>
      <c r="M12" s="2"/>
      <c r="N12" s="2"/>
      <c r="O12" s="2"/>
      <c r="P12" s="2"/>
      <c r="Q12" s="2"/>
      <c r="R12" s="2"/>
      <c r="S12" s="2"/>
      <c r="T12" s="2"/>
      <c r="U12" s="2"/>
      <c r="V12" s="2"/>
      <c r="W12" s="2"/>
      <c r="X12" s="2"/>
      <c r="Y12" s="2"/>
      <c r="Z12" s="2"/>
      <c r="AA12" s="2"/>
      <c r="AB12" s="2"/>
      <c r="AC12" s="2"/>
      <c r="AD12" s="2"/>
      <c r="AE12" s="2"/>
      <c r="AF12" s="2"/>
      <c r="AG12" s="2"/>
      <c r="AH12" s="2"/>
    </row>
    <row r="22" ht="49.5" customHeight="1" x14ac:dyDescent="0.25"/>
  </sheetData>
  <sheetProtection insertRows="0"/>
  <phoneticPr fontId="0" type="noConversion"/>
  <printOptions horizontalCentered="1" verticalCentered="1"/>
  <pageMargins left="0.51" right="0.41" top="0.27559055118110237" bottom="0.19685039370078741" header="0.15748031496062992" footer="0.19685039370078741"/>
  <pageSetup paperSize="9" orientation="landscape" horizontalDpi="4294967294" vertic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0"/>
  </sheetPr>
  <dimension ref="B1:AB373"/>
  <sheetViews>
    <sheetView showGridLines="0" view="pageBreakPreview" topLeftCell="A5" zoomScale="110" zoomScaleSheetLayoutView="110" workbookViewId="0">
      <selection activeCell="B32" sqref="B32:D32"/>
    </sheetView>
  </sheetViews>
  <sheetFormatPr baseColWidth="10" defaultRowHeight="15" x14ac:dyDescent="0.25"/>
  <cols>
    <col min="1" max="1" width="0.28515625" style="79" customWidth="1"/>
    <col min="2" max="2" width="7.7109375" style="79" customWidth="1"/>
    <col min="3" max="3" width="48.7109375" style="79" customWidth="1"/>
    <col min="4" max="4" width="46.42578125" style="79" customWidth="1"/>
    <col min="5" max="5" width="10.28515625" style="79" customWidth="1"/>
    <col min="6" max="7" width="10.140625" style="79" customWidth="1"/>
    <col min="8" max="10" width="10.28515625" style="79" customWidth="1"/>
    <col min="11" max="16384" width="11.42578125" style="79"/>
  </cols>
  <sheetData>
    <row r="1" spans="2:28" x14ac:dyDescent="0.25">
      <c r="C1" s="81" t="s">
        <v>149</v>
      </c>
      <c r="D1" s="81"/>
      <c r="E1" s="80"/>
      <c r="F1" s="80"/>
      <c r="G1" s="80"/>
      <c r="H1" s="80"/>
      <c r="I1" s="80"/>
      <c r="J1" s="80"/>
      <c r="K1" s="80"/>
      <c r="L1" s="80"/>
      <c r="M1" s="80"/>
      <c r="N1" s="80"/>
      <c r="O1" s="80"/>
      <c r="P1" s="80"/>
      <c r="Q1" s="80"/>
      <c r="R1" s="80"/>
      <c r="S1" s="80"/>
      <c r="T1" s="80"/>
      <c r="U1" s="80"/>
      <c r="V1" s="80"/>
      <c r="W1" s="80"/>
      <c r="X1" s="80"/>
      <c r="Y1" s="80"/>
      <c r="Z1" s="80"/>
      <c r="AA1" s="80"/>
      <c r="AB1" s="80"/>
    </row>
    <row r="2" spans="2:28" ht="12" customHeight="1" x14ac:dyDescent="0.25">
      <c r="C2" s="82"/>
      <c r="D2" s="80"/>
      <c r="E2" s="80"/>
      <c r="F2" s="80"/>
      <c r="G2" s="80"/>
      <c r="H2" s="80"/>
      <c r="I2" s="80"/>
      <c r="J2" s="80" t="s">
        <v>335</v>
      </c>
      <c r="K2" s="80"/>
      <c r="L2" s="80"/>
      <c r="M2" s="80"/>
      <c r="N2" s="80"/>
      <c r="O2" s="80"/>
      <c r="P2" s="80"/>
      <c r="Q2" s="80"/>
      <c r="R2" s="80"/>
      <c r="S2" s="80"/>
      <c r="T2" s="80"/>
      <c r="U2" s="80"/>
      <c r="V2" s="80"/>
      <c r="W2" s="80"/>
      <c r="X2" s="80"/>
      <c r="Y2" s="80"/>
      <c r="Z2" s="80"/>
      <c r="AA2" s="80"/>
      <c r="AB2" s="80"/>
    </row>
    <row r="3" spans="2:28" ht="39" customHeight="1" x14ac:dyDescent="0.25">
      <c r="B3" s="252" t="s">
        <v>48</v>
      </c>
      <c r="C3" s="243" t="s">
        <v>320</v>
      </c>
      <c r="D3" s="243" t="s">
        <v>0</v>
      </c>
      <c r="E3" s="253" t="s">
        <v>382</v>
      </c>
      <c r="F3" s="253" t="s">
        <v>383</v>
      </c>
      <c r="G3" s="253" t="s">
        <v>384</v>
      </c>
      <c r="H3" s="253" t="s">
        <v>385</v>
      </c>
      <c r="I3" s="253" t="s">
        <v>386</v>
      </c>
      <c r="J3" s="253" t="s">
        <v>387</v>
      </c>
      <c r="K3" s="80"/>
      <c r="L3" s="80"/>
      <c r="M3" s="80"/>
      <c r="N3" s="80"/>
      <c r="O3" s="80"/>
      <c r="P3" s="80"/>
      <c r="Q3" s="80"/>
      <c r="R3" s="80"/>
      <c r="S3" s="80"/>
      <c r="T3" s="80"/>
      <c r="U3" s="80"/>
      <c r="V3" s="80"/>
      <c r="W3" s="80"/>
      <c r="X3" s="80"/>
      <c r="Y3" s="80"/>
      <c r="Z3" s="80"/>
      <c r="AA3" s="80"/>
      <c r="AB3" s="80"/>
    </row>
    <row r="4" spans="2:28" ht="15" customHeight="1" x14ac:dyDescent="0.25">
      <c r="B4" s="735" t="s">
        <v>57</v>
      </c>
      <c r="C4" s="736"/>
      <c r="D4" s="736"/>
      <c r="E4" s="736"/>
      <c r="F4" s="736"/>
      <c r="G4" s="736"/>
      <c r="H4" s="736"/>
      <c r="I4" s="736"/>
      <c r="J4" s="737"/>
      <c r="K4" s="80"/>
      <c r="L4" s="80"/>
      <c r="M4" s="80"/>
      <c r="N4" s="80"/>
      <c r="O4" s="80"/>
      <c r="P4" s="80"/>
      <c r="Q4" s="80"/>
      <c r="R4" s="80"/>
      <c r="S4" s="80"/>
      <c r="T4" s="80"/>
      <c r="U4" s="80"/>
      <c r="V4" s="80"/>
      <c r="W4" s="80"/>
      <c r="X4" s="80"/>
      <c r="Y4" s="80"/>
      <c r="Z4" s="80"/>
      <c r="AA4" s="80"/>
      <c r="AB4" s="80"/>
    </row>
    <row r="5" spans="2:28" ht="31.5" x14ac:dyDescent="0.25">
      <c r="B5" s="437">
        <v>1</v>
      </c>
      <c r="C5" s="464" t="s">
        <v>321</v>
      </c>
      <c r="D5" s="463" t="s">
        <v>322</v>
      </c>
      <c r="E5" s="438">
        <v>2122</v>
      </c>
      <c r="F5" s="439">
        <v>585</v>
      </c>
      <c r="G5" s="460">
        <v>-206</v>
      </c>
      <c r="H5" s="460">
        <v>4287</v>
      </c>
      <c r="I5" s="460">
        <v>2385</v>
      </c>
      <c r="J5" s="440">
        <v>550</v>
      </c>
      <c r="K5" s="80"/>
      <c r="L5" s="80"/>
      <c r="M5" s="80"/>
      <c r="N5" s="80"/>
      <c r="O5" s="80"/>
      <c r="P5" s="80"/>
      <c r="Q5" s="80"/>
      <c r="R5" s="80"/>
      <c r="S5" s="80"/>
      <c r="T5" s="80"/>
      <c r="U5" s="80"/>
      <c r="V5" s="80"/>
      <c r="W5" s="80"/>
      <c r="X5" s="80"/>
      <c r="Y5" s="80"/>
      <c r="Z5" s="80"/>
      <c r="AA5" s="80"/>
      <c r="AB5" s="80"/>
    </row>
    <row r="6" spans="2:28" hidden="1" x14ac:dyDescent="0.25">
      <c r="B6" s="83"/>
      <c r="C6" s="33"/>
      <c r="D6" s="33"/>
      <c r="E6" s="84"/>
      <c r="F6" s="84"/>
      <c r="G6" s="84"/>
      <c r="H6" s="84"/>
      <c r="I6" s="84"/>
      <c r="J6" s="84"/>
      <c r="K6" s="80"/>
      <c r="L6" s="80"/>
      <c r="M6" s="80"/>
      <c r="N6" s="80"/>
      <c r="O6" s="80"/>
      <c r="P6" s="80"/>
      <c r="Q6" s="80"/>
      <c r="R6" s="80"/>
      <c r="S6" s="80"/>
      <c r="T6" s="80"/>
      <c r="U6" s="80"/>
      <c r="V6" s="80"/>
      <c r="W6" s="80"/>
      <c r="X6" s="80"/>
      <c r="Y6" s="80"/>
      <c r="Z6" s="80"/>
      <c r="AA6" s="80"/>
      <c r="AB6" s="80"/>
    </row>
    <row r="7" spans="2:28" hidden="1" x14ac:dyDescent="0.25">
      <c r="B7" s="83"/>
      <c r="C7" s="33"/>
      <c r="D7" s="33"/>
      <c r="E7" s="84"/>
      <c r="F7" s="84"/>
      <c r="G7" s="498"/>
      <c r="H7" s="84"/>
      <c r="I7" s="84"/>
      <c r="J7" s="84"/>
      <c r="K7" s="80"/>
      <c r="L7" s="80"/>
      <c r="M7" s="80"/>
      <c r="N7" s="80"/>
      <c r="O7" s="80"/>
      <c r="P7" s="80"/>
      <c r="Q7" s="80"/>
      <c r="R7" s="80"/>
      <c r="S7" s="80"/>
      <c r="T7" s="80"/>
      <c r="U7" s="80"/>
      <c r="V7" s="80"/>
      <c r="W7" s="80"/>
      <c r="X7" s="80"/>
      <c r="Y7" s="80"/>
      <c r="Z7" s="80"/>
      <c r="AA7" s="80"/>
      <c r="AB7" s="80"/>
    </row>
    <row r="8" spans="2:28" hidden="1" x14ac:dyDescent="0.25">
      <c r="B8" s="83"/>
      <c r="C8" s="33"/>
      <c r="D8" s="33"/>
      <c r="E8" s="84"/>
      <c r="F8" s="84"/>
      <c r="G8" s="84"/>
      <c r="H8" s="84"/>
      <c r="I8" s="84"/>
      <c r="J8" s="84"/>
      <c r="K8" s="80"/>
      <c r="L8" s="80"/>
      <c r="M8" s="80"/>
      <c r="N8" s="80"/>
      <c r="O8" s="80"/>
      <c r="P8" s="80"/>
      <c r="Q8" s="80"/>
      <c r="R8" s="80"/>
      <c r="S8" s="80"/>
      <c r="T8" s="80"/>
      <c r="U8" s="80"/>
      <c r="V8" s="80"/>
      <c r="W8" s="80"/>
      <c r="X8" s="80"/>
      <c r="Y8" s="80"/>
      <c r="Z8" s="80"/>
      <c r="AA8" s="80"/>
      <c r="AB8" s="80"/>
    </row>
    <row r="9" spans="2:28" hidden="1" x14ac:dyDescent="0.25">
      <c r="B9" s="83"/>
      <c r="C9" s="33"/>
      <c r="D9" s="33"/>
      <c r="E9" s="84"/>
      <c r="F9" s="84"/>
      <c r="G9" s="84"/>
      <c r="H9" s="84"/>
      <c r="I9" s="84"/>
      <c r="J9" s="84"/>
      <c r="K9" s="80"/>
      <c r="L9" s="80"/>
      <c r="M9" s="80"/>
      <c r="N9" s="80"/>
      <c r="O9" s="80"/>
      <c r="P9" s="80"/>
      <c r="Q9" s="80"/>
      <c r="R9" s="80"/>
      <c r="S9" s="80"/>
      <c r="T9" s="80"/>
      <c r="U9" s="80"/>
      <c r="V9" s="80"/>
      <c r="W9" s="80"/>
      <c r="X9" s="80"/>
      <c r="Y9" s="80"/>
      <c r="Z9" s="80"/>
      <c r="AA9" s="80"/>
      <c r="AB9" s="80"/>
    </row>
    <row r="10" spans="2:28" ht="15" hidden="1" customHeight="1" x14ac:dyDescent="0.25">
      <c r="B10" s="83"/>
      <c r="C10" s="33"/>
      <c r="D10" s="33"/>
      <c r="E10" s="84"/>
      <c r="F10" s="107"/>
      <c r="G10" s="108"/>
      <c r="H10" s="106"/>
      <c r="I10" s="106"/>
      <c r="J10" s="32"/>
      <c r="K10" s="80"/>
      <c r="L10" s="80"/>
      <c r="M10" s="80"/>
      <c r="N10" s="80"/>
      <c r="O10" s="80"/>
      <c r="P10" s="80"/>
      <c r="Q10" s="80"/>
      <c r="R10" s="80"/>
      <c r="S10" s="80"/>
      <c r="T10" s="80"/>
      <c r="U10" s="80"/>
      <c r="V10" s="80"/>
      <c r="W10" s="80"/>
      <c r="X10" s="80"/>
      <c r="Y10" s="80"/>
      <c r="Z10" s="80"/>
      <c r="AA10" s="80"/>
      <c r="AB10" s="80"/>
    </row>
    <row r="11" spans="2:28" hidden="1" x14ac:dyDescent="0.25">
      <c r="B11" s="83"/>
      <c r="C11" s="33"/>
      <c r="D11" s="33"/>
      <c r="E11" s="84"/>
      <c r="F11" s="107"/>
      <c r="G11" s="108"/>
      <c r="H11" s="106"/>
      <c r="I11" s="106"/>
      <c r="J11" s="32"/>
      <c r="K11" s="80"/>
      <c r="L11" s="80"/>
      <c r="M11" s="80"/>
      <c r="N11" s="80"/>
      <c r="O11" s="80"/>
      <c r="P11" s="80"/>
      <c r="Q11" s="80"/>
      <c r="R11" s="80"/>
      <c r="S11" s="80"/>
      <c r="T11" s="80"/>
      <c r="U11" s="80"/>
      <c r="V11" s="80"/>
      <c r="W11" s="80"/>
      <c r="X11" s="80"/>
      <c r="Y11" s="80"/>
      <c r="Z11" s="80"/>
      <c r="AA11" s="80"/>
      <c r="AB11" s="80"/>
    </row>
    <row r="12" spans="2:28" hidden="1" x14ac:dyDescent="0.25">
      <c r="B12" s="83"/>
      <c r="C12" s="33"/>
      <c r="D12" s="33"/>
      <c r="E12" s="84"/>
      <c r="F12" s="107"/>
      <c r="G12" s="108"/>
      <c r="H12" s="106"/>
      <c r="I12" s="106"/>
      <c r="J12" s="32"/>
      <c r="K12" s="80"/>
      <c r="L12" s="80"/>
      <c r="M12" s="80"/>
      <c r="N12" s="80"/>
      <c r="O12" s="80"/>
      <c r="P12" s="80"/>
      <c r="Q12" s="80"/>
      <c r="R12" s="80"/>
      <c r="S12" s="80"/>
      <c r="T12" s="80"/>
      <c r="U12" s="80"/>
      <c r="V12" s="80"/>
      <c r="W12" s="80"/>
      <c r="X12" s="80"/>
      <c r="Y12" s="80"/>
      <c r="Z12" s="80"/>
      <c r="AA12" s="80"/>
      <c r="AB12" s="80"/>
    </row>
    <row r="13" spans="2:28" hidden="1" x14ac:dyDescent="0.25">
      <c r="B13" s="83"/>
      <c r="C13" s="33"/>
      <c r="D13" s="33"/>
      <c r="E13" s="84"/>
      <c r="F13" s="107"/>
      <c r="G13" s="108"/>
      <c r="H13" s="106"/>
      <c r="I13" s="106"/>
      <c r="J13" s="32"/>
      <c r="K13" s="80"/>
      <c r="L13" s="80"/>
      <c r="M13" s="80"/>
      <c r="N13" s="80"/>
      <c r="O13" s="80"/>
      <c r="P13" s="80"/>
      <c r="Q13" s="80"/>
      <c r="R13" s="80"/>
      <c r="S13" s="80"/>
      <c r="T13" s="80"/>
      <c r="U13" s="80"/>
      <c r="V13" s="80"/>
      <c r="W13" s="80"/>
      <c r="X13" s="80"/>
      <c r="Y13" s="80"/>
      <c r="Z13" s="80"/>
      <c r="AA13" s="80"/>
      <c r="AB13" s="80"/>
    </row>
    <row r="14" spans="2:28" hidden="1" x14ac:dyDescent="0.25">
      <c r="B14" s="83"/>
      <c r="C14" s="33"/>
      <c r="D14" s="33"/>
      <c r="E14" s="84"/>
      <c r="F14" s="107"/>
      <c r="G14" s="108"/>
      <c r="H14" s="106"/>
      <c r="I14" s="106"/>
      <c r="J14" s="32"/>
      <c r="K14" s="80"/>
      <c r="L14" s="80"/>
      <c r="M14" s="80"/>
      <c r="N14" s="80"/>
      <c r="O14" s="80"/>
      <c r="P14" s="80"/>
      <c r="Q14" s="80"/>
      <c r="R14" s="80"/>
      <c r="S14" s="80"/>
      <c r="T14" s="80"/>
      <c r="U14" s="80"/>
      <c r="V14" s="80"/>
      <c r="W14" s="80"/>
      <c r="X14" s="80"/>
      <c r="Y14" s="80"/>
      <c r="Z14" s="80"/>
      <c r="AA14" s="80"/>
      <c r="AB14" s="80"/>
    </row>
    <row r="15" spans="2:28" hidden="1" x14ac:dyDescent="0.25">
      <c r="B15" s="83"/>
      <c r="C15" s="33"/>
      <c r="D15" s="33"/>
      <c r="E15" s="84"/>
      <c r="F15" s="107"/>
      <c r="G15" s="108"/>
      <c r="H15" s="106"/>
      <c r="I15" s="106"/>
      <c r="J15" s="32"/>
      <c r="K15" s="80"/>
      <c r="L15" s="80"/>
      <c r="M15" s="80"/>
      <c r="N15" s="80"/>
      <c r="O15" s="80"/>
      <c r="P15" s="80"/>
      <c r="Q15" s="80"/>
      <c r="R15" s="80"/>
      <c r="S15" s="80"/>
      <c r="T15" s="80"/>
      <c r="U15" s="80"/>
      <c r="V15" s="80"/>
      <c r="W15" s="80"/>
      <c r="X15" s="80"/>
      <c r="Y15" s="80"/>
      <c r="Z15" s="80"/>
      <c r="AA15" s="80"/>
      <c r="AB15" s="80"/>
    </row>
    <row r="16" spans="2:28" hidden="1" x14ac:dyDescent="0.25">
      <c r="B16" s="83"/>
      <c r="C16" s="33"/>
      <c r="D16" s="33"/>
      <c r="E16" s="84"/>
      <c r="F16" s="107"/>
      <c r="G16" s="108"/>
      <c r="H16" s="106"/>
      <c r="I16" s="106"/>
      <c r="J16" s="32"/>
      <c r="K16" s="80"/>
      <c r="L16" s="80"/>
      <c r="M16" s="80"/>
      <c r="N16" s="80"/>
      <c r="O16" s="80"/>
      <c r="P16" s="80"/>
      <c r="Q16" s="80"/>
      <c r="R16" s="80"/>
      <c r="S16" s="80"/>
      <c r="T16" s="80"/>
      <c r="U16" s="80"/>
      <c r="V16" s="80"/>
      <c r="W16" s="80"/>
      <c r="X16" s="80"/>
      <c r="Y16" s="80"/>
      <c r="Z16" s="80"/>
      <c r="AA16" s="80"/>
      <c r="AB16" s="80"/>
    </row>
    <row r="17" spans="2:28" hidden="1" x14ac:dyDescent="0.25">
      <c r="B17" s="83"/>
      <c r="C17" s="33"/>
      <c r="D17" s="33"/>
      <c r="E17" s="84"/>
      <c r="F17" s="107"/>
      <c r="G17" s="108"/>
      <c r="H17" s="106"/>
      <c r="I17" s="106"/>
      <c r="J17" s="32"/>
      <c r="K17" s="80"/>
      <c r="L17" s="80"/>
      <c r="M17" s="80"/>
      <c r="N17" s="80"/>
      <c r="O17" s="80"/>
      <c r="P17" s="80"/>
      <c r="Q17" s="80"/>
      <c r="R17" s="80"/>
      <c r="S17" s="80"/>
      <c r="T17" s="80"/>
      <c r="U17" s="80"/>
      <c r="V17" s="80"/>
      <c r="W17" s="80"/>
      <c r="X17" s="80"/>
      <c r="Y17" s="80"/>
      <c r="Z17" s="80"/>
      <c r="AA17" s="80"/>
      <c r="AB17" s="80"/>
    </row>
    <row r="18" spans="2:28" hidden="1" x14ac:dyDescent="0.25">
      <c r="B18" s="83"/>
      <c r="C18" s="33"/>
      <c r="D18" s="33"/>
      <c r="E18" s="84"/>
      <c r="F18" s="107" t="s">
        <v>9</v>
      </c>
      <c r="G18" s="108"/>
      <c r="H18" s="106"/>
      <c r="I18" s="106"/>
      <c r="J18" s="32"/>
      <c r="K18" s="80"/>
      <c r="L18" s="80"/>
      <c r="M18" s="80"/>
      <c r="N18" s="80"/>
      <c r="O18" s="80"/>
      <c r="P18" s="80"/>
      <c r="Q18" s="80"/>
      <c r="R18" s="80"/>
      <c r="S18" s="80"/>
      <c r="T18" s="80"/>
      <c r="U18" s="80"/>
      <c r="V18" s="80"/>
      <c r="W18" s="80"/>
      <c r="X18" s="80"/>
      <c r="Y18" s="80"/>
      <c r="Z18" s="80"/>
      <c r="AA18" s="80"/>
      <c r="AB18" s="80"/>
    </row>
    <row r="19" spans="2:28" hidden="1" x14ac:dyDescent="0.25">
      <c r="B19" s="83"/>
      <c r="C19" s="33"/>
      <c r="D19" s="33"/>
      <c r="E19" s="84"/>
      <c r="F19" s="107"/>
      <c r="G19" s="108"/>
      <c r="H19" s="106"/>
      <c r="I19" s="106"/>
      <c r="J19" s="32"/>
      <c r="K19" s="80"/>
      <c r="L19" s="80"/>
      <c r="M19" s="80"/>
      <c r="N19" s="80"/>
      <c r="O19" s="80"/>
      <c r="P19" s="80"/>
      <c r="Q19" s="80"/>
      <c r="R19" s="80"/>
      <c r="S19" s="80"/>
      <c r="T19" s="80"/>
      <c r="U19" s="80"/>
      <c r="V19" s="80"/>
      <c r="W19" s="80"/>
      <c r="X19" s="80"/>
      <c r="Y19" s="80"/>
      <c r="Z19" s="80"/>
      <c r="AA19" s="80"/>
      <c r="AB19" s="80"/>
    </row>
    <row r="20" spans="2:28" hidden="1" x14ac:dyDescent="0.25">
      <c r="B20" s="83"/>
      <c r="C20" s="33"/>
      <c r="D20" s="33"/>
      <c r="E20" s="84"/>
      <c r="F20" s="107"/>
      <c r="G20" s="108"/>
      <c r="H20" s="106"/>
      <c r="I20" s="106"/>
      <c r="J20" s="32"/>
      <c r="K20" s="80"/>
      <c r="L20" s="80"/>
      <c r="M20" s="80"/>
      <c r="N20" s="80"/>
      <c r="O20" s="80"/>
      <c r="P20" s="80"/>
      <c r="Q20" s="80"/>
      <c r="R20" s="80"/>
      <c r="S20" s="80"/>
      <c r="T20" s="80"/>
      <c r="U20" s="80"/>
      <c r="V20" s="80"/>
      <c r="W20" s="80"/>
      <c r="X20" s="80"/>
      <c r="Y20" s="80"/>
      <c r="Z20" s="80"/>
      <c r="AA20" s="80"/>
      <c r="AB20" s="80"/>
    </row>
    <row r="21" spans="2:28" ht="17.25" hidden="1" customHeight="1" x14ac:dyDescent="0.25">
      <c r="B21" s="83"/>
      <c r="C21" s="33"/>
      <c r="D21" s="33"/>
      <c r="E21" s="84"/>
      <c r="F21" s="107"/>
      <c r="G21" s="108"/>
      <c r="H21" s="106"/>
      <c r="I21" s="106"/>
      <c r="J21" s="32"/>
      <c r="K21" s="80"/>
      <c r="L21" s="80"/>
      <c r="M21" s="80"/>
      <c r="N21" s="80"/>
      <c r="O21" s="80"/>
      <c r="P21" s="80"/>
      <c r="Q21" s="80"/>
      <c r="R21" s="80"/>
      <c r="S21" s="80"/>
      <c r="T21" s="80"/>
      <c r="U21" s="80"/>
      <c r="V21" s="80"/>
      <c r="W21" s="80"/>
      <c r="X21" s="80"/>
      <c r="Y21" s="80"/>
      <c r="Z21" s="80"/>
      <c r="AA21" s="80"/>
      <c r="AB21" s="80"/>
    </row>
    <row r="22" spans="2:28" ht="17.25" hidden="1" customHeight="1" x14ac:dyDescent="0.25">
      <c r="B22" s="83"/>
      <c r="C22" s="33"/>
      <c r="D22" s="33"/>
      <c r="E22" s="84"/>
      <c r="F22" s="107"/>
      <c r="G22" s="108"/>
      <c r="H22" s="106"/>
      <c r="I22" s="106"/>
      <c r="J22" s="32"/>
      <c r="K22" s="80"/>
      <c r="L22" s="80"/>
      <c r="M22" s="80"/>
      <c r="N22" s="80"/>
      <c r="O22" s="80"/>
      <c r="P22" s="80"/>
      <c r="Q22" s="80"/>
      <c r="R22" s="80"/>
      <c r="S22" s="80"/>
      <c r="T22" s="80"/>
      <c r="U22" s="80"/>
      <c r="V22" s="80"/>
      <c r="W22" s="80"/>
      <c r="X22" s="80"/>
      <c r="Y22" s="80"/>
      <c r="Z22" s="80"/>
      <c r="AA22" s="80"/>
      <c r="AB22" s="80"/>
    </row>
    <row r="23" spans="2:28" ht="17.25" customHeight="1" x14ac:dyDescent="0.25">
      <c r="B23" s="83"/>
      <c r="C23" s="33"/>
      <c r="D23" s="33"/>
      <c r="E23" s="86" t="s">
        <v>9</v>
      </c>
      <c r="F23" s="107"/>
      <c r="G23" s="108"/>
      <c r="H23" s="106"/>
      <c r="I23" s="106"/>
      <c r="J23" s="32"/>
      <c r="K23" s="80"/>
      <c r="L23" s="80"/>
      <c r="M23" s="80"/>
      <c r="N23" s="80"/>
      <c r="O23" s="80"/>
      <c r="P23" s="80"/>
      <c r="Q23" s="80"/>
      <c r="R23" s="80"/>
      <c r="S23" s="80"/>
      <c r="T23" s="80"/>
      <c r="U23" s="80"/>
      <c r="V23" s="80"/>
      <c r="W23" s="80"/>
      <c r="X23" s="80"/>
      <c r="Y23" s="80"/>
      <c r="Z23" s="80"/>
      <c r="AA23" s="80"/>
      <c r="AB23" s="80"/>
    </row>
    <row r="24" spans="2:28" ht="17.25" customHeight="1" x14ac:dyDescent="0.25">
      <c r="B24" s="83"/>
      <c r="C24" s="33"/>
      <c r="D24" s="33"/>
      <c r="E24" s="84"/>
      <c r="F24" s="107"/>
      <c r="G24" s="108"/>
      <c r="H24" s="106"/>
      <c r="I24" s="106"/>
      <c r="J24" s="32"/>
      <c r="K24" s="80"/>
      <c r="L24" s="80"/>
      <c r="M24" s="80"/>
      <c r="N24" s="80"/>
      <c r="O24" s="80"/>
      <c r="P24" s="80"/>
      <c r="Q24" s="80"/>
      <c r="R24" s="80"/>
      <c r="S24" s="80"/>
      <c r="T24" s="80"/>
      <c r="U24" s="80"/>
      <c r="V24" s="80"/>
      <c r="W24" s="80"/>
      <c r="X24" s="80"/>
      <c r="Y24" s="80"/>
      <c r="Z24" s="80"/>
      <c r="AA24" s="80"/>
      <c r="AB24" s="80"/>
    </row>
    <row r="25" spans="2:28" ht="15" customHeight="1" x14ac:dyDescent="0.25">
      <c r="B25" s="739" t="s">
        <v>49</v>
      </c>
      <c r="C25" s="740"/>
      <c r="D25" s="741"/>
      <c r="E25" s="499">
        <f t="shared" ref="E25:J25" si="0">SUM(E5:E24)</f>
        <v>2122</v>
      </c>
      <c r="F25" s="499">
        <f t="shared" si="0"/>
        <v>585</v>
      </c>
      <c r="G25" s="499">
        <f t="shared" si="0"/>
        <v>-206</v>
      </c>
      <c r="H25" s="499">
        <f t="shared" si="0"/>
        <v>4287</v>
      </c>
      <c r="I25" s="499">
        <f t="shared" si="0"/>
        <v>2385</v>
      </c>
      <c r="J25" s="499">
        <f t="shared" si="0"/>
        <v>550</v>
      </c>
      <c r="K25" s="80"/>
      <c r="L25" s="80"/>
      <c r="M25" s="80"/>
      <c r="N25" s="80"/>
      <c r="O25" s="80"/>
      <c r="P25" s="80"/>
      <c r="Q25" s="80"/>
      <c r="R25" s="80"/>
      <c r="S25" s="80"/>
      <c r="T25" s="80"/>
      <c r="U25" s="80"/>
      <c r="V25" s="80"/>
      <c r="W25" s="80"/>
      <c r="X25" s="80"/>
      <c r="Y25" s="80"/>
      <c r="Z25" s="80"/>
      <c r="AA25" s="80"/>
      <c r="AB25" s="80"/>
    </row>
    <row r="26" spans="2:28" ht="6.75" customHeight="1" x14ac:dyDescent="0.25">
      <c r="B26" s="87"/>
      <c r="C26" s="88"/>
      <c r="D26" s="89"/>
      <c r="E26" s="90"/>
      <c r="F26" s="91"/>
      <c r="G26" s="92"/>
      <c r="H26" s="92"/>
      <c r="I26" s="92"/>
      <c r="J26" s="92"/>
      <c r="K26" s="80"/>
      <c r="L26" s="80"/>
      <c r="M26" s="80"/>
      <c r="N26" s="80"/>
      <c r="O26" s="80"/>
      <c r="P26" s="80"/>
      <c r="Q26" s="80"/>
      <c r="R26" s="80"/>
      <c r="S26" s="80"/>
      <c r="T26" s="80"/>
      <c r="U26" s="80"/>
      <c r="V26" s="80"/>
      <c r="W26" s="80"/>
      <c r="X26" s="80"/>
      <c r="Y26" s="80"/>
      <c r="Z26" s="80"/>
      <c r="AA26" s="80"/>
      <c r="AB26" s="80"/>
    </row>
    <row r="27" spans="2:28" ht="15.75" customHeight="1" x14ac:dyDescent="0.25">
      <c r="B27" s="735" t="s">
        <v>58</v>
      </c>
      <c r="C27" s="736"/>
      <c r="D27" s="736"/>
      <c r="E27" s="736"/>
      <c r="F27" s="736"/>
      <c r="G27" s="736"/>
      <c r="H27" s="736"/>
      <c r="I27" s="736"/>
      <c r="J27" s="737"/>
      <c r="K27" s="80"/>
      <c r="L27" s="80"/>
      <c r="M27" s="80"/>
      <c r="N27" s="80"/>
      <c r="O27" s="80"/>
      <c r="P27" s="80"/>
      <c r="Q27" s="80"/>
      <c r="R27" s="80"/>
      <c r="S27" s="80"/>
      <c r="T27" s="80"/>
      <c r="U27" s="80"/>
      <c r="V27" s="80"/>
      <c r="W27" s="80"/>
      <c r="X27" s="80"/>
      <c r="Y27" s="80"/>
      <c r="Z27" s="80"/>
      <c r="AA27" s="80"/>
      <c r="AB27" s="80"/>
    </row>
    <row r="28" spans="2:28" hidden="1" x14ac:dyDescent="0.25">
      <c r="B28" s="83"/>
      <c r="C28" s="33"/>
      <c r="D28" s="94"/>
      <c r="E28" s="93"/>
      <c r="F28" s="107"/>
      <c r="G28" s="108"/>
      <c r="H28" s="106"/>
      <c r="I28" s="106"/>
      <c r="J28" s="106"/>
      <c r="K28" s="80"/>
      <c r="L28" s="80"/>
      <c r="M28" s="80"/>
      <c r="N28" s="80"/>
      <c r="O28" s="80"/>
      <c r="P28" s="80"/>
      <c r="Q28" s="80"/>
      <c r="R28" s="80"/>
      <c r="S28" s="80"/>
      <c r="T28" s="80"/>
      <c r="U28" s="80"/>
      <c r="V28" s="80"/>
      <c r="W28" s="80"/>
      <c r="X28" s="80"/>
      <c r="Y28" s="80"/>
      <c r="Z28" s="80"/>
      <c r="AA28" s="80"/>
      <c r="AB28" s="80"/>
    </row>
    <row r="29" spans="2:28" hidden="1" x14ac:dyDescent="0.25">
      <c r="B29" s="83"/>
      <c r="C29" s="33"/>
      <c r="D29" s="94"/>
      <c r="E29" s="93"/>
      <c r="F29" s="107"/>
      <c r="G29" s="108"/>
      <c r="H29" s="106"/>
      <c r="I29" s="106"/>
      <c r="J29" s="106"/>
      <c r="K29" s="80"/>
      <c r="L29" s="80"/>
      <c r="M29" s="80"/>
      <c r="N29" s="80"/>
      <c r="O29" s="80"/>
      <c r="P29" s="80"/>
      <c r="Q29" s="80"/>
      <c r="R29" s="80"/>
      <c r="S29" s="80"/>
      <c r="T29" s="80"/>
      <c r="U29" s="80"/>
      <c r="V29" s="80"/>
      <c r="W29" s="80"/>
      <c r="X29" s="80"/>
      <c r="Y29" s="80"/>
      <c r="Z29" s="80"/>
      <c r="AA29" s="80"/>
      <c r="AB29" s="80"/>
    </row>
    <row r="30" spans="2:28" x14ac:dyDescent="0.25">
      <c r="B30" s="83"/>
      <c r="C30" s="95"/>
      <c r="D30" s="95"/>
      <c r="E30" s="96"/>
      <c r="F30" s="107"/>
      <c r="G30" s="108"/>
      <c r="H30" s="106"/>
      <c r="I30" s="106"/>
      <c r="J30" s="106"/>
      <c r="K30" s="80"/>
      <c r="L30" s="80"/>
      <c r="M30" s="80"/>
      <c r="N30" s="80"/>
      <c r="O30" s="80"/>
      <c r="P30" s="80"/>
      <c r="Q30" s="80"/>
      <c r="R30" s="80"/>
      <c r="S30" s="80"/>
      <c r="T30" s="80"/>
      <c r="U30" s="80"/>
      <c r="V30" s="80"/>
      <c r="W30" s="80"/>
      <c r="X30" s="80"/>
      <c r="Y30" s="80"/>
      <c r="Z30" s="80"/>
      <c r="AA30" s="80"/>
      <c r="AB30" s="80"/>
    </row>
    <row r="31" spans="2:28" x14ac:dyDescent="0.25">
      <c r="B31" s="739" t="s">
        <v>50</v>
      </c>
      <c r="C31" s="740"/>
      <c r="D31" s="741"/>
      <c r="E31" s="290"/>
      <c r="F31" s="291"/>
      <c r="G31" s="291"/>
      <c r="H31" s="290"/>
      <c r="I31" s="290"/>
      <c r="J31" s="290"/>
      <c r="K31" s="80"/>
      <c r="L31" s="80"/>
      <c r="M31" s="80"/>
      <c r="N31" s="80"/>
      <c r="O31" s="80"/>
      <c r="P31" s="80"/>
      <c r="Q31" s="80"/>
      <c r="R31" s="80"/>
      <c r="S31" s="80"/>
      <c r="T31" s="80"/>
      <c r="U31" s="80"/>
      <c r="V31" s="80"/>
      <c r="W31" s="80"/>
      <c r="X31" s="80"/>
      <c r="Y31" s="80"/>
      <c r="Z31" s="80"/>
      <c r="AA31" s="80"/>
      <c r="AB31" s="80"/>
    </row>
    <row r="32" spans="2:28" ht="15" customHeight="1" x14ac:dyDescent="0.25">
      <c r="B32" s="742" t="s">
        <v>150</v>
      </c>
      <c r="C32" s="743"/>
      <c r="D32" s="744"/>
      <c r="E32" s="291"/>
      <c r="F32" s="291"/>
      <c r="G32" s="291"/>
      <c r="H32" s="291"/>
      <c r="I32" s="291"/>
      <c r="J32" s="291"/>
      <c r="K32" s="80" t="s">
        <v>9</v>
      </c>
      <c r="L32" s="80"/>
      <c r="M32" s="80"/>
      <c r="N32" s="80"/>
      <c r="O32" s="80"/>
      <c r="P32" s="80"/>
      <c r="Q32" s="80"/>
      <c r="R32" s="80"/>
      <c r="S32" s="80"/>
      <c r="T32" s="80"/>
      <c r="U32" s="80"/>
      <c r="V32" s="80"/>
      <c r="W32" s="80"/>
      <c r="X32" s="80"/>
      <c r="Y32" s="80"/>
      <c r="Z32" s="80"/>
      <c r="AA32" s="80"/>
      <c r="AB32" s="80"/>
    </row>
    <row r="33" spans="2:28" ht="15" customHeight="1" x14ac:dyDescent="0.25">
      <c r="B33" s="742" t="s">
        <v>173</v>
      </c>
      <c r="C33" s="745"/>
      <c r="D33" s="745"/>
      <c r="E33" s="233"/>
      <c r="F33" s="233"/>
      <c r="G33" s="233"/>
      <c r="H33" s="233"/>
      <c r="I33" s="233"/>
      <c r="J33" s="233"/>
      <c r="K33" s="80"/>
      <c r="L33" s="80"/>
      <c r="M33" s="80"/>
      <c r="N33" s="80"/>
      <c r="O33" s="80"/>
      <c r="P33" s="80"/>
      <c r="Q33" s="80"/>
      <c r="R33" s="80"/>
      <c r="S33" s="80"/>
      <c r="T33" s="80"/>
      <c r="U33" s="80"/>
      <c r="V33" s="80"/>
      <c r="W33" s="80"/>
      <c r="X33" s="80"/>
      <c r="Y33" s="80"/>
      <c r="Z33" s="80"/>
      <c r="AA33" s="80"/>
      <c r="AB33" s="80"/>
    </row>
    <row r="34" spans="2:28" ht="15" customHeight="1" x14ac:dyDescent="0.25">
      <c r="B34" s="735" t="s">
        <v>174</v>
      </c>
      <c r="C34" s="736"/>
      <c r="D34" s="736"/>
      <c r="E34" s="736"/>
      <c r="F34" s="736"/>
      <c r="G34" s="736"/>
      <c r="H34" s="736"/>
      <c r="I34" s="736"/>
      <c r="J34" s="737"/>
      <c r="K34" s="80"/>
      <c r="L34" s="80"/>
      <c r="M34" s="80"/>
      <c r="N34" s="80"/>
      <c r="O34" s="80"/>
      <c r="P34" s="80"/>
      <c r="Q34" s="80"/>
      <c r="R34" s="80"/>
      <c r="S34" s="80"/>
      <c r="T34" s="80"/>
      <c r="U34" s="80"/>
      <c r="V34" s="80"/>
      <c r="W34" s="80"/>
      <c r="X34" s="80"/>
      <c r="Y34" s="80"/>
      <c r="Z34" s="80"/>
      <c r="AA34" s="80"/>
      <c r="AB34" s="80"/>
    </row>
    <row r="35" spans="2:28" x14ac:dyDescent="0.25">
      <c r="B35" s="83"/>
      <c r="C35" s="33"/>
      <c r="D35" s="33"/>
      <c r="E35" s="375"/>
      <c r="F35" s="374"/>
      <c r="G35" s="374"/>
      <c r="H35" s="374"/>
      <c r="I35" s="374"/>
      <c r="J35" s="374"/>
      <c r="K35" s="80"/>
      <c r="L35" s="80"/>
      <c r="M35" s="80"/>
      <c r="N35" s="80"/>
      <c r="O35" s="80"/>
      <c r="P35" s="80"/>
      <c r="Q35" s="80"/>
      <c r="R35" s="80"/>
      <c r="S35" s="80"/>
      <c r="T35" s="80"/>
      <c r="U35" s="80"/>
      <c r="V35" s="80"/>
      <c r="W35" s="80"/>
      <c r="X35" s="80"/>
      <c r="Y35" s="80"/>
      <c r="Z35" s="80"/>
      <c r="AA35" s="80"/>
      <c r="AB35" s="80"/>
    </row>
    <row r="36" spans="2:28" hidden="1" x14ac:dyDescent="0.25">
      <c r="B36" s="83"/>
      <c r="C36" s="33"/>
      <c r="D36" s="33"/>
      <c r="E36" s="375"/>
      <c r="F36" s="374"/>
      <c r="G36" s="374"/>
      <c r="H36" s="374"/>
      <c r="I36" s="374"/>
      <c r="J36" s="374"/>
      <c r="K36" s="80"/>
      <c r="L36" s="80"/>
      <c r="M36" s="80"/>
      <c r="N36" s="80"/>
      <c r="O36" s="80"/>
      <c r="P36" s="80"/>
      <c r="Q36" s="80"/>
      <c r="R36" s="80"/>
      <c r="S36" s="80"/>
      <c r="T36" s="80"/>
      <c r="U36" s="80"/>
      <c r="V36" s="80"/>
      <c r="W36" s="80"/>
      <c r="X36" s="80"/>
      <c r="Y36" s="80"/>
      <c r="Z36" s="80"/>
      <c r="AA36" s="80"/>
      <c r="AB36" s="80"/>
    </row>
    <row r="37" spans="2:28" hidden="1" x14ac:dyDescent="0.25">
      <c r="B37" s="83"/>
      <c r="C37" s="33"/>
      <c r="D37" s="33"/>
      <c r="E37" s="375"/>
      <c r="F37" s="374"/>
      <c r="G37" s="374"/>
      <c r="H37" s="374"/>
      <c r="I37" s="374"/>
      <c r="J37" s="374"/>
      <c r="K37" s="80"/>
      <c r="L37" s="80"/>
      <c r="M37" s="80"/>
      <c r="N37" s="80"/>
      <c r="O37" s="80"/>
      <c r="P37" s="80"/>
      <c r="Q37" s="80"/>
      <c r="R37" s="80"/>
      <c r="S37" s="80"/>
      <c r="T37" s="80"/>
      <c r="U37" s="80"/>
      <c r="V37" s="80"/>
      <c r="W37" s="80"/>
      <c r="X37" s="80"/>
      <c r="Y37" s="80"/>
      <c r="Z37" s="80"/>
      <c r="AA37" s="80"/>
      <c r="AB37" s="80"/>
    </row>
    <row r="38" spans="2:28" hidden="1" x14ac:dyDescent="0.25">
      <c r="B38" s="83"/>
      <c r="C38" s="33"/>
      <c r="D38" s="33"/>
      <c r="E38" s="375"/>
      <c r="F38" s="374"/>
      <c r="G38" s="374"/>
      <c r="H38" s="374"/>
      <c r="I38" s="374"/>
      <c r="J38" s="374"/>
      <c r="K38" s="80"/>
      <c r="L38" s="80"/>
      <c r="M38" s="80"/>
      <c r="N38" s="80"/>
      <c r="O38" s="80"/>
      <c r="P38" s="80"/>
      <c r="Q38" s="80"/>
      <c r="R38" s="80"/>
      <c r="S38" s="80"/>
      <c r="T38" s="80"/>
      <c r="U38" s="80"/>
      <c r="V38" s="80"/>
      <c r="W38" s="80"/>
      <c r="X38" s="80"/>
      <c r="Y38" s="80"/>
      <c r="Z38" s="80"/>
      <c r="AA38" s="80"/>
      <c r="AB38" s="80"/>
    </row>
    <row r="39" spans="2:28" hidden="1" x14ac:dyDescent="0.25">
      <c r="B39" s="83"/>
      <c r="C39" s="33"/>
      <c r="D39" s="33"/>
      <c r="E39" s="375"/>
      <c r="F39" s="374"/>
      <c r="G39" s="374"/>
      <c r="H39" s="374"/>
      <c r="I39" s="374"/>
      <c r="J39" s="374"/>
      <c r="K39" s="80"/>
      <c r="L39" s="80"/>
      <c r="M39" s="80"/>
      <c r="N39" s="80"/>
      <c r="O39" s="80"/>
      <c r="P39" s="80"/>
      <c r="Q39" s="80"/>
      <c r="R39" s="80"/>
      <c r="S39" s="80"/>
      <c r="T39" s="80"/>
      <c r="U39" s="80"/>
      <c r="V39" s="80"/>
      <c r="W39" s="80"/>
      <c r="X39" s="80"/>
      <c r="Y39" s="80"/>
      <c r="Z39" s="80"/>
      <c r="AA39" s="80"/>
      <c r="AB39" s="80"/>
    </row>
    <row r="40" spans="2:28" hidden="1" x14ac:dyDescent="0.25">
      <c r="B40" s="83"/>
      <c r="C40" s="33"/>
      <c r="D40" s="33"/>
      <c r="E40" s="375"/>
      <c r="F40" s="374"/>
      <c r="G40" s="374"/>
      <c r="H40" s="374"/>
      <c r="I40" s="374"/>
      <c r="J40" s="374"/>
      <c r="K40" s="80"/>
      <c r="L40" s="80"/>
      <c r="M40" s="80"/>
      <c r="N40" s="80"/>
      <c r="O40" s="80"/>
      <c r="P40" s="80"/>
      <c r="Q40" s="80"/>
      <c r="R40" s="80"/>
      <c r="S40" s="80"/>
      <c r="T40" s="80"/>
      <c r="U40" s="80"/>
      <c r="V40" s="80"/>
      <c r="W40" s="80"/>
      <c r="X40" s="80"/>
      <c r="Y40" s="80"/>
      <c r="Z40" s="80"/>
      <c r="AA40" s="80"/>
      <c r="AB40" s="80"/>
    </row>
    <row r="41" spans="2:28" hidden="1" x14ac:dyDescent="0.25">
      <c r="B41" s="83"/>
      <c r="C41" s="33"/>
      <c r="D41" s="33"/>
      <c r="E41" s="375"/>
      <c r="F41" s="374"/>
      <c r="G41" s="446"/>
      <c r="H41" s="374"/>
      <c r="I41" s="374"/>
      <c r="J41" s="374"/>
      <c r="K41" s="80"/>
      <c r="L41" s="80"/>
      <c r="M41" s="80"/>
      <c r="N41" s="80"/>
      <c r="O41" s="80"/>
      <c r="P41" s="80"/>
      <c r="Q41" s="80"/>
      <c r="R41" s="80"/>
      <c r="S41" s="80"/>
      <c r="T41" s="80"/>
      <c r="U41" s="80"/>
      <c r="V41" s="80"/>
      <c r="W41" s="80"/>
      <c r="X41" s="80"/>
      <c r="Y41" s="80"/>
      <c r="Z41" s="80"/>
      <c r="AA41" s="80"/>
      <c r="AB41" s="80"/>
    </row>
    <row r="42" spans="2:28" hidden="1" x14ac:dyDescent="0.25">
      <c r="B42" s="83"/>
      <c r="C42" s="33"/>
      <c r="D42" s="33"/>
      <c r="E42" s="375"/>
      <c r="F42" s="374"/>
      <c r="G42" s="374"/>
      <c r="H42" s="374"/>
      <c r="I42" s="374"/>
      <c r="J42" s="374"/>
      <c r="K42" s="80"/>
      <c r="L42" s="80"/>
      <c r="M42" s="80"/>
      <c r="N42" s="80"/>
      <c r="O42" s="80"/>
      <c r="P42" s="80"/>
      <c r="Q42" s="80"/>
      <c r="R42" s="80"/>
      <c r="S42" s="80"/>
      <c r="T42" s="80"/>
      <c r="U42" s="80"/>
      <c r="V42" s="80"/>
      <c r="W42" s="80"/>
      <c r="X42" s="80"/>
      <c r="Y42" s="80"/>
      <c r="Z42" s="80"/>
      <c r="AA42" s="80"/>
      <c r="AB42" s="80"/>
    </row>
    <row r="43" spans="2:28" hidden="1" x14ac:dyDescent="0.25">
      <c r="B43" s="83"/>
      <c r="C43" s="33"/>
      <c r="D43" s="33"/>
      <c r="E43" s="97" t="s">
        <v>9</v>
      </c>
      <c r="F43" s="85"/>
      <c r="G43" s="85"/>
      <c r="H43" s="85"/>
      <c r="I43" s="85"/>
      <c r="J43" s="85"/>
      <c r="K43" s="80"/>
      <c r="L43" s="80"/>
      <c r="M43" s="80"/>
      <c r="N43" s="80"/>
      <c r="O43" s="80"/>
      <c r="P43" s="80"/>
      <c r="Q43" s="80"/>
      <c r="R43" s="80"/>
      <c r="S43" s="80"/>
      <c r="T43" s="80"/>
      <c r="U43" s="80"/>
      <c r="V43" s="80"/>
      <c r="W43" s="80"/>
      <c r="X43" s="80"/>
      <c r="Y43" s="80"/>
      <c r="Z43" s="80"/>
      <c r="AA43" s="80"/>
      <c r="AB43" s="80"/>
    </row>
    <row r="44" spans="2:28" hidden="1" x14ac:dyDescent="0.25">
      <c r="B44" s="83"/>
      <c r="C44" s="33"/>
      <c r="D44" s="33"/>
      <c r="E44" s="97"/>
      <c r="F44" s="85"/>
      <c r="G44" s="85"/>
      <c r="H44" s="85"/>
      <c r="I44" s="85"/>
      <c r="J44" s="85"/>
      <c r="K44" s="80"/>
      <c r="L44" s="80"/>
      <c r="M44" s="80"/>
      <c r="N44" s="80"/>
      <c r="O44" s="80"/>
      <c r="P44" s="80"/>
      <c r="Q44" s="80"/>
      <c r="R44" s="80"/>
      <c r="S44" s="80"/>
      <c r="T44" s="80"/>
      <c r="U44" s="80"/>
      <c r="V44" s="80"/>
      <c r="W44" s="80"/>
      <c r="X44" s="80"/>
      <c r="Y44" s="80"/>
      <c r="Z44" s="80"/>
      <c r="AA44" s="80"/>
      <c r="AB44" s="80"/>
    </row>
    <row r="45" spans="2:28" x14ac:dyDescent="0.25">
      <c r="B45" s="83"/>
      <c r="C45" s="33"/>
      <c r="D45" s="33"/>
      <c r="E45" s="97"/>
      <c r="F45" s="85"/>
      <c r="G45" s="85"/>
      <c r="H45" s="85"/>
      <c r="I45" s="85"/>
      <c r="J45" s="85"/>
      <c r="K45" s="80"/>
      <c r="L45" s="80"/>
      <c r="M45" s="80"/>
      <c r="N45" s="80"/>
      <c r="O45" s="80"/>
      <c r="P45" s="80"/>
      <c r="Q45" s="80"/>
      <c r="R45" s="80"/>
      <c r="S45" s="80"/>
      <c r="T45" s="80"/>
      <c r="U45" s="80"/>
      <c r="V45" s="80"/>
      <c r="W45" s="80"/>
      <c r="X45" s="80"/>
      <c r="Y45" s="80"/>
      <c r="Z45" s="80"/>
      <c r="AA45" s="80"/>
      <c r="AB45" s="80"/>
    </row>
    <row r="46" spans="2:28" ht="15.75" x14ac:dyDescent="0.25">
      <c r="B46" s="738" t="s">
        <v>172</v>
      </c>
      <c r="C46" s="738"/>
      <c r="D46" s="738"/>
      <c r="E46" s="738"/>
      <c r="F46" s="738"/>
      <c r="G46" s="98"/>
      <c r="H46" s="80"/>
      <c r="I46" s="80"/>
      <c r="J46" s="80"/>
      <c r="K46" s="80"/>
      <c r="L46" s="80"/>
      <c r="M46" s="80"/>
      <c r="N46" s="80"/>
      <c r="O46" s="80"/>
      <c r="P46" s="80"/>
      <c r="Q46" s="80"/>
      <c r="R46" s="80"/>
      <c r="S46" s="80"/>
      <c r="T46" s="80"/>
      <c r="U46" s="80"/>
      <c r="V46" s="80"/>
      <c r="W46" s="80"/>
      <c r="X46" s="80"/>
      <c r="Y46" s="80"/>
      <c r="Z46" s="80"/>
      <c r="AA46" s="80"/>
      <c r="AB46" s="80"/>
    </row>
    <row r="47" spans="2:28" ht="15.75" x14ac:dyDescent="0.25">
      <c r="B47" s="495" t="s">
        <v>235</v>
      </c>
      <c r="C47" s="496"/>
      <c r="D47" s="497"/>
      <c r="E47" s="497"/>
      <c r="F47" s="497"/>
      <c r="G47" s="80"/>
      <c r="H47" s="80"/>
      <c r="I47" s="80"/>
      <c r="J47" s="80"/>
      <c r="K47" s="80"/>
      <c r="L47" s="80"/>
      <c r="M47" s="80"/>
      <c r="N47" s="80"/>
      <c r="O47" s="80"/>
      <c r="P47" s="80"/>
      <c r="Q47" s="80"/>
      <c r="R47" s="80"/>
      <c r="S47" s="80"/>
      <c r="T47" s="80"/>
      <c r="U47" s="80"/>
      <c r="V47" s="80"/>
      <c r="W47" s="80"/>
      <c r="X47" s="80"/>
      <c r="Y47" s="80"/>
    </row>
    <row r="48" spans="2:28" x14ac:dyDescent="0.25">
      <c r="C48" s="80"/>
      <c r="D48" s="80"/>
      <c r="E48" s="80"/>
      <c r="F48" s="80"/>
      <c r="G48" s="80"/>
      <c r="H48" s="80"/>
      <c r="I48" s="80"/>
      <c r="J48" s="80"/>
      <c r="K48" s="80"/>
      <c r="L48" s="80"/>
      <c r="M48" s="80"/>
      <c r="N48" s="80"/>
      <c r="O48" s="80"/>
      <c r="P48" s="80"/>
      <c r="Q48" s="80"/>
      <c r="R48" s="80"/>
      <c r="S48" s="80"/>
      <c r="T48" s="80"/>
      <c r="U48" s="80"/>
      <c r="V48" s="80"/>
      <c r="W48" s="80"/>
      <c r="X48" s="80"/>
      <c r="Y48" s="80"/>
    </row>
    <row r="49" spans="3:28" x14ac:dyDescent="0.25">
      <c r="C49" s="80"/>
      <c r="D49" s="80"/>
      <c r="E49" s="80"/>
      <c r="F49" s="80"/>
      <c r="G49" s="80"/>
      <c r="H49" s="80"/>
      <c r="I49" s="80"/>
      <c r="J49" s="80"/>
      <c r="K49" s="80"/>
      <c r="L49" s="80"/>
      <c r="M49" s="80"/>
      <c r="N49" s="80"/>
      <c r="O49" s="80"/>
      <c r="P49" s="80"/>
      <c r="Q49" s="80"/>
      <c r="R49" s="80"/>
      <c r="S49" s="80"/>
      <c r="T49" s="80"/>
      <c r="U49" s="80"/>
      <c r="V49" s="80"/>
      <c r="W49" s="80"/>
      <c r="X49" s="80"/>
      <c r="Y49" s="80"/>
    </row>
    <row r="50" spans="3:28" x14ac:dyDescent="0.25">
      <c r="C50" s="80"/>
      <c r="D50" s="80"/>
      <c r="E50" s="80"/>
      <c r="F50" s="80"/>
      <c r="G50" s="80"/>
      <c r="H50" s="80"/>
      <c r="I50" s="80"/>
      <c r="J50" s="80"/>
      <c r="K50" s="80"/>
      <c r="L50" s="80"/>
      <c r="M50" s="80"/>
      <c r="N50" s="80"/>
      <c r="O50" s="80"/>
      <c r="P50" s="80"/>
      <c r="Q50" s="80"/>
      <c r="R50" s="80"/>
      <c r="S50" s="80"/>
      <c r="T50" s="80"/>
      <c r="U50" s="80"/>
      <c r="V50" s="80"/>
      <c r="W50" s="80"/>
      <c r="X50" s="80"/>
      <c r="Y50" s="80"/>
      <c r="Z50" s="80"/>
      <c r="AA50" s="80"/>
      <c r="AB50" s="80"/>
    </row>
    <row r="51" spans="3:28" x14ac:dyDescent="0.25">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row>
    <row r="52" spans="3:28" x14ac:dyDescent="0.25">
      <c r="C52" s="80"/>
      <c r="D52" s="80"/>
      <c r="E52" s="99"/>
      <c r="F52" s="80"/>
      <c r="G52" s="80"/>
      <c r="H52" s="80"/>
      <c r="I52" s="80"/>
      <c r="J52" s="80"/>
      <c r="K52" s="80"/>
      <c r="L52" s="80"/>
      <c r="M52" s="80"/>
      <c r="N52" s="80"/>
      <c r="O52" s="80"/>
      <c r="P52" s="80"/>
      <c r="Q52" s="80"/>
      <c r="R52" s="80"/>
      <c r="S52" s="80"/>
      <c r="T52" s="80"/>
      <c r="U52" s="80"/>
      <c r="V52" s="80"/>
      <c r="W52" s="80"/>
      <c r="X52" s="80"/>
      <c r="Y52" s="80"/>
      <c r="Z52" s="80"/>
      <c r="AA52" s="80"/>
      <c r="AB52" s="80"/>
    </row>
    <row r="53" spans="3:28" ht="15.75" customHeight="1" x14ac:dyDescent="0.25">
      <c r="C53" s="80"/>
      <c r="D53" s="80"/>
      <c r="E53" s="80"/>
      <c r="F53" s="80"/>
      <c r="G53" s="80"/>
      <c r="H53" s="80"/>
      <c r="I53" s="80"/>
      <c r="J53" s="80"/>
      <c r="K53" s="80"/>
      <c r="L53" s="80"/>
      <c r="M53" s="80"/>
      <c r="N53" s="80"/>
      <c r="O53" s="80"/>
      <c r="P53" s="80"/>
      <c r="Q53" s="80"/>
      <c r="R53" s="80"/>
      <c r="S53" s="80"/>
      <c r="T53" s="80"/>
      <c r="U53" s="80"/>
      <c r="V53" s="80"/>
      <c r="W53" s="80"/>
      <c r="X53" s="80"/>
      <c r="Y53" s="80"/>
      <c r="Z53" s="80"/>
      <c r="AA53" s="80"/>
      <c r="AB53" s="80"/>
    </row>
    <row r="54" spans="3:28" ht="24.95" customHeight="1" x14ac:dyDescent="0.25">
      <c r="C54" s="80"/>
      <c r="D54" s="80"/>
      <c r="E54" s="80"/>
      <c r="F54" s="80"/>
      <c r="G54" s="80"/>
      <c r="H54" s="80"/>
      <c r="I54" s="80"/>
      <c r="J54" s="80"/>
      <c r="K54" s="80"/>
      <c r="L54" s="80"/>
      <c r="M54" s="80"/>
      <c r="N54" s="80"/>
      <c r="O54" s="80"/>
      <c r="P54" s="80"/>
      <c r="Q54" s="80"/>
      <c r="R54" s="80"/>
      <c r="S54" s="80"/>
      <c r="T54" s="80"/>
      <c r="U54" s="80"/>
      <c r="V54" s="80"/>
      <c r="W54" s="80"/>
      <c r="X54" s="80"/>
      <c r="Y54" s="80"/>
      <c r="Z54" s="80"/>
      <c r="AA54" s="80"/>
      <c r="AB54" s="80"/>
    </row>
    <row r="55" spans="3:28" x14ac:dyDescent="0.25">
      <c r="C55" s="80"/>
      <c r="D55" s="80"/>
      <c r="E55" s="80"/>
      <c r="F55" s="80"/>
      <c r="G55" s="80"/>
      <c r="H55" s="80"/>
      <c r="I55" s="80"/>
      <c r="J55" s="80"/>
      <c r="K55" s="80"/>
      <c r="L55" s="80"/>
      <c r="M55" s="80"/>
      <c r="N55" s="80"/>
      <c r="O55" s="80"/>
      <c r="P55" s="80"/>
      <c r="Q55" s="80"/>
      <c r="R55" s="80"/>
      <c r="S55" s="80"/>
      <c r="T55" s="80"/>
      <c r="U55" s="80"/>
      <c r="V55" s="80"/>
      <c r="W55" s="80"/>
      <c r="X55" s="80"/>
      <c r="Y55" s="80"/>
      <c r="Z55" s="80"/>
      <c r="AA55" s="80"/>
      <c r="AB55" s="80"/>
    </row>
    <row r="56" spans="3:28" x14ac:dyDescent="0.25">
      <c r="C56" s="80"/>
      <c r="D56" s="80"/>
      <c r="E56" s="80"/>
      <c r="F56" s="80"/>
      <c r="G56" s="80"/>
      <c r="H56" s="80"/>
      <c r="I56" s="80"/>
      <c r="J56" s="80"/>
      <c r="K56" s="80"/>
      <c r="L56" s="80"/>
      <c r="M56" s="80"/>
      <c r="N56" s="80"/>
      <c r="O56" s="80"/>
      <c r="P56" s="80"/>
      <c r="Q56" s="80"/>
      <c r="R56" s="80"/>
      <c r="S56" s="80"/>
      <c r="T56" s="80"/>
      <c r="U56" s="80"/>
      <c r="V56" s="80"/>
      <c r="W56" s="80"/>
      <c r="X56" s="80"/>
      <c r="Y56" s="80"/>
      <c r="Z56" s="80"/>
      <c r="AA56" s="80"/>
      <c r="AB56" s="80"/>
    </row>
    <row r="57" spans="3:28" x14ac:dyDescent="0.25">
      <c r="C57" s="80"/>
      <c r="D57" s="80"/>
      <c r="E57" s="80"/>
      <c r="F57" s="80"/>
      <c r="G57" s="80"/>
      <c r="H57" s="80"/>
      <c r="I57" s="80"/>
      <c r="J57" s="80"/>
      <c r="K57" s="80"/>
      <c r="L57" s="80"/>
      <c r="M57" s="80"/>
      <c r="N57" s="80"/>
      <c r="O57" s="80"/>
      <c r="P57" s="80"/>
      <c r="Q57" s="80"/>
      <c r="R57" s="80"/>
      <c r="S57" s="80"/>
      <c r="T57" s="80"/>
      <c r="U57" s="80"/>
      <c r="V57" s="80"/>
      <c r="W57" s="80"/>
      <c r="X57" s="80"/>
      <c r="Y57" s="80"/>
      <c r="Z57" s="80"/>
      <c r="AA57" s="80"/>
      <c r="AB57" s="80"/>
    </row>
    <row r="58" spans="3:28" x14ac:dyDescent="0.25">
      <c r="C58" s="80"/>
      <c r="D58" s="80"/>
      <c r="E58" s="80"/>
      <c r="F58" s="80"/>
      <c r="G58" s="80"/>
      <c r="H58" s="80"/>
      <c r="I58" s="80"/>
      <c r="J58" s="80"/>
      <c r="K58" s="80"/>
      <c r="L58" s="80"/>
      <c r="M58" s="80"/>
      <c r="N58" s="80"/>
      <c r="O58" s="80"/>
      <c r="P58" s="80"/>
      <c r="Q58" s="80"/>
      <c r="R58" s="80"/>
      <c r="S58" s="80"/>
      <c r="T58" s="80"/>
      <c r="U58" s="80"/>
      <c r="V58" s="80"/>
      <c r="W58" s="80"/>
      <c r="X58" s="80"/>
      <c r="Y58" s="80"/>
      <c r="Z58" s="80"/>
      <c r="AA58" s="80"/>
      <c r="AB58" s="80"/>
    </row>
    <row r="59" spans="3:28" x14ac:dyDescent="0.25">
      <c r="C59" s="80"/>
      <c r="D59" s="80"/>
      <c r="E59" s="80"/>
      <c r="F59" s="80"/>
      <c r="G59" s="80"/>
      <c r="H59" s="80"/>
      <c r="I59" s="80"/>
      <c r="J59" s="80"/>
      <c r="K59" s="80"/>
      <c r="L59" s="80"/>
      <c r="M59" s="80"/>
      <c r="N59" s="80"/>
      <c r="O59" s="80"/>
      <c r="P59" s="80"/>
      <c r="Q59" s="80"/>
      <c r="R59" s="80"/>
      <c r="S59" s="80"/>
      <c r="T59" s="80"/>
      <c r="U59" s="80"/>
      <c r="V59" s="80"/>
      <c r="W59" s="80"/>
      <c r="X59" s="80"/>
      <c r="Y59" s="80"/>
      <c r="Z59" s="80"/>
      <c r="AA59" s="80"/>
      <c r="AB59" s="80"/>
    </row>
    <row r="60" spans="3:28" x14ac:dyDescent="0.25">
      <c r="C60" s="80"/>
      <c r="D60" s="80"/>
      <c r="E60" s="80"/>
      <c r="F60" s="80"/>
      <c r="G60" s="80"/>
      <c r="H60" s="80"/>
      <c r="I60" s="80"/>
      <c r="J60" s="80"/>
      <c r="K60" s="80"/>
      <c r="L60" s="80"/>
      <c r="M60" s="80"/>
      <c r="N60" s="80"/>
      <c r="O60" s="80"/>
      <c r="P60" s="80"/>
      <c r="Q60" s="80"/>
      <c r="R60" s="80"/>
      <c r="S60" s="80"/>
      <c r="T60" s="80"/>
      <c r="U60" s="80"/>
      <c r="V60" s="80"/>
      <c r="W60" s="80"/>
      <c r="X60" s="80"/>
      <c r="Y60" s="80"/>
      <c r="Z60" s="80"/>
      <c r="AA60" s="80"/>
      <c r="AB60" s="80"/>
    </row>
    <row r="61" spans="3:28" x14ac:dyDescent="0.25">
      <c r="C61" s="80"/>
      <c r="D61" s="80"/>
      <c r="E61" s="80"/>
      <c r="F61" s="80"/>
      <c r="G61" s="80"/>
      <c r="H61" s="80"/>
      <c r="I61" s="80"/>
      <c r="J61" s="80"/>
      <c r="K61" s="80"/>
      <c r="L61" s="80"/>
      <c r="M61" s="80"/>
      <c r="N61" s="80"/>
      <c r="O61" s="80"/>
      <c r="P61" s="80"/>
      <c r="Q61" s="80"/>
      <c r="R61" s="80"/>
      <c r="S61" s="80"/>
      <c r="T61" s="80"/>
      <c r="U61" s="80"/>
      <c r="V61" s="80"/>
      <c r="W61" s="80"/>
      <c r="X61" s="80"/>
      <c r="Y61" s="80"/>
      <c r="Z61" s="80"/>
      <c r="AA61" s="80"/>
      <c r="AB61" s="80"/>
    </row>
    <row r="62" spans="3:28" x14ac:dyDescent="0.25">
      <c r="C62" s="80"/>
      <c r="D62" s="80"/>
      <c r="E62" s="80"/>
      <c r="F62" s="80"/>
      <c r="G62" s="80"/>
      <c r="H62" s="80"/>
      <c r="I62" s="80"/>
      <c r="J62" s="80"/>
      <c r="K62" s="80"/>
      <c r="L62" s="80"/>
      <c r="M62" s="80"/>
      <c r="N62" s="80"/>
      <c r="O62" s="80"/>
      <c r="P62" s="80"/>
      <c r="Q62" s="80"/>
      <c r="R62" s="80"/>
      <c r="S62" s="80"/>
      <c r="T62" s="80"/>
      <c r="U62" s="80"/>
      <c r="V62" s="80"/>
      <c r="W62" s="80"/>
      <c r="X62" s="80"/>
      <c r="Y62" s="80"/>
      <c r="Z62" s="80"/>
      <c r="AA62" s="80"/>
      <c r="AB62" s="80"/>
    </row>
    <row r="63" spans="3:28" x14ac:dyDescent="0.25">
      <c r="C63" s="80"/>
      <c r="D63" s="80"/>
      <c r="E63" s="80"/>
      <c r="F63" s="80"/>
      <c r="G63" s="80"/>
      <c r="H63" s="80"/>
      <c r="I63" s="80"/>
      <c r="J63" s="80"/>
      <c r="K63" s="80"/>
      <c r="L63" s="80"/>
      <c r="M63" s="80"/>
      <c r="N63" s="80"/>
      <c r="O63" s="80"/>
      <c r="P63" s="80"/>
      <c r="Q63" s="80"/>
      <c r="R63" s="80"/>
      <c r="S63" s="80"/>
      <c r="T63" s="80"/>
      <c r="U63" s="80"/>
      <c r="V63" s="80"/>
      <c r="W63" s="80"/>
      <c r="X63" s="80"/>
      <c r="Y63" s="80"/>
      <c r="Z63" s="80"/>
      <c r="AA63" s="80"/>
      <c r="AB63" s="80"/>
    </row>
    <row r="64" spans="3:28" x14ac:dyDescent="0.25">
      <c r="C64" s="80"/>
      <c r="D64" s="80"/>
      <c r="E64" s="80"/>
      <c r="F64" s="80"/>
      <c r="G64" s="80"/>
      <c r="H64" s="80"/>
      <c r="I64" s="80"/>
      <c r="J64" s="80"/>
      <c r="K64" s="80"/>
      <c r="L64" s="80"/>
      <c r="M64" s="80"/>
      <c r="N64" s="80"/>
      <c r="O64" s="80"/>
      <c r="P64" s="80"/>
      <c r="Q64" s="80"/>
      <c r="R64" s="80"/>
      <c r="S64" s="80"/>
      <c r="T64" s="80"/>
      <c r="U64" s="80"/>
      <c r="V64" s="80"/>
      <c r="W64" s="80"/>
      <c r="X64" s="80"/>
      <c r="Y64" s="80"/>
      <c r="Z64" s="80"/>
      <c r="AA64" s="80"/>
      <c r="AB64" s="80"/>
    </row>
    <row r="65" spans="3:28" x14ac:dyDescent="0.25">
      <c r="C65" s="80"/>
      <c r="D65" s="80"/>
      <c r="E65" s="80"/>
      <c r="F65" s="80"/>
      <c r="G65" s="80"/>
      <c r="H65" s="80"/>
      <c r="I65" s="80"/>
      <c r="J65" s="80"/>
      <c r="K65" s="80"/>
      <c r="L65" s="80"/>
      <c r="M65" s="80"/>
      <c r="N65" s="80"/>
      <c r="O65" s="80"/>
      <c r="P65" s="80"/>
      <c r="Q65" s="80"/>
      <c r="R65" s="80"/>
      <c r="S65" s="80"/>
      <c r="T65" s="80"/>
      <c r="U65" s="80"/>
      <c r="V65" s="80"/>
      <c r="W65" s="80"/>
      <c r="X65" s="80"/>
      <c r="Y65" s="80"/>
      <c r="Z65" s="80"/>
      <c r="AA65" s="80"/>
      <c r="AB65" s="80"/>
    </row>
    <row r="66" spans="3:28" x14ac:dyDescent="0.25">
      <c r="C66" s="80"/>
      <c r="D66" s="80"/>
      <c r="E66" s="80"/>
      <c r="F66" s="80"/>
      <c r="G66" s="80"/>
      <c r="H66" s="80"/>
      <c r="I66" s="80"/>
      <c r="J66" s="80"/>
      <c r="K66" s="80"/>
      <c r="L66" s="80"/>
      <c r="M66" s="80"/>
      <c r="N66" s="80"/>
      <c r="O66" s="80"/>
      <c r="P66" s="80"/>
      <c r="Q66" s="80"/>
      <c r="R66" s="80"/>
      <c r="S66" s="80"/>
      <c r="T66" s="80"/>
      <c r="U66" s="80"/>
      <c r="V66" s="80"/>
      <c r="W66" s="80"/>
      <c r="X66" s="80"/>
      <c r="Y66" s="80"/>
      <c r="Z66" s="80"/>
      <c r="AA66" s="80"/>
      <c r="AB66" s="80"/>
    </row>
    <row r="67" spans="3:28" x14ac:dyDescent="0.25">
      <c r="C67" s="80"/>
      <c r="D67" s="80"/>
      <c r="E67" s="80"/>
      <c r="F67" s="80"/>
      <c r="G67" s="80"/>
      <c r="H67" s="80"/>
      <c r="I67" s="80"/>
      <c r="J67" s="80"/>
      <c r="K67" s="80"/>
      <c r="L67" s="80"/>
      <c r="M67" s="80"/>
      <c r="N67" s="80"/>
      <c r="O67" s="80"/>
      <c r="P67" s="80"/>
      <c r="Q67" s="80"/>
      <c r="R67" s="80"/>
      <c r="S67" s="80"/>
      <c r="T67" s="80"/>
      <c r="U67" s="80"/>
      <c r="V67" s="80"/>
      <c r="W67" s="80"/>
      <c r="X67" s="80"/>
      <c r="Y67" s="80"/>
      <c r="Z67" s="80"/>
      <c r="AA67" s="80"/>
      <c r="AB67" s="80"/>
    </row>
    <row r="68" spans="3:28" x14ac:dyDescent="0.25">
      <c r="C68" s="80"/>
      <c r="D68" s="80"/>
      <c r="E68" s="80"/>
      <c r="F68" s="80"/>
      <c r="G68" s="80"/>
      <c r="H68" s="80"/>
      <c r="I68" s="80"/>
      <c r="J68" s="80"/>
      <c r="K68" s="80"/>
      <c r="L68" s="80"/>
      <c r="M68" s="80"/>
      <c r="N68" s="80"/>
      <c r="O68" s="80"/>
      <c r="P68" s="80"/>
      <c r="Q68" s="80"/>
      <c r="R68" s="80"/>
      <c r="S68" s="80"/>
      <c r="T68" s="80"/>
      <c r="U68" s="80"/>
      <c r="V68" s="80"/>
      <c r="W68" s="80"/>
      <c r="X68" s="80"/>
      <c r="Y68" s="80"/>
      <c r="Z68" s="80"/>
      <c r="AA68" s="80"/>
      <c r="AB68" s="80"/>
    </row>
    <row r="69" spans="3:28" x14ac:dyDescent="0.25">
      <c r="C69" s="80"/>
      <c r="D69" s="80"/>
      <c r="E69" s="80"/>
      <c r="F69" s="80"/>
      <c r="G69" s="80"/>
      <c r="H69" s="80"/>
      <c r="I69" s="80"/>
      <c r="J69" s="80"/>
      <c r="K69" s="80"/>
      <c r="L69" s="80"/>
      <c r="M69" s="80"/>
      <c r="N69" s="80"/>
      <c r="O69" s="80"/>
      <c r="P69" s="80"/>
      <c r="Q69" s="80"/>
      <c r="R69" s="80"/>
      <c r="S69" s="80"/>
      <c r="T69" s="80"/>
      <c r="U69" s="80"/>
      <c r="V69" s="80"/>
      <c r="W69" s="80"/>
      <c r="X69" s="80"/>
      <c r="Y69" s="80"/>
      <c r="Z69" s="80"/>
      <c r="AA69" s="80"/>
      <c r="AB69" s="80"/>
    </row>
    <row r="70" spans="3:28" x14ac:dyDescent="0.25">
      <c r="C70" s="80"/>
      <c r="D70" s="80"/>
      <c r="E70" s="80"/>
      <c r="F70" s="80"/>
      <c r="G70" s="80"/>
      <c r="H70" s="80"/>
      <c r="I70" s="80"/>
      <c r="J70" s="80"/>
      <c r="K70" s="80"/>
      <c r="L70" s="80"/>
      <c r="M70" s="80"/>
      <c r="N70" s="80"/>
      <c r="O70" s="80"/>
      <c r="P70" s="80"/>
      <c r="Q70" s="80"/>
      <c r="R70" s="80"/>
      <c r="S70" s="80"/>
      <c r="T70" s="80"/>
      <c r="U70" s="80"/>
      <c r="V70" s="80"/>
      <c r="W70" s="80"/>
      <c r="X70" s="80"/>
      <c r="Y70" s="80"/>
      <c r="Z70" s="80"/>
      <c r="AA70" s="80"/>
      <c r="AB70" s="80"/>
    </row>
    <row r="71" spans="3:28" x14ac:dyDescent="0.25">
      <c r="C71" s="80"/>
      <c r="D71" s="80"/>
      <c r="E71" s="80"/>
      <c r="F71" s="80"/>
      <c r="G71" s="80"/>
      <c r="H71" s="80"/>
      <c r="I71" s="80"/>
      <c r="J71" s="80"/>
      <c r="K71" s="80"/>
      <c r="L71" s="80"/>
      <c r="M71" s="80"/>
      <c r="N71" s="80"/>
      <c r="O71" s="80"/>
      <c r="P71" s="80"/>
      <c r="Q71" s="80"/>
      <c r="R71" s="80"/>
      <c r="S71" s="80"/>
      <c r="T71" s="80"/>
      <c r="U71" s="80"/>
      <c r="V71" s="80"/>
      <c r="W71" s="80"/>
      <c r="X71" s="80"/>
      <c r="Y71" s="80"/>
      <c r="Z71" s="80"/>
      <c r="AA71" s="80"/>
      <c r="AB71" s="80"/>
    </row>
    <row r="72" spans="3:28" x14ac:dyDescent="0.25">
      <c r="C72" s="80"/>
      <c r="D72" s="80"/>
      <c r="E72" s="80"/>
      <c r="F72" s="80"/>
      <c r="G72" s="80"/>
      <c r="H72" s="80"/>
      <c r="I72" s="80"/>
      <c r="J72" s="80"/>
      <c r="K72" s="80"/>
      <c r="L72" s="80"/>
      <c r="M72" s="80"/>
      <c r="N72" s="80"/>
      <c r="O72" s="80"/>
      <c r="P72" s="80"/>
      <c r="Q72" s="80"/>
      <c r="R72" s="80"/>
      <c r="S72" s="80"/>
      <c r="T72" s="80"/>
      <c r="U72" s="80"/>
      <c r="V72" s="80"/>
      <c r="W72" s="80"/>
      <c r="X72" s="80"/>
      <c r="Y72" s="80"/>
      <c r="Z72" s="80"/>
      <c r="AA72" s="80"/>
      <c r="AB72" s="80"/>
    </row>
    <row r="73" spans="3:28" x14ac:dyDescent="0.25">
      <c r="C73" s="80"/>
      <c r="D73" s="80"/>
      <c r="E73" s="80"/>
      <c r="F73" s="80"/>
      <c r="G73" s="80"/>
      <c r="H73" s="80"/>
      <c r="I73" s="80"/>
      <c r="J73" s="80"/>
      <c r="K73" s="80"/>
      <c r="L73" s="80"/>
      <c r="M73" s="80"/>
      <c r="N73" s="80"/>
      <c r="O73" s="80"/>
      <c r="P73" s="80"/>
      <c r="Q73" s="80"/>
      <c r="R73" s="80"/>
      <c r="S73" s="80"/>
      <c r="T73" s="80"/>
      <c r="U73" s="80"/>
      <c r="V73" s="80"/>
      <c r="W73" s="80"/>
      <c r="X73" s="80"/>
      <c r="Y73" s="80"/>
      <c r="Z73" s="80"/>
      <c r="AA73" s="80"/>
      <c r="AB73" s="80"/>
    </row>
    <row r="74" spans="3:28" x14ac:dyDescent="0.25">
      <c r="C74" s="80"/>
      <c r="D74" s="80"/>
      <c r="E74" s="80"/>
      <c r="F74" s="80"/>
      <c r="G74" s="80"/>
      <c r="H74" s="80"/>
      <c r="I74" s="80"/>
      <c r="J74" s="80"/>
      <c r="K74" s="80"/>
      <c r="L74" s="80"/>
      <c r="M74" s="80"/>
      <c r="N74" s="80"/>
      <c r="O74" s="80"/>
      <c r="P74" s="80"/>
      <c r="Q74" s="80"/>
      <c r="R74" s="80"/>
      <c r="S74" s="80"/>
      <c r="T74" s="80"/>
      <c r="U74" s="80"/>
      <c r="V74" s="80"/>
      <c r="W74" s="80"/>
      <c r="X74" s="80"/>
      <c r="Y74" s="80"/>
      <c r="Z74" s="80"/>
      <c r="AA74" s="80"/>
      <c r="AB74" s="80"/>
    </row>
    <row r="75" spans="3:28" x14ac:dyDescent="0.25">
      <c r="C75" s="80"/>
      <c r="D75" s="80"/>
      <c r="E75" s="80"/>
      <c r="F75" s="80"/>
      <c r="G75" s="80"/>
      <c r="H75" s="80"/>
      <c r="I75" s="80"/>
      <c r="J75" s="80"/>
      <c r="K75" s="80"/>
      <c r="L75" s="80"/>
      <c r="M75" s="80"/>
      <c r="N75" s="80"/>
      <c r="O75" s="80"/>
      <c r="P75" s="80"/>
      <c r="Q75" s="80"/>
      <c r="R75" s="80"/>
      <c r="S75" s="80"/>
      <c r="T75" s="80"/>
      <c r="U75" s="80"/>
      <c r="V75" s="80"/>
      <c r="W75" s="80"/>
      <c r="X75" s="80"/>
      <c r="Y75" s="80"/>
      <c r="Z75" s="80"/>
      <c r="AA75" s="80"/>
      <c r="AB75" s="80"/>
    </row>
    <row r="76" spans="3:28" x14ac:dyDescent="0.25">
      <c r="C76" s="80"/>
      <c r="D76" s="80"/>
      <c r="E76" s="80"/>
      <c r="F76" s="80"/>
      <c r="G76" s="80"/>
      <c r="H76" s="80"/>
      <c r="I76" s="80"/>
      <c r="J76" s="80"/>
      <c r="K76" s="80"/>
      <c r="L76" s="80"/>
      <c r="M76" s="80"/>
      <c r="N76" s="80"/>
      <c r="O76" s="80"/>
      <c r="P76" s="80"/>
      <c r="Q76" s="80"/>
      <c r="R76" s="80"/>
      <c r="S76" s="80"/>
      <c r="T76" s="80"/>
      <c r="U76" s="80"/>
      <c r="V76" s="80"/>
      <c r="W76" s="80"/>
      <c r="X76" s="80"/>
      <c r="Y76" s="80"/>
      <c r="Z76" s="80"/>
      <c r="AA76" s="80"/>
      <c r="AB76" s="80"/>
    </row>
    <row r="77" spans="3:28" x14ac:dyDescent="0.25">
      <c r="C77" s="80"/>
      <c r="D77" s="80"/>
      <c r="E77" s="80"/>
      <c r="F77" s="80"/>
      <c r="G77" s="80"/>
      <c r="H77" s="80"/>
      <c r="I77" s="80"/>
      <c r="J77" s="80"/>
      <c r="K77" s="80"/>
      <c r="L77" s="80"/>
      <c r="M77" s="80"/>
      <c r="N77" s="80"/>
      <c r="O77" s="80"/>
      <c r="P77" s="80"/>
      <c r="Q77" s="80"/>
      <c r="R77" s="80"/>
      <c r="S77" s="80"/>
      <c r="T77" s="80"/>
      <c r="U77" s="80"/>
      <c r="V77" s="80"/>
      <c r="W77" s="80"/>
      <c r="X77" s="80"/>
      <c r="Y77" s="80"/>
      <c r="Z77" s="80"/>
      <c r="AA77" s="80"/>
      <c r="AB77" s="80"/>
    </row>
    <row r="78" spans="3:28" x14ac:dyDescent="0.25">
      <c r="C78" s="80"/>
      <c r="D78" s="80"/>
      <c r="E78" s="80"/>
      <c r="F78" s="80"/>
      <c r="G78" s="80"/>
      <c r="H78" s="80"/>
      <c r="I78" s="80"/>
      <c r="J78" s="80"/>
      <c r="K78" s="80"/>
      <c r="L78" s="80"/>
      <c r="M78" s="80"/>
      <c r="N78" s="80"/>
      <c r="O78" s="80"/>
      <c r="P78" s="80"/>
      <c r="Q78" s="80"/>
      <c r="R78" s="80"/>
      <c r="S78" s="80"/>
      <c r="T78" s="80"/>
      <c r="U78" s="80"/>
      <c r="V78" s="80"/>
      <c r="W78" s="80"/>
      <c r="X78" s="80"/>
      <c r="Y78" s="80"/>
      <c r="Z78" s="80"/>
      <c r="AA78" s="80"/>
      <c r="AB78" s="80"/>
    </row>
    <row r="79" spans="3:28" x14ac:dyDescent="0.25">
      <c r="C79" s="80"/>
      <c r="D79" s="80"/>
      <c r="E79" s="80"/>
      <c r="F79" s="80"/>
      <c r="G79" s="80"/>
      <c r="H79" s="80"/>
      <c r="I79" s="80"/>
      <c r="J79" s="80"/>
      <c r="K79" s="80"/>
      <c r="L79" s="80"/>
      <c r="M79" s="80"/>
      <c r="N79" s="80"/>
      <c r="O79" s="80"/>
      <c r="P79" s="80"/>
      <c r="Q79" s="80"/>
      <c r="R79" s="80"/>
      <c r="S79" s="80"/>
      <c r="T79" s="80"/>
      <c r="U79" s="80"/>
      <c r="V79" s="80"/>
      <c r="W79" s="80"/>
      <c r="X79" s="80"/>
      <c r="Y79" s="80"/>
      <c r="Z79" s="80"/>
      <c r="AA79" s="80"/>
      <c r="AB79" s="80"/>
    </row>
    <row r="80" spans="3:28" x14ac:dyDescent="0.25">
      <c r="C80" s="80"/>
      <c r="D80" s="80"/>
      <c r="E80" s="80"/>
      <c r="F80" s="80"/>
      <c r="G80" s="80"/>
      <c r="H80" s="80"/>
      <c r="I80" s="80"/>
      <c r="J80" s="80"/>
      <c r="K80" s="80"/>
      <c r="L80" s="80"/>
      <c r="M80" s="80"/>
      <c r="N80" s="80"/>
      <c r="O80" s="80"/>
      <c r="P80" s="80"/>
      <c r="Q80" s="80"/>
      <c r="R80" s="80"/>
      <c r="S80" s="80"/>
      <c r="T80" s="80"/>
      <c r="U80" s="80"/>
      <c r="V80" s="80"/>
      <c r="W80" s="80"/>
      <c r="X80" s="80"/>
      <c r="Y80" s="80"/>
      <c r="Z80" s="80"/>
      <c r="AA80" s="80"/>
      <c r="AB80" s="80"/>
    </row>
    <row r="81" spans="3:28" x14ac:dyDescent="0.25">
      <c r="C81" s="80"/>
      <c r="D81" s="80"/>
      <c r="E81" s="80"/>
      <c r="F81" s="80"/>
      <c r="G81" s="80"/>
      <c r="H81" s="80"/>
      <c r="I81" s="80"/>
      <c r="J81" s="80"/>
      <c r="K81" s="80"/>
      <c r="L81" s="80"/>
      <c r="M81" s="80"/>
      <c r="N81" s="80"/>
      <c r="O81" s="80"/>
      <c r="P81" s="80"/>
      <c r="Q81" s="80"/>
      <c r="R81" s="80"/>
      <c r="S81" s="80"/>
      <c r="T81" s="80"/>
      <c r="U81" s="80"/>
      <c r="V81" s="80"/>
      <c r="W81" s="80"/>
      <c r="X81" s="80"/>
      <c r="Y81" s="80"/>
      <c r="Z81" s="80"/>
      <c r="AA81" s="80"/>
      <c r="AB81" s="80"/>
    </row>
    <row r="82" spans="3:28" x14ac:dyDescent="0.25">
      <c r="C82" s="80"/>
      <c r="D82" s="80"/>
      <c r="E82" s="80"/>
      <c r="F82" s="80"/>
      <c r="G82" s="80"/>
      <c r="H82" s="80"/>
      <c r="I82" s="80"/>
      <c r="J82" s="80"/>
      <c r="K82" s="80"/>
      <c r="L82" s="80"/>
      <c r="M82" s="80"/>
      <c r="N82" s="80"/>
      <c r="O82" s="80"/>
      <c r="P82" s="80"/>
      <c r="Q82" s="80"/>
      <c r="R82" s="80"/>
      <c r="S82" s="80"/>
      <c r="T82" s="80"/>
      <c r="U82" s="80"/>
      <c r="V82" s="80"/>
      <c r="W82" s="80"/>
      <c r="X82" s="80"/>
      <c r="Y82" s="80"/>
      <c r="Z82" s="80"/>
      <c r="AA82" s="80"/>
      <c r="AB82" s="80"/>
    </row>
    <row r="83" spans="3:28" x14ac:dyDescent="0.25">
      <c r="C83" s="80"/>
      <c r="D83" s="80"/>
      <c r="E83" s="80"/>
      <c r="F83" s="80"/>
      <c r="G83" s="80"/>
      <c r="H83" s="80"/>
      <c r="I83" s="80"/>
      <c r="J83" s="80"/>
      <c r="K83" s="80"/>
      <c r="L83" s="80"/>
      <c r="M83" s="80"/>
      <c r="N83" s="80"/>
      <c r="O83" s="80"/>
      <c r="P83" s="80"/>
      <c r="Q83" s="80"/>
      <c r="R83" s="80"/>
      <c r="S83" s="80"/>
      <c r="T83" s="80"/>
      <c r="U83" s="80"/>
      <c r="V83" s="80"/>
      <c r="W83" s="80"/>
      <c r="X83" s="80"/>
      <c r="Y83" s="80"/>
      <c r="Z83" s="80"/>
      <c r="AA83" s="80"/>
      <c r="AB83" s="80"/>
    </row>
    <row r="84" spans="3:28" x14ac:dyDescent="0.25">
      <c r="C84" s="80"/>
      <c r="D84" s="80"/>
      <c r="E84" s="80"/>
      <c r="F84" s="80"/>
      <c r="G84" s="80"/>
      <c r="H84" s="80"/>
      <c r="I84" s="80"/>
      <c r="J84" s="80"/>
      <c r="K84" s="80"/>
      <c r="L84" s="80"/>
      <c r="M84" s="80"/>
      <c r="N84" s="80"/>
      <c r="O84" s="80"/>
      <c r="P84" s="80"/>
      <c r="Q84" s="80"/>
      <c r="R84" s="80"/>
      <c r="S84" s="80"/>
      <c r="T84" s="80"/>
      <c r="U84" s="80"/>
      <c r="V84" s="80"/>
      <c r="W84" s="80"/>
      <c r="X84" s="80"/>
      <c r="Y84" s="80"/>
      <c r="Z84" s="80"/>
      <c r="AA84" s="80"/>
      <c r="AB84" s="80"/>
    </row>
    <row r="85" spans="3:28" x14ac:dyDescent="0.25">
      <c r="C85" s="80"/>
      <c r="D85" s="80"/>
      <c r="E85" s="80"/>
      <c r="F85" s="80"/>
      <c r="G85" s="80"/>
      <c r="H85" s="80"/>
      <c r="I85" s="80"/>
      <c r="J85" s="80"/>
      <c r="K85" s="80"/>
      <c r="L85" s="80"/>
      <c r="M85" s="80"/>
      <c r="N85" s="80"/>
      <c r="O85" s="80"/>
      <c r="P85" s="80"/>
      <c r="Q85" s="80"/>
      <c r="R85" s="80"/>
      <c r="S85" s="80"/>
      <c r="T85" s="80"/>
      <c r="U85" s="80"/>
      <c r="V85" s="80"/>
      <c r="W85" s="80"/>
      <c r="X85" s="80"/>
      <c r="Y85" s="80"/>
      <c r="Z85" s="80"/>
      <c r="AA85" s="80"/>
      <c r="AB85" s="80"/>
    </row>
    <row r="86" spans="3:28" x14ac:dyDescent="0.25">
      <c r="C86" s="80"/>
      <c r="D86" s="80"/>
      <c r="E86" s="80"/>
      <c r="F86" s="80"/>
      <c r="G86" s="80"/>
      <c r="H86" s="80"/>
      <c r="I86" s="80"/>
      <c r="J86" s="80"/>
      <c r="K86" s="80"/>
      <c r="L86" s="80"/>
      <c r="M86" s="80"/>
      <c r="N86" s="80"/>
      <c r="O86" s="80"/>
      <c r="P86" s="80"/>
      <c r="Q86" s="80"/>
      <c r="R86" s="80"/>
      <c r="S86" s="80"/>
      <c r="T86" s="80"/>
      <c r="U86" s="80"/>
      <c r="V86" s="80"/>
      <c r="W86" s="80"/>
      <c r="X86" s="80"/>
      <c r="Y86" s="80"/>
      <c r="Z86" s="80"/>
      <c r="AA86" s="80"/>
      <c r="AB86" s="80"/>
    </row>
    <row r="87" spans="3:28" x14ac:dyDescent="0.25">
      <c r="C87" s="80"/>
      <c r="D87" s="80"/>
      <c r="E87" s="80"/>
      <c r="F87" s="80"/>
      <c r="G87" s="80"/>
      <c r="H87" s="80"/>
      <c r="I87" s="80"/>
      <c r="J87" s="80"/>
      <c r="K87" s="80"/>
      <c r="L87" s="80"/>
      <c r="M87" s="80"/>
      <c r="N87" s="80"/>
      <c r="O87" s="80"/>
      <c r="P87" s="80"/>
      <c r="Q87" s="80"/>
      <c r="R87" s="80"/>
      <c r="S87" s="80"/>
      <c r="T87" s="80"/>
      <c r="U87" s="80"/>
      <c r="V87" s="80"/>
      <c r="W87" s="80"/>
      <c r="X87" s="80"/>
      <c r="Y87" s="80"/>
      <c r="Z87" s="80"/>
      <c r="AA87" s="80"/>
      <c r="AB87" s="80"/>
    </row>
    <row r="88" spans="3:28" x14ac:dyDescent="0.25">
      <c r="C88" s="80"/>
      <c r="D88" s="80"/>
      <c r="E88" s="80"/>
      <c r="F88" s="80"/>
      <c r="G88" s="80"/>
      <c r="H88" s="80"/>
      <c r="I88" s="80"/>
      <c r="J88" s="80"/>
      <c r="K88" s="80"/>
      <c r="L88" s="80"/>
      <c r="M88" s="80"/>
      <c r="N88" s="80"/>
      <c r="O88" s="80"/>
      <c r="P88" s="80"/>
      <c r="Q88" s="80"/>
      <c r="R88" s="80"/>
      <c r="S88" s="80"/>
      <c r="T88" s="80"/>
      <c r="U88" s="80"/>
      <c r="V88" s="80"/>
      <c r="W88" s="80"/>
      <c r="X88" s="80"/>
      <c r="Y88" s="80"/>
      <c r="Z88" s="80"/>
      <c r="AA88" s="80"/>
      <c r="AB88" s="80"/>
    </row>
    <row r="89" spans="3:28" ht="24" customHeight="1" x14ac:dyDescent="0.25">
      <c r="C89" s="80"/>
      <c r="D89" s="80"/>
      <c r="E89" s="80"/>
      <c r="F89" s="80"/>
      <c r="G89" s="80"/>
      <c r="H89" s="80"/>
      <c r="I89" s="80"/>
      <c r="J89" s="80"/>
      <c r="K89" s="80"/>
      <c r="L89" s="80"/>
      <c r="M89" s="80"/>
      <c r="N89" s="80"/>
      <c r="O89" s="80"/>
      <c r="P89" s="80"/>
      <c r="Q89" s="80"/>
      <c r="R89" s="80"/>
      <c r="S89" s="80"/>
      <c r="T89" s="80"/>
      <c r="U89" s="80"/>
      <c r="V89" s="80"/>
      <c r="W89" s="80"/>
      <c r="X89" s="80"/>
      <c r="Y89" s="80"/>
      <c r="Z89" s="80"/>
      <c r="AA89" s="80"/>
      <c r="AB89" s="80"/>
    </row>
    <row r="90" spans="3:28" ht="39.75" customHeight="1" x14ac:dyDescent="0.25">
      <c r="C90" s="80"/>
      <c r="D90" s="80"/>
      <c r="E90" s="80"/>
      <c r="F90" s="80"/>
      <c r="G90" s="80"/>
      <c r="H90" s="80"/>
      <c r="I90" s="80"/>
      <c r="J90" s="80"/>
      <c r="K90" s="80"/>
      <c r="L90" s="80"/>
      <c r="M90" s="80"/>
      <c r="N90" s="80"/>
      <c r="O90" s="80"/>
      <c r="P90" s="80"/>
      <c r="Q90" s="80"/>
      <c r="R90" s="80"/>
      <c r="S90" s="80"/>
      <c r="T90" s="80"/>
      <c r="U90" s="80"/>
      <c r="V90" s="80"/>
      <c r="W90" s="80"/>
      <c r="X90" s="80"/>
      <c r="Y90" s="80"/>
      <c r="Z90" s="80"/>
      <c r="AA90" s="80"/>
      <c r="AB90" s="80"/>
    </row>
    <row r="91" spans="3:28" x14ac:dyDescent="0.25">
      <c r="C91" s="80"/>
      <c r="D91" s="80"/>
      <c r="E91" s="80"/>
      <c r="F91" s="80"/>
      <c r="G91" s="80"/>
      <c r="H91" s="80"/>
      <c r="I91" s="80"/>
      <c r="J91" s="80"/>
      <c r="K91" s="80"/>
      <c r="L91" s="80"/>
      <c r="M91" s="80"/>
      <c r="N91" s="80"/>
      <c r="O91" s="80"/>
      <c r="P91" s="80"/>
      <c r="Q91" s="80"/>
      <c r="R91" s="80"/>
      <c r="S91" s="80"/>
      <c r="T91" s="80"/>
      <c r="U91" s="80"/>
      <c r="V91" s="80"/>
      <c r="W91" s="80"/>
      <c r="X91" s="80"/>
      <c r="Y91" s="80"/>
      <c r="Z91" s="80"/>
      <c r="AA91" s="80"/>
      <c r="AB91" s="80"/>
    </row>
    <row r="92" spans="3:28" ht="15" customHeight="1" x14ac:dyDescent="0.25">
      <c r="C92" s="80"/>
      <c r="D92" s="80"/>
      <c r="E92" s="80"/>
      <c r="F92" s="80"/>
      <c r="G92" s="80"/>
      <c r="H92" s="80"/>
      <c r="I92" s="80"/>
      <c r="J92" s="80"/>
      <c r="K92" s="80"/>
      <c r="L92" s="80"/>
      <c r="M92" s="80"/>
      <c r="N92" s="80"/>
      <c r="O92" s="80"/>
      <c r="P92" s="80"/>
      <c r="Q92" s="80"/>
      <c r="R92" s="80"/>
      <c r="S92" s="80"/>
      <c r="T92" s="80"/>
      <c r="U92" s="80"/>
      <c r="V92" s="80"/>
      <c r="W92" s="80"/>
      <c r="X92" s="80"/>
      <c r="Y92" s="80"/>
      <c r="Z92" s="80"/>
      <c r="AA92" s="80"/>
      <c r="AB92" s="80"/>
    </row>
    <row r="93" spans="3:28" x14ac:dyDescent="0.25">
      <c r="C93" s="80"/>
      <c r="D93" s="80"/>
      <c r="E93" s="80"/>
      <c r="F93" s="80"/>
      <c r="G93" s="80"/>
      <c r="H93" s="80"/>
      <c r="I93" s="80"/>
      <c r="J93" s="80"/>
      <c r="K93" s="80"/>
      <c r="L93" s="80"/>
      <c r="M93" s="80"/>
      <c r="N93" s="80"/>
      <c r="O93" s="80"/>
      <c r="P93" s="80"/>
      <c r="Q93" s="80"/>
      <c r="R93" s="80"/>
      <c r="S93" s="80"/>
      <c r="T93" s="80"/>
      <c r="U93" s="80"/>
      <c r="V93" s="80"/>
      <c r="W93" s="80"/>
      <c r="X93" s="80"/>
      <c r="Y93" s="80"/>
      <c r="Z93" s="80"/>
      <c r="AA93" s="80"/>
      <c r="AB93" s="80"/>
    </row>
    <row r="94" spans="3:28" ht="13.5" customHeight="1" x14ac:dyDescent="0.25">
      <c r="C94" s="80"/>
      <c r="D94" s="80"/>
      <c r="E94" s="80"/>
      <c r="F94" s="80"/>
      <c r="G94" s="80"/>
      <c r="H94" s="80"/>
      <c r="I94" s="80"/>
      <c r="J94" s="80"/>
      <c r="K94" s="80"/>
      <c r="L94" s="80"/>
      <c r="M94" s="80"/>
      <c r="N94" s="80"/>
      <c r="O94" s="80"/>
      <c r="P94" s="80"/>
      <c r="Q94" s="80"/>
      <c r="R94" s="80"/>
      <c r="S94" s="80"/>
      <c r="T94" s="80"/>
      <c r="U94" s="80"/>
      <c r="V94" s="80"/>
      <c r="W94" s="80"/>
      <c r="X94" s="80"/>
      <c r="Y94" s="80"/>
      <c r="Z94" s="80"/>
      <c r="AA94" s="80"/>
      <c r="AB94" s="80"/>
    </row>
    <row r="95" spans="3:28" x14ac:dyDescent="0.25">
      <c r="C95" s="80"/>
      <c r="D95" s="80"/>
      <c r="E95" s="80"/>
      <c r="F95" s="80"/>
      <c r="G95" s="80"/>
      <c r="H95" s="80"/>
      <c r="I95" s="80"/>
      <c r="J95" s="80"/>
      <c r="K95" s="80"/>
      <c r="L95" s="80"/>
      <c r="M95" s="80"/>
      <c r="N95" s="80"/>
      <c r="O95" s="80"/>
      <c r="P95" s="80"/>
      <c r="Q95" s="80"/>
      <c r="R95" s="80"/>
      <c r="S95" s="80"/>
      <c r="T95" s="80"/>
      <c r="U95" s="80"/>
      <c r="V95" s="80"/>
      <c r="W95" s="80"/>
      <c r="X95" s="80"/>
      <c r="Y95" s="80"/>
      <c r="Z95" s="80"/>
      <c r="AA95" s="80"/>
      <c r="AB95" s="80"/>
    </row>
    <row r="96" spans="3:28" x14ac:dyDescent="0.25">
      <c r="C96" s="80"/>
      <c r="D96" s="80"/>
      <c r="E96" s="80"/>
      <c r="F96" s="80"/>
      <c r="G96" s="80"/>
      <c r="H96" s="80"/>
      <c r="I96" s="80"/>
      <c r="J96" s="80"/>
      <c r="K96" s="80"/>
      <c r="L96" s="80"/>
      <c r="M96" s="80"/>
      <c r="N96" s="80"/>
      <c r="O96" s="80"/>
      <c r="P96" s="80"/>
      <c r="Q96" s="80"/>
      <c r="R96" s="80"/>
      <c r="S96" s="80"/>
      <c r="T96" s="80"/>
      <c r="U96" s="80"/>
      <c r="V96" s="80"/>
      <c r="W96" s="80"/>
      <c r="X96" s="80"/>
      <c r="Y96" s="80"/>
      <c r="Z96" s="80"/>
      <c r="AA96" s="80"/>
      <c r="AB96" s="80"/>
    </row>
    <row r="97" spans="3:28" x14ac:dyDescent="0.25">
      <c r="C97" s="80"/>
      <c r="D97" s="80"/>
      <c r="E97" s="80"/>
      <c r="F97" s="80"/>
      <c r="G97" s="80"/>
      <c r="H97" s="80"/>
      <c r="I97" s="80"/>
      <c r="J97" s="80"/>
      <c r="K97" s="80"/>
      <c r="L97" s="80"/>
      <c r="M97" s="80"/>
      <c r="N97" s="80"/>
      <c r="O97" s="80"/>
      <c r="P97" s="80"/>
      <c r="Q97" s="80"/>
      <c r="R97" s="80"/>
      <c r="S97" s="80"/>
      <c r="T97" s="80"/>
      <c r="U97" s="80"/>
      <c r="V97" s="80"/>
      <c r="W97" s="80"/>
      <c r="X97" s="80"/>
      <c r="Y97" s="80"/>
      <c r="Z97" s="80"/>
      <c r="AA97" s="80"/>
      <c r="AB97" s="80"/>
    </row>
    <row r="98" spans="3:28" x14ac:dyDescent="0.25">
      <c r="C98" s="80"/>
      <c r="D98" s="80"/>
      <c r="E98" s="80"/>
      <c r="F98" s="80"/>
      <c r="G98" s="80"/>
      <c r="H98" s="80"/>
      <c r="I98" s="80"/>
      <c r="J98" s="80"/>
      <c r="K98" s="80"/>
      <c r="L98" s="80"/>
      <c r="M98" s="80"/>
      <c r="N98" s="80"/>
      <c r="O98" s="80"/>
      <c r="P98" s="80"/>
      <c r="Q98" s="80"/>
      <c r="R98" s="80"/>
      <c r="S98" s="80"/>
      <c r="T98" s="80"/>
      <c r="U98" s="80"/>
      <c r="V98" s="80"/>
      <c r="W98" s="80"/>
      <c r="X98" s="80"/>
      <c r="Y98" s="80"/>
      <c r="Z98" s="80"/>
      <c r="AA98" s="80"/>
      <c r="AB98" s="80"/>
    </row>
    <row r="99" spans="3:28" x14ac:dyDescent="0.25">
      <c r="C99" s="80"/>
      <c r="D99" s="80"/>
      <c r="E99" s="80"/>
      <c r="F99" s="80"/>
      <c r="G99" s="80"/>
      <c r="H99" s="80"/>
      <c r="I99" s="80"/>
      <c r="J99" s="80"/>
      <c r="K99" s="80"/>
      <c r="L99" s="80"/>
      <c r="M99" s="80"/>
      <c r="N99" s="80"/>
      <c r="O99" s="80"/>
      <c r="P99" s="80"/>
      <c r="Q99" s="80"/>
      <c r="R99" s="80"/>
      <c r="S99" s="80"/>
      <c r="T99" s="80"/>
      <c r="U99" s="80"/>
      <c r="V99" s="80"/>
      <c r="W99" s="80"/>
      <c r="X99" s="80"/>
      <c r="Y99" s="80"/>
      <c r="Z99" s="80"/>
      <c r="AA99" s="80"/>
      <c r="AB99" s="80"/>
    </row>
    <row r="100" spans="3:28" x14ac:dyDescent="0.25">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c r="AA100" s="80"/>
      <c r="AB100" s="80"/>
    </row>
    <row r="101" spans="3:28" x14ac:dyDescent="0.25">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c r="AA101" s="80"/>
      <c r="AB101" s="80"/>
    </row>
    <row r="102" spans="3:28" x14ac:dyDescent="0.25">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c r="AA102" s="80"/>
      <c r="AB102" s="80"/>
    </row>
    <row r="103" spans="3:28" x14ac:dyDescent="0.25">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c r="AA103" s="80"/>
      <c r="AB103" s="80"/>
    </row>
    <row r="104" spans="3:28" x14ac:dyDescent="0.25">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c r="AA104" s="80"/>
      <c r="AB104" s="80"/>
    </row>
    <row r="105" spans="3:28" x14ac:dyDescent="0.25">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c r="AA105" s="80"/>
      <c r="AB105" s="80"/>
    </row>
    <row r="106" spans="3:28" x14ac:dyDescent="0.25">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c r="AA106" s="80"/>
      <c r="AB106" s="80"/>
    </row>
    <row r="107" spans="3:28" x14ac:dyDescent="0.25">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c r="AA107" s="80"/>
      <c r="AB107" s="80"/>
    </row>
    <row r="108" spans="3:28" x14ac:dyDescent="0.25">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c r="AA108" s="80"/>
      <c r="AB108" s="80"/>
    </row>
    <row r="109" spans="3:28" x14ac:dyDescent="0.25">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c r="AA109" s="80"/>
      <c r="AB109" s="80"/>
    </row>
    <row r="110" spans="3:28" x14ac:dyDescent="0.25">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c r="AA110" s="80"/>
      <c r="AB110" s="80"/>
    </row>
    <row r="111" spans="3:28" x14ac:dyDescent="0.25">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c r="AA111" s="80"/>
      <c r="AB111" s="80"/>
    </row>
    <row r="112" spans="3:28" x14ac:dyDescent="0.25">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c r="AA112" s="80"/>
      <c r="AB112" s="80"/>
    </row>
    <row r="113" spans="3:28" x14ac:dyDescent="0.25">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c r="AA113" s="80"/>
      <c r="AB113" s="80"/>
    </row>
    <row r="114" spans="3:28" x14ac:dyDescent="0.25">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c r="AA114" s="80"/>
      <c r="AB114" s="80"/>
    </row>
    <row r="115" spans="3:28" x14ac:dyDescent="0.25">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c r="AA115" s="80"/>
      <c r="AB115" s="80"/>
    </row>
    <row r="116" spans="3:28" x14ac:dyDescent="0.25">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c r="AA116" s="80"/>
      <c r="AB116" s="80"/>
    </row>
    <row r="117" spans="3:28" x14ac:dyDescent="0.25">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c r="AA117" s="80"/>
      <c r="AB117" s="80"/>
    </row>
    <row r="118" spans="3:28" x14ac:dyDescent="0.25">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c r="AA118" s="80"/>
      <c r="AB118" s="80"/>
    </row>
    <row r="119" spans="3:28" ht="15.75" customHeight="1" x14ac:dyDescent="0.25">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row>
    <row r="120" spans="3:28" ht="15.75" customHeight="1" x14ac:dyDescent="0.25">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row>
    <row r="121" spans="3:28" ht="15.75" customHeight="1" x14ac:dyDescent="0.25">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row>
    <row r="122" spans="3:28" ht="15.75" customHeight="1" x14ac:dyDescent="0.25">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row>
    <row r="123" spans="3:28" ht="15.75" customHeight="1" x14ac:dyDescent="0.25">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c r="AA123" s="80"/>
      <c r="AB123" s="80"/>
    </row>
    <row r="124" spans="3:28" ht="15.75" customHeight="1" x14ac:dyDescent="0.25">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c r="AA124" s="80"/>
      <c r="AB124" s="80"/>
    </row>
    <row r="125" spans="3:28" ht="15.75" customHeight="1" x14ac:dyDescent="0.25">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c r="AA125" s="80"/>
      <c r="AB125" s="80"/>
    </row>
    <row r="126" spans="3:28" ht="15.75" customHeight="1" x14ac:dyDescent="0.25">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c r="AA126" s="80"/>
      <c r="AB126" s="80"/>
    </row>
    <row r="127" spans="3:28" ht="15.75" customHeight="1" x14ac:dyDescent="0.25">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c r="AA127" s="80"/>
      <c r="AB127" s="80"/>
    </row>
    <row r="128" spans="3:28" x14ac:dyDescent="0.25">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c r="AA128" s="80"/>
      <c r="AB128" s="80"/>
    </row>
    <row r="129" spans="3:28" x14ac:dyDescent="0.25">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c r="AA129" s="80"/>
      <c r="AB129" s="80"/>
    </row>
    <row r="130" spans="3:28" x14ac:dyDescent="0.25">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c r="AA130" s="80"/>
      <c r="AB130" s="80"/>
    </row>
    <row r="131" spans="3:28" x14ac:dyDescent="0.25">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c r="AA131" s="80"/>
      <c r="AB131" s="80"/>
    </row>
    <row r="132" spans="3:28" x14ac:dyDescent="0.25">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c r="AA132" s="80"/>
      <c r="AB132" s="80"/>
    </row>
    <row r="133" spans="3:28" x14ac:dyDescent="0.25">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row>
    <row r="134" spans="3:28" x14ac:dyDescent="0.25">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c r="AB134" s="80"/>
    </row>
    <row r="135" spans="3:28" x14ac:dyDescent="0.25">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row>
    <row r="136" spans="3:28" x14ac:dyDescent="0.25">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row>
    <row r="137" spans="3:28" x14ac:dyDescent="0.25">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c r="AA137" s="80"/>
      <c r="AB137" s="80"/>
    </row>
    <row r="138" spans="3:28" x14ac:dyDescent="0.25">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c r="AA138" s="80"/>
      <c r="AB138" s="80"/>
    </row>
    <row r="139" spans="3:28" x14ac:dyDescent="0.25">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c r="AA139" s="80"/>
      <c r="AB139" s="80"/>
    </row>
    <row r="140" spans="3:28" x14ac:dyDescent="0.25">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c r="AA140" s="80"/>
      <c r="AB140" s="80"/>
    </row>
    <row r="141" spans="3:28" x14ac:dyDescent="0.25">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c r="AA141" s="80"/>
      <c r="AB141" s="80"/>
    </row>
    <row r="142" spans="3:28" x14ac:dyDescent="0.25">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c r="AA142" s="80"/>
      <c r="AB142" s="80"/>
    </row>
    <row r="143" spans="3:28" x14ac:dyDescent="0.25">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c r="AA143" s="80"/>
      <c r="AB143" s="80"/>
    </row>
    <row r="144" spans="3:28" x14ac:dyDescent="0.25">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row>
    <row r="145" spans="3:28" ht="15.75" customHeight="1" x14ac:dyDescent="0.25">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row>
    <row r="146" spans="3:28" ht="57.75" customHeight="1" x14ac:dyDescent="0.25">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row>
    <row r="147" spans="3:28" x14ac:dyDescent="0.25">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c r="AA147" s="80"/>
      <c r="AB147" s="80"/>
    </row>
    <row r="148" spans="3:28" x14ac:dyDescent="0.25">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c r="AA148" s="80"/>
      <c r="AB148" s="80"/>
    </row>
    <row r="149" spans="3:28" x14ac:dyDescent="0.25">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c r="AA149" s="80"/>
      <c r="AB149" s="80"/>
    </row>
    <row r="150" spans="3:28" x14ac:dyDescent="0.25">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c r="AA150" s="80"/>
      <c r="AB150" s="80"/>
    </row>
    <row r="151" spans="3:28" x14ac:dyDescent="0.25">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c r="AA151" s="80"/>
      <c r="AB151" s="80"/>
    </row>
    <row r="152" spans="3:28" x14ac:dyDescent="0.25">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80"/>
      <c r="AB152" s="80"/>
    </row>
    <row r="153" spans="3:28" x14ac:dyDescent="0.25">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c r="AA153" s="80"/>
      <c r="AB153" s="80"/>
    </row>
    <row r="154" spans="3:28" x14ac:dyDescent="0.25">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c r="AA154" s="80"/>
      <c r="AB154" s="80"/>
    </row>
    <row r="155" spans="3:28" x14ac:dyDescent="0.25">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c r="AA155" s="80"/>
      <c r="AB155" s="80"/>
    </row>
    <row r="156" spans="3:28" x14ac:dyDescent="0.25">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c r="AA156" s="80"/>
      <c r="AB156" s="80"/>
    </row>
    <row r="157" spans="3:28" x14ac:dyDescent="0.25">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c r="AA157" s="80"/>
      <c r="AB157" s="80"/>
    </row>
    <row r="158" spans="3:28" x14ac:dyDescent="0.25">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c r="AA158" s="80"/>
      <c r="AB158" s="80"/>
    </row>
    <row r="159" spans="3:28" x14ac:dyDescent="0.25">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c r="AA159" s="80"/>
      <c r="AB159" s="80"/>
    </row>
    <row r="160" spans="3:28" x14ac:dyDescent="0.25">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c r="AA160" s="80"/>
      <c r="AB160" s="80"/>
    </row>
    <row r="161" spans="3:28" x14ac:dyDescent="0.25">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c r="AA161" s="80"/>
      <c r="AB161" s="80"/>
    </row>
    <row r="162" spans="3:28" x14ac:dyDescent="0.25">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c r="AA162" s="80"/>
      <c r="AB162" s="80"/>
    </row>
    <row r="163" spans="3:28" x14ac:dyDescent="0.25">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c r="AA163" s="80"/>
      <c r="AB163" s="80"/>
    </row>
    <row r="164" spans="3:28" x14ac:dyDescent="0.25">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c r="AA164" s="80"/>
      <c r="AB164" s="80"/>
    </row>
    <row r="165" spans="3:28" x14ac:dyDescent="0.25">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c r="AA165" s="80"/>
      <c r="AB165" s="80"/>
    </row>
    <row r="166" spans="3:28" x14ac:dyDescent="0.25">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c r="AA166" s="80"/>
      <c r="AB166" s="80"/>
    </row>
    <row r="167" spans="3:28" ht="26.25" customHeight="1" x14ac:dyDescent="0.25">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c r="AA167" s="80"/>
      <c r="AB167" s="80"/>
    </row>
    <row r="168" spans="3:28" ht="15.75" customHeight="1" x14ac:dyDescent="0.25">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c r="AA168" s="80"/>
      <c r="AB168" s="80"/>
    </row>
    <row r="169" spans="3:28" ht="15" customHeight="1" x14ac:dyDescent="0.25">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c r="AA169" s="80"/>
      <c r="AB169" s="80"/>
    </row>
    <row r="170" spans="3:28" ht="15.75" customHeight="1" x14ac:dyDescent="0.25">
      <c r="C170" s="80"/>
      <c r="D170" s="82"/>
      <c r="E170" s="80"/>
      <c r="F170" s="80"/>
      <c r="G170" s="80"/>
      <c r="H170" s="80"/>
      <c r="I170" s="80"/>
      <c r="J170" s="80"/>
      <c r="K170" s="80"/>
      <c r="L170" s="80"/>
      <c r="M170" s="80"/>
      <c r="N170" s="80"/>
      <c r="O170" s="80"/>
      <c r="P170" s="80"/>
      <c r="Q170" s="80"/>
      <c r="R170" s="80"/>
      <c r="S170" s="80"/>
      <c r="T170" s="80"/>
      <c r="U170" s="80"/>
      <c r="V170" s="80"/>
      <c r="W170" s="80"/>
      <c r="X170" s="80"/>
      <c r="Y170" s="80"/>
      <c r="Z170" s="80"/>
      <c r="AA170" s="80"/>
      <c r="AB170" s="80"/>
    </row>
    <row r="171" spans="3:28" x14ac:dyDescent="0.25">
      <c r="C171" s="80"/>
      <c r="D171" s="82"/>
      <c r="E171" s="80"/>
      <c r="F171" s="80"/>
      <c r="G171" s="80"/>
      <c r="H171" s="80"/>
      <c r="I171" s="80"/>
      <c r="J171" s="80"/>
      <c r="K171" s="80"/>
      <c r="L171" s="80"/>
      <c r="M171" s="80"/>
      <c r="N171" s="80"/>
      <c r="O171" s="80"/>
      <c r="P171" s="80"/>
      <c r="Q171" s="80"/>
      <c r="R171" s="80"/>
      <c r="S171" s="80"/>
      <c r="T171" s="80"/>
      <c r="U171" s="80"/>
      <c r="V171" s="80"/>
      <c r="W171" s="80"/>
      <c r="X171" s="80"/>
      <c r="Y171" s="80"/>
      <c r="Z171" s="80"/>
      <c r="AA171" s="80"/>
      <c r="AB171" s="80"/>
    </row>
    <row r="172" spans="3:28" x14ac:dyDescent="0.25">
      <c r="C172" s="80"/>
      <c r="D172" s="82"/>
      <c r="E172" s="80"/>
      <c r="F172" s="80"/>
      <c r="G172" s="80"/>
      <c r="H172" s="80"/>
      <c r="I172" s="80"/>
      <c r="J172" s="80"/>
      <c r="K172" s="80"/>
      <c r="L172" s="80"/>
      <c r="M172" s="80"/>
      <c r="N172" s="80"/>
      <c r="O172" s="80"/>
      <c r="P172" s="80"/>
      <c r="Q172" s="80"/>
      <c r="R172" s="80"/>
      <c r="S172" s="80"/>
      <c r="T172" s="80"/>
      <c r="U172" s="80"/>
      <c r="V172" s="80"/>
      <c r="W172" s="80"/>
      <c r="X172" s="80"/>
      <c r="Y172" s="80"/>
      <c r="Z172" s="80"/>
      <c r="AA172" s="80"/>
      <c r="AB172" s="80"/>
    </row>
    <row r="173" spans="3:28" x14ac:dyDescent="0.25">
      <c r="C173" s="80"/>
      <c r="D173" s="82"/>
      <c r="E173" s="80"/>
      <c r="F173" s="80"/>
      <c r="G173" s="80"/>
      <c r="H173" s="80"/>
      <c r="I173" s="80"/>
      <c r="J173" s="80"/>
      <c r="K173" s="80"/>
      <c r="L173" s="80"/>
      <c r="M173" s="80"/>
      <c r="N173" s="80"/>
      <c r="O173" s="80"/>
      <c r="P173" s="80"/>
      <c r="Q173" s="80"/>
      <c r="R173" s="80"/>
      <c r="S173" s="80"/>
      <c r="T173" s="80"/>
      <c r="U173" s="80"/>
      <c r="V173" s="80"/>
      <c r="W173" s="80"/>
      <c r="X173" s="80"/>
      <c r="Y173" s="80"/>
      <c r="Z173" s="80"/>
      <c r="AA173" s="80"/>
      <c r="AB173" s="80"/>
    </row>
    <row r="174" spans="3:28" x14ac:dyDescent="0.25">
      <c r="C174" s="80"/>
      <c r="D174" s="82"/>
      <c r="E174" s="80"/>
      <c r="F174" s="80"/>
      <c r="G174" s="80"/>
      <c r="H174" s="80"/>
      <c r="I174" s="80"/>
      <c r="J174" s="80"/>
      <c r="K174" s="80"/>
      <c r="L174" s="80"/>
      <c r="M174" s="80"/>
      <c r="N174" s="80"/>
      <c r="O174" s="80"/>
      <c r="P174" s="80"/>
      <c r="Q174" s="80"/>
      <c r="R174" s="80"/>
      <c r="S174" s="80"/>
      <c r="T174" s="80"/>
      <c r="U174" s="80"/>
      <c r="V174" s="80"/>
      <c r="W174" s="80"/>
      <c r="X174" s="80"/>
      <c r="Y174" s="80"/>
      <c r="Z174" s="80"/>
      <c r="AA174" s="80"/>
      <c r="AB174" s="80"/>
    </row>
    <row r="175" spans="3:28" ht="15.75" customHeight="1" x14ac:dyDescent="0.25">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c r="AA175" s="80"/>
      <c r="AB175" s="80"/>
    </row>
    <row r="176" spans="3:28" ht="15.75" customHeight="1" x14ac:dyDescent="0.25">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c r="AA176" s="80"/>
      <c r="AB176" s="80"/>
    </row>
    <row r="177" spans="3:28" x14ac:dyDescent="0.25">
      <c r="C177" s="80"/>
      <c r="D177" s="82"/>
      <c r="E177" s="80"/>
      <c r="F177" s="80"/>
      <c r="G177" s="80"/>
      <c r="H177" s="80"/>
      <c r="I177" s="80"/>
      <c r="J177" s="80"/>
      <c r="K177" s="80"/>
      <c r="L177" s="80"/>
      <c r="M177" s="80"/>
      <c r="N177" s="80"/>
      <c r="O177" s="80"/>
      <c r="P177" s="80"/>
      <c r="Q177" s="80"/>
      <c r="R177" s="80"/>
      <c r="S177" s="80"/>
      <c r="T177" s="80"/>
      <c r="U177" s="80"/>
      <c r="V177" s="80"/>
      <c r="W177" s="80"/>
      <c r="X177" s="80"/>
      <c r="Y177" s="80"/>
      <c r="Z177" s="80"/>
      <c r="AA177" s="80"/>
      <c r="AB177" s="80"/>
    </row>
    <row r="178" spans="3:28" x14ac:dyDescent="0.25">
      <c r="C178" s="80"/>
      <c r="D178" s="82"/>
      <c r="E178" s="80"/>
      <c r="F178" s="80"/>
      <c r="G178" s="80"/>
      <c r="H178" s="80"/>
      <c r="I178" s="80"/>
      <c r="J178" s="80"/>
      <c r="K178" s="80"/>
      <c r="L178" s="80"/>
      <c r="M178" s="80"/>
      <c r="N178" s="80"/>
      <c r="O178" s="80"/>
      <c r="P178" s="80"/>
      <c r="Q178" s="80"/>
      <c r="R178" s="80"/>
      <c r="S178" s="80"/>
      <c r="T178" s="80"/>
      <c r="U178" s="80"/>
      <c r="V178" s="80"/>
      <c r="W178" s="80"/>
      <c r="X178" s="80"/>
      <c r="Y178" s="80"/>
      <c r="Z178" s="80"/>
      <c r="AA178" s="80"/>
      <c r="AB178" s="80"/>
    </row>
    <row r="179" spans="3:28" ht="15" customHeight="1" x14ac:dyDescent="0.25">
      <c r="C179" s="80"/>
      <c r="D179" s="82"/>
      <c r="E179" s="80"/>
      <c r="F179" s="80"/>
      <c r="G179" s="80"/>
      <c r="H179" s="80"/>
      <c r="I179" s="80"/>
      <c r="J179" s="80"/>
      <c r="K179" s="80"/>
      <c r="L179" s="80"/>
      <c r="M179" s="80"/>
      <c r="N179" s="80"/>
      <c r="O179" s="80"/>
      <c r="P179" s="80"/>
      <c r="Q179" s="80"/>
      <c r="R179" s="80"/>
      <c r="S179" s="80"/>
      <c r="T179" s="80"/>
      <c r="U179" s="80"/>
      <c r="V179" s="80"/>
      <c r="W179" s="80"/>
      <c r="X179" s="80"/>
      <c r="Y179" s="80"/>
      <c r="Z179" s="80"/>
      <c r="AA179" s="80"/>
      <c r="AB179" s="80"/>
    </row>
    <row r="180" spans="3:28" x14ac:dyDescent="0.25">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c r="AA180" s="80"/>
      <c r="AB180" s="80"/>
    </row>
    <row r="181" spans="3:28" x14ac:dyDescent="0.25">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c r="AA181" s="80"/>
      <c r="AB181" s="80"/>
    </row>
    <row r="182" spans="3:28" x14ac:dyDescent="0.25">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c r="AA182" s="80"/>
      <c r="AB182" s="80"/>
    </row>
    <row r="183" spans="3:28" x14ac:dyDescent="0.25">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c r="AA183" s="80"/>
      <c r="AB183" s="80"/>
    </row>
    <row r="184" spans="3:28" x14ac:dyDescent="0.25">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c r="AB184" s="80"/>
    </row>
    <row r="185" spans="3:28" x14ac:dyDescent="0.25">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c r="AA185" s="80"/>
      <c r="AB185" s="80"/>
    </row>
    <row r="186" spans="3:28" ht="15" customHeight="1" x14ac:dyDescent="0.25">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c r="AB186" s="80"/>
    </row>
    <row r="187" spans="3:28" x14ac:dyDescent="0.25">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c r="AA187" s="80"/>
      <c r="AB187" s="80"/>
    </row>
    <row r="188" spans="3:28" x14ac:dyDescent="0.25">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c r="AA188" s="80"/>
      <c r="AB188" s="80"/>
    </row>
    <row r="189" spans="3:28" x14ac:dyDescent="0.25">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c r="AA189" s="80"/>
      <c r="AB189" s="80"/>
    </row>
    <row r="190" spans="3:28" x14ac:dyDescent="0.25">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c r="AA190" s="80"/>
      <c r="AB190" s="80"/>
    </row>
    <row r="191" spans="3:28" x14ac:dyDescent="0.25">
      <c r="C191" s="80"/>
      <c r="D191" s="82"/>
      <c r="E191" s="80"/>
      <c r="F191" s="80"/>
      <c r="G191" s="80"/>
      <c r="H191" s="80"/>
      <c r="I191" s="80"/>
      <c r="J191" s="80"/>
      <c r="K191" s="80"/>
      <c r="L191" s="80"/>
      <c r="M191" s="80"/>
      <c r="N191" s="80"/>
      <c r="O191" s="80"/>
      <c r="P191" s="80"/>
      <c r="Q191" s="80"/>
      <c r="R191" s="80"/>
      <c r="S191" s="80"/>
      <c r="T191" s="80"/>
      <c r="U191" s="80"/>
      <c r="V191" s="80"/>
      <c r="W191" s="80"/>
      <c r="X191" s="80"/>
      <c r="Y191" s="80"/>
      <c r="Z191" s="80"/>
      <c r="AA191" s="80"/>
      <c r="AB191" s="80"/>
    </row>
    <row r="192" spans="3:28" x14ac:dyDescent="0.25">
      <c r="C192" s="80"/>
      <c r="D192" s="82"/>
      <c r="E192" s="80"/>
      <c r="F192" s="80"/>
      <c r="G192" s="80"/>
      <c r="H192" s="80"/>
      <c r="I192" s="80"/>
      <c r="J192" s="80"/>
      <c r="K192" s="80"/>
      <c r="L192" s="80"/>
      <c r="M192" s="80"/>
      <c r="N192" s="80"/>
      <c r="O192" s="80"/>
      <c r="P192" s="80"/>
      <c r="Q192" s="80"/>
      <c r="R192" s="80"/>
      <c r="S192" s="80"/>
      <c r="T192" s="80"/>
      <c r="U192" s="80"/>
      <c r="V192" s="80"/>
      <c r="W192" s="80"/>
      <c r="X192" s="80"/>
      <c r="Y192" s="80"/>
      <c r="Z192" s="80"/>
      <c r="AA192" s="80"/>
      <c r="AB192" s="80"/>
    </row>
    <row r="193" spans="3:28" x14ac:dyDescent="0.25">
      <c r="C193" s="80"/>
      <c r="D193" s="82"/>
      <c r="E193" s="80"/>
      <c r="F193" s="80"/>
      <c r="G193" s="80"/>
      <c r="H193" s="80"/>
      <c r="I193" s="80"/>
      <c r="J193" s="80"/>
      <c r="K193" s="80"/>
      <c r="L193" s="80"/>
      <c r="M193" s="80"/>
      <c r="N193" s="80"/>
      <c r="O193" s="80"/>
      <c r="P193" s="80"/>
      <c r="Q193" s="80"/>
      <c r="R193" s="80"/>
      <c r="S193" s="80"/>
      <c r="T193" s="80"/>
      <c r="U193" s="80"/>
      <c r="V193" s="80"/>
      <c r="W193" s="80"/>
      <c r="X193" s="80"/>
      <c r="Y193" s="80"/>
      <c r="Z193" s="80"/>
      <c r="AA193" s="80"/>
      <c r="AB193" s="80"/>
    </row>
    <row r="194" spans="3:28" x14ac:dyDescent="0.25">
      <c r="C194" s="80"/>
      <c r="D194" s="82"/>
      <c r="E194" s="80"/>
      <c r="F194" s="80"/>
      <c r="G194" s="80"/>
      <c r="H194" s="80"/>
      <c r="I194" s="80"/>
      <c r="J194" s="80"/>
      <c r="K194" s="80"/>
      <c r="L194" s="80"/>
      <c r="M194" s="80"/>
      <c r="N194" s="80"/>
      <c r="O194" s="80"/>
      <c r="P194" s="80"/>
      <c r="Q194" s="80"/>
      <c r="R194" s="80"/>
      <c r="S194" s="80"/>
      <c r="T194" s="80"/>
      <c r="U194" s="80"/>
      <c r="V194" s="80"/>
      <c r="W194" s="80"/>
      <c r="X194" s="80"/>
      <c r="Y194" s="80"/>
      <c r="Z194" s="80"/>
      <c r="AA194" s="80"/>
      <c r="AB194" s="80"/>
    </row>
    <row r="195" spans="3:28" x14ac:dyDescent="0.25">
      <c r="C195" s="80"/>
      <c r="D195" s="82"/>
      <c r="E195" s="80"/>
      <c r="F195" s="80"/>
      <c r="G195" s="80"/>
      <c r="H195" s="80"/>
      <c r="I195" s="80"/>
      <c r="J195" s="80"/>
      <c r="K195" s="80"/>
      <c r="L195" s="80"/>
      <c r="M195" s="80"/>
      <c r="N195" s="80"/>
      <c r="O195" s="80"/>
      <c r="P195" s="80"/>
      <c r="Q195" s="80"/>
      <c r="R195" s="80"/>
      <c r="S195" s="80"/>
      <c r="T195" s="80"/>
      <c r="U195" s="80"/>
      <c r="V195" s="80"/>
      <c r="W195" s="80"/>
      <c r="X195" s="80"/>
      <c r="Y195" s="80"/>
      <c r="Z195" s="80"/>
      <c r="AA195" s="80"/>
      <c r="AB195" s="80"/>
    </row>
    <row r="196" spans="3:28" x14ac:dyDescent="0.25">
      <c r="C196" s="80"/>
      <c r="D196" s="82"/>
      <c r="E196" s="80"/>
      <c r="F196" s="80"/>
      <c r="G196" s="80"/>
      <c r="H196" s="80"/>
      <c r="I196" s="80"/>
      <c r="J196" s="80"/>
      <c r="K196" s="80"/>
      <c r="L196" s="80"/>
      <c r="M196" s="80"/>
      <c r="N196" s="80"/>
      <c r="O196" s="80"/>
      <c r="P196" s="80"/>
      <c r="Q196" s="80"/>
      <c r="R196" s="80"/>
      <c r="S196" s="80"/>
      <c r="T196" s="80"/>
      <c r="U196" s="80"/>
      <c r="V196" s="80"/>
      <c r="W196" s="80"/>
      <c r="X196" s="80"/>
      <c r="Y196" s="80"/>
      <c r="Z196" s="80"/>
      <c r="AA196" s="80"/>
      <c r="AB196" s="80"/>
    </row>
    <row r="197" spans="3:28" x14ac:dyDescent="0.25">
      <c r="C197" s="80"/>
      <c r="D197" s="82"/>
      <c r="E197" s="80"/>
      <c r="F197" s="80"/>
      <c r="G197" s="80"/>
      <c r="H197" s="80"/>
      <c r="I197" s="80"/>
      <c r="J197" s="80"/>
      <c r="K197" s="80"/>
      <c r="L197" s="80"/>
      <c r="M197" s="80"/>
      <c r="N197" s="80"/>
      <c r="O197" s="80"/>
      <c r="P197" s="80"/>
      <c r="Q197" s="80"/>
      <c r="R197" s="80"/>
      <c r="S197" s="80"/>
      <c r="T197" s="80"/>
      <c r="U197" s="80"/>
      <c r="V197" s="80"/>
      <c r="W197" s="80"/>
      <c r="X197" s="80"/>
      <c r="Y197" s="80"/>
      <c r="Z197" s="80"/>
      <c r="AA197" s="80"/>
      <c r="AB197" s="80"/>
    </row>
    <row r="198" spans="3:28" x14ac:dyDescent="0.25">
      <c r="C198" s="80"/>
      <c r="D198" s="82"/>
      <c r="E198" s="80"/>
      <c r="F198" s="80"/>
      <c r="G198" s="80"/>
      <c r="H198" s="80"/>
      <c r="I198" s="80"/>
      <c r="J198" s="80"/>
      <c r="K198" s="80"/>
      <c r="L198" s="80"/>
      <c r="M198" s="80"/>
      <c r="N198" s="80"/>
      <c r="O198" s="80"/>
      <c r="P198" s="80"/>
      <c r="Q198" s="80"/>
      <c r="R198" s="80"/>
      <c r="S198" s="80"/>
      <c r="T198" s="80"/>
      <c r="U198" s="80"/>
      <c r="V198" s="80"/>
      <c r="W198" s="80"/>
      <c r="X198" s="80"/>
      <c r="Y198" s="80"/>
      <c r="Z198" s="80"/>
      <c r="AA198" s="80"/>
      <c r="AB198" s="80"/>
    </row>
    <row r="199" spans="3:28" ht="15.75" customHeight="1" x14ac:dyDescent="0.25">
      <c r="C199" s="80" t="s">
        <v>9</v>
      </c>
      <c r="D199" s="80"/>
      <c r="E199" s="80"/>
      <c r="F199" s="80"/>
      <c r="G199" s="80"/>
      <c r="H199" s="80"/>
      <c r="I199" s="80"/>
      <c r="J199" s="80"/>
      <c r="K199" s="80"/>
      <c r="L199" s="80"/>
      <c r="M199" s="80"/>
      <c r="N199" s="80"/>
      <c r="O199" s="80"/>
      <c r="P199" s="80"/>
      <c r="Q199" s="80"/>
      <c r="R199" s="80"/>
      <c r="S199" s="80"/>
      <c r="T199" s="80"/>
      <c r="U199" s="80"/>
      <c r="V199" s="80"/>
      <c r="W199" s="80"/>
      <c r="X199" s="80"/>
      <c r="Y199" s="80"/>
      <c r="Z199" s="80"/>
      <c r="AA199" s="80"/>
      <c r="AB199" s="80"/>
    </row>
    <row r="200" spans="3:28" x14ac:dyDescent="0.25">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c r="AA200" s="80"/>
      <c r="AB200" s="80"/>
    </row>
    <row r="201" spans="3:28" x14ac:dyDescent="0.25">
      <c r="C201" s="80"/>
      <c r="D201" s="82"/>
      <c r="E201" s="100"/>
      <c r="F201" s="100"/>
      <c r="G201" s="100"/>
      <c r="H201" s="80"/>
      <c r="I201" s="80"/>
      <c r="J201" s="80"/>
      <c r="K201" s="80"/>
      <c r="L201" s="80"/>
      <c r="M201" s="80"/>
      <c r="N201" s="80"/>
      <c r="O201" s="80"/>
      <c r="P201" s="80"/>
      <c r="Q201" s="80"/>
      <c r="R201" s="80"/>
      <c r="S201" s="80"/>
      <c r="T201" s="80"/>
      <c r="U201" s="80"/>
      <c r="V201" s="80"/>
      <c r="W201" s="80"/>
      <c r="X201" s="80"/>
      <c r="Y201" s="80"/>
      <c r="Z201" s="80"/>
      <c r="AA201" s="80"/>
      <c r="AB201" s="80"/>
    </row>
    <row r="202" spans="3:28" x14ac:dyDescent="0.25">
      <c r="C202" s="80"/>
      <c r="D202" s="80"/>
      <c r="E202" s="100"/>
      <c r="F202" s="100"/>
      <c r="G202" s="100"/>
      <c r="H202" s="80"/>
      <c r="I202" s="80"/>
      <c r="J202" s="80"/>
      <c r="K202" s="80"/>
      <c r="L202" s="80"/>
      <c r="M202" s="80"/>
      <c r="N202" s="80"/>
      <c r="O202" s="80"/>
      <c r="P202" s="80"/>
      <c r="Q202" s="80"/>
      <c r="R202" s="80"/>
      <c r="S202" s="80"/>
      <c r="T202" s="80"/>
      <c r="U202" s="80"/>
      <c r="V202" s="80"/>
      <c r="W202" s="80"/>
      <c r="X202" s="80"/>
      <c r="Y202" s="80"/>
      <c r="Z202" s="80"/>
      <c r="AA202" s="80"/>
      <c r="AB202" s="80"/>
    </row>
    <row r="203" spans="3:28" x14ac:dyDescent="0.25">
      <c r="C203" s="80"/>
      <c r="D203" s="80"/>
      <c r="E203" s="100"/>
      <c r="F203" s="100"/>
      <c r="G203" s="100"/>
      <c r="H203" s="80"/>
      <c r="I203" s="80"/>
      <c r="J203" s="80"/>
      <c r="K203" s="80"/>
      <c r="L203" s="80"/>
      <c r="M203" s="80"/>
      <c r="N203" s="80"/>
      <c r="O203" s="80"/>
      <c r="P203" s="80"/>
      <c r="Q203" s="80"/>
      <c r="R203" s="80"/>
      <c r="S203" s="80"/>
      <c r="T203" s="80"/>
      <c r="U203" s="80"/>
      <c r="V203" s="80"/>
      <c r="W203" s="80"/>
      <c r="X203" s="80"/>
      <c r="Y203" s="80"/>
      <c r="Z203" s="80"/>
      <c r="AA203" s="80"/>
      <c r="AB203" s="80"/>
    </row>
    <row r="204" spans="3:28" x14ac:dyDescent="0.25">
      <c r="C204" s="80"/>
      <c r="D204" s="80"/>
      <c r="E204" s="100"/>
      <c r="F204" s="100"/>
      <c r="G204" s="100"/>
      <c r="H204" s="80"/>
      <c r="I204" s="80"/>
      <c r="J204" s="80"/>
      <c r="K204" s="80"/>
      <c r="L204" s="80"/>
      <c r="M204" s="80"/>
      <c r="N204" s="80"/>
      <c r="O204" s="80"/>
      <c r="P204" s="80"/>
      <c r="Q204" s="80"/>
      <c r="R204" s="80"/>
      <c r="S204" s="80"/>
      <c r="T204" s="80"/>
      <c r="U204" s="80"/>
      <c r="V204" s="80"/>
      <c r="W204" s="80"/>
      <c r="X204" s="80"/>
      <c r="Y204" s="80"/>
      <c r="Z204" s="80"/>
      <c r="AA204" s="80"/>
      <c r="AB204" s="80"/>
    </row>
    <row r="205" spans="3:28" x14ac:dyDescent="0.25">
      <c r="C205" s="80"/>
      <c r="D205" s="80"/>
      <c r="E205" s="100"/>
      <c r="F205" s="100"/>
      <c r="G205" s="100"/>
      <c r="H205" s="80"/>
      <c r="I205" s="80"/>
      <c r="J205" s="80"/>
      <c r="K205" s="80"/>
      <c r="L205" s="80"/>
      <c r="M205" s="80"/>
      <c r="N205" s="80"/>
      <c r="O205" s="80"/>
      <c r="P205" s="80"/>
      <c r="Q205" s="80"/>
      <c r="R205" s="80"/>
      <c r="S205" s="80"/>
      <c r="T205" s="80"/>
      <c r="U205" s="80"/>
      <c r="V205" s="80"/>
      <c r="W205" s="80"/>
      <c r="X205" s="80"/>
      <c r="Y205" s="80"/>
      <c r="Z205" s="80"/>
      <c r="AA205" s="80"/>
      <c r="AB205" s="80"/>
    </row>
    <row r="206" spans="3:28" ht="22.5" customHeight="1" x14ac:dyDescent="0.25">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c r="AA206" s="80"/>
      <c r="AB206" s="80"/>
    </row>
    <row r="207" spans="3:28" ht="53.25" customHeight="1" x14ac:dyDescent="0.25">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c r="AA207" s="80"/>
      <c r="AB207" s="80"/>
    </row>
    <row r="208" spans="3:28" ht="27" customHeight="1" x14ac:dyDescent="0.25">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c r="AA208" s="80"/>
      <c r="AB208" s="80"/>
    </row>
    <row r="209" spans="3:28" ht="24" customHeight="1" x14ac:dyDescent="0.25">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c r="AA209" s="80"/>
      <c r="AB209" s="80"/>
    </row>
    <row r="210" spans="3:28" ht="27.75" customHeight="1" x14ac:dyDescent="0.25">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c r="AA210" s="80"/>
      <c r="AB210" s="80"/>
    </row>
    <row r="211" spans="3:28" ht="26.25" customHeight="1" x14ac:dyDescent="0.25">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c r="AA211" s="80"/>
      <c r="AB211" s="80"/>
    </row>
    <row r="212" spans="3:28" ht="27.75" customHeight="1" x14ac:dyDescent="0.25">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c r="AA212" s="80"/>
      <c r="AB212" s="80"/>
    </row>
    <row r="213" spans="3:28" ht="27.75" customHeight="1" x14ac:dyDescent="0.25">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c r="AA213" s="80"/>
      <c r="AB213" s="80"/>
    </row>
    <row r="214" spans="3:28" ht="27.75" customHeight="1" x14ac:dyDescent="0.25">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c r="AA214" s="80"/>
      <c r="AB214" s="80"/>
    </row>
    <row r="215" spans="3:28" ht="27.75" customHeight="1" x14ac:dyDescent="0.25">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c r="AA215" s="80"/>
      <c r="AB215" s="80"/>
    </row>
    <row r="216" spans="3:28" ht="25.5" customHeight="1" x14ac:dyDescent="0.25">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c r="AA216" s="80"/>
      <c r="AB216" s="80"/>
    </row>
    <row r="217" spans="3:28" ht="30" customHeight="1" x14ac:dyDescent="0.25">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c r="AA217" s="80"/>
      <c r="AB217" s="80"/>
    </row>
    <row r="218" spans="3:28" ht="27" customHeight="1" x14ac:dyDescent="0.25">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c r="AA218" s="80"/>
      <c r="AB218" s="80"/>
    </row>
    <row r="219" spans="3:28" ht="35.25" customHeight="1" x14ac:dyDescent="0.25">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c r="AA219" s="80"/>
      <c r="AB219" s="80"/>
    </row>
    <row r="220" spans="3:28" ht="26.25" customHeight="1" x14ac:dyDescent="0.25">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c r="AA220" s="80"/>
      <c r="AB220" s="80"/>
    </row>
    <row r="221" spans="3:28" ht="25.5" customHeight="1" x14ac:dyDescent="0.25">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c r="AA221" s="80"/>
      <c r="AB221" s="80"/>
    </row>
    <row r="222" spans="3:28" ht="15.75" customHeight="1" x14ac:dyDescent="0.25">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c r="AA222" s="80"/>
      <c r="AB222" s="80"/>
    </row>
    <row r="223" spans="3:28" ht="15" customHeight="1" x14ac:dyDescent="0.25">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c r="AA223" s="80"/>
      <c r="AB223" s="80"/>
    </row>
    <row r="224" spans="3:28" ht="13.5" customHeight="1" x14ac:dyDescent="0.25">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c r="AA224" s="80"/>
      <c r="AB224" s="80"/>
    </row>
    <row r="225" spans="3:28" ht="15.75" customHeight="1" x14ac:dyDescent="0.25">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c r="AA225" s="80"/>
      <c r="AB225" s="80"/>
    </row>
    <row r="226" spans="3:28" ht="15.75" customHeight="1" x14ac:dyDescent="0.25">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c r="AA226" s="80"/>
      <c r="AB226" s="80"/>
    </row>
    <row r="227" spans="3:28" ht="25.5" customHeight="1" x14ac:dyDescent="0.25">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c r="AA227" s="80"/>
      <c r="AB227" s="80"/>
    </row>
    <row r="228" spans="3:28" ht="15.75" customHeight="1" x14ac:dyDescent="0.25">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c r="AA228" s="80"/>
      <c r="AB228" s="80"/>
    </row>
    <row r="229" spans="3:28" ht="15.75" customHeight="1" x14ac:dyDescent="0.25">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c r="AA229" s="80"/>
      <c r="AB229" s="80"/>
    </row>
    <row r="230" spans="3:28" ht="15.75" customHeight="1" x14ac:dyDescent="0.25">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c r="AA230" s="80"/>
      <c r="AB230" s="80"/>
    </row>
    <row r="231" spans="3:28" ht="15.75" customHeight="1" x14ac:dyDescent="0.25">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c r="AA231" s="80"/>
      <c r="AB231" s="80"/>
    </row>
    <row r="232" spans="3:28" x14ac:dyDescent="0.25">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c r="AA232" s="80"/>
      <c r="AB232" s="80"/>
    </row>
    <row r="233" spans="3:28" ht="15.75" customHeight="1" x14ac:dyDescent="0.25">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c r="AA233" s="80"/>
      <c r="AB233" s="80"/>
    </row>
    <row r="234" spans="3:28" ht="17.25" customHeight="1" x14ac:dyDescent="0.25">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c r="AA234" s="80"/>
      <c r="AB234" s="80"/>
    </row>
    <row r="235" spans="3:28" x14ac:dyDescent="0.25">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c r="AA235" s="80"/>
      <c r="AB235" s="80"/>
    </row>
    <row r="236" spans="3:28" x14ac:dyDescent="0.25">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c r="AA236" s="80"/>
      <c r="AB236" s="80"/>
    </row>
    <row r="237" spans="3:28" x14ac:dyDescent="0.25">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c r="AA237" s="80"/>
      <c r="AB237" s="80"/>
    </row>
    <row r="238" spans="3:28" x14ac:dyDescent="0.25">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c r="AA238" s="80"/>
      <c r="AB238" s="80"/>
    </row>
    <row r="239" spans="3:28" x14ac:dyDescent="0.25">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c r="AA239" s="80"/>
      <c r="AB239" s="80"/>
    </row>
    <row r="240" spans="3:28" x14ac:dyDescent="0.25">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c r="AA240" s="80"/>
      <c r="AB240" s="80"/>
    </row>
    <row r="241" spans="3:28" x14ac:dyDescent="0.25">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c r="AA241" s="80"/>
      <c r="AB241" s="80"/>
    </row>
    <row r="242" spans="3:28" x14ac:dyDescent="0.25">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c r="AA242" s="80"/>
      <c r="AB242" s="80"/>
    </row>
    <row r="243" spans="3:28" x14ac:dyDescent="0.25">
      <c r="C243" s="80"/>
      <c r="D243" s="80"/>
      <c r="E243" s="80"/>
      <c r="F243" s="80"/>
      <c r="G243" s="80"/>
      <c r="H243" s="80"/>
      <c r="I243" s="80"/>
      <c r="J243" s="80"/>
      <c r="K243" s="80"/>
      <c r="L243" s="80"/>
      <c r="M243" s="80"/>
      <c r="N243" s="80"/>
      <c r="O243" s="80"/>
      <c r="P243" s="80"/>
      <c r="Q243" s="80"/>
      <c r="R243" s="80"/>
      <c r="S243" s="80"/>
      <c r="T243" s="80"/>
      <c r="U243" s="80"/>
      <c r="V243" s="80"/>
      <c r="W243" s="80"/>
      <c r="X243" s="80"/>
    </row>
    <row r="244" spans="3:28" ht="51.75" customHeight="1" x14ac:dyDescent="0.25">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c r="AA244" s="80"/>
      <c r="AB244" s="80"/>
    </row>
    <row r="245" spans="3:28" x14ac:dyDescent="0.25">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c r="AA245" s="80"/>
      <c r="AB245" s="80"/>
    </row>
    <row r="246" spans="3:28" x14ac:dyDescent="0.25">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c r="AA246" s="80"/>
      <c r="AB246" s="80"/>
    </row>
    <row r="247" spans="3:28" x14ac:dyDescent="0.25">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c r="AA247" s="80"/>
      <c r="AB247" s="80"/>
    </row>
    <row r="248" spans="3:28" x14ac:dyDescent="0.25">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row>
    <row r="249" spans="3:28" x14ac:dyDescent="0.25">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row>
    <row r="250" spans="3:28" x14ac:dyDescent="0.25">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row>
    <row r="251" spans="3:28" x14ac:dyDescent="0.25">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row>
    <row r="252" spans="3:28" x14ac:dyDescent="0.25">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c r="AA252" s="80"/>
      <c r="AB252" s="80"/>
    </row>
    <row r="253" spans="3:28" x14ac:dyDescent="0.25">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c r="AA253" s="80"/>
      <c r="AB253" s="80"/>
    </row>
    <row r="254" spans="3:28" x14ac:dyDescent="0.25">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c r="AA254" s="80"/>
      <c r="AB254" s="80"/>
    </row>
    <row r="255" spans="3:28" x14ac:dyDescent="0.25">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c r="AA255" s="80"/>
      <c r="AB255" s="80"/>
    </row>
    <row r="256" spans="3:28" ht="15.75" customHeight="1" x14ac:dyDescent="0.25">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c r="AA256" s="80"/>
      <c r="AB256" s="80"/>
    </row>
    <row r="257" spans="3:28" x14ac:dyDescent="0.25">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c r="AA257" s="80"/>
      <c r="AB257" s="80"/>
    </row>
    <row r="258" spans="3:28" x14ac:dyDescent="0.25">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c r="AA258" s="80"/>
      <c r="AB258" s="80"/>
    </row>
    <row r="259" spans="3:28" x14ac:dyDescent="0.25">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c r="AA259" s="80"/>
      <c r="AB259" s="80"/>
    </row>
    <row r="260" spans="3:28" x14ac:dyDescent="0.25">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c r="AA260" s="80"/>
      <c r="AB260" s="80"/>
    </row>
    <row r="261" spans="3:28" x14ac:dyDescent="0.25">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c r="AA261" s="80"/>
      <c r="AB261" s="80"/>
    </row>
    <row r="262" spans="3:28" x14ac:dyDescent="0.25">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c r="AA262" s="80"/>
      <c r="AB262" s="80"/>
    </row>
    <row r="263" spans="3:28" x14ac:dyDescent="0.25">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c r="AA263" s="80"/>
      <c r="AB263" s="80"/>
    </row>
    <row r="264" spans="3:28" x14ac:dyDescent="0.25">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c r="AA264" s="80"/>
      <c r="AB264" s="80"/>
    </row>
    <row r="265" spans="3:28" x14ac:dyDescent="0.25">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c r="AA265" s="80"/>
      <c r="AB265" s="80"/>
    </row>
    <row r="266" spans="3:28" x14ac:dyDescent="0.25">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c r="AA266" s="80"/>
      <c r="AB266" s="80"/>
    </row>
    <row r="267" spans="3:28" x14ac:dyDescent="0.25">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c r="AA267" s="80"/>
      <c r="AB267" s="80"/>
    </row>
    <row r="268" spans="3:28" x14ac:dyDescent="0.25">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c r="AA268" s="80"/>
      <c r="AB268" s="80"/>
    </row>
    <row r="269" spans="3:28" x14ac:dyDescent="0.25">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c r="AA269" s="80"/>
      <c r="AB269" s="80"/>
    </row>
    <row r="270" spans="3:28" x14ac:dyDescent="0.25">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row>
    <row r="271" spans="3:28" x14ac:dyDescent="0.25">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row>
    <row r="272" spans="3:28" x14ac:dyDescent="0.25">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row>
    <row r="273" spans="3:28" x14ac:dyDescent="0.25">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c r="AA273" s="80"/>
      <c r="AB273" s="80"/>
    </row>
    <row r="286" spans="3:28" ht="19.5" customHeight="1" x14ac:dyDescent="0.25"/>
    <row r="287" spans="3:28" ht="74.25" customHeight="1" x14ac:dyDescent="0.25"/>
    <row r="288" spans="3:2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33" ht="26.25" customHeight="1" x14ac:dyDescent="0.25"/>
    <row r="335" ht="15.75" customHeight="1" x14ac:dyDescent="0.25"/>
    <row r="343" ht="26.25" customHeight="1" x14ac:dyDescent="0.25"/>
    <row r="355" ht="64.5" customHeight="1" x14ac:dyDescent="0.25"/>
    <row r="368" ht="39.75" customHeight="1" x14ac:dyDescent="0.25"/>
    <row r="369" ht="39" customHeight="1" x14ac:dyDescent="0.25"/>
    <row r="370" ht="39" customHeight="1" x14ac:dyDescent="0.25"/>
    <row r="371" ht="15.75" customHeight="1" x14ac:dyDescent="0.25"/>
    <row r="372" ht="15.75" customHeight="1" x14ac:dyDescent="0.25"/>
    <row r="373" ht="15.75" customHeight="1" x14ac:dyDescent="0.25"/>
  </sheetData>
  <sheetProtection insertRows="0"/>
  <mergeCells count="8">
    <mergeCell ref="B4:J4"/>
    <mergeCell ref="B46:F46"/>
    <mergeCell ref="B25:D25"/>
    <mergeCell ref="B31:D31"/>
    <mergeCell ref="B32:D32"/>
    <mergeCell ref="B34:J34"/>
    <mergeCell ref="B27:J27"/>
    <mergeCell ref="B33:D33"/>
  </mergeCells>
  <phoneticPr fontId="0" type="noConversion"/>
  <printOptions horizontalCentered="1"/>
  <pageMargins left="0.35433070866141736" right="0.27559055118110237" top="0.27559055118110237" bottom="0" header="0.15748031496062992" footer="0"/>
  <pageSetup paperSize="9" scale="80" orientation="landscape" horizontalDpi="4294967294" verticalDpi="4294967294" r:id="rId1"/>
  <rowBreaks count="9" manualBreakCount="9">
    <brk id="61" max="9" man="1"/>
    <brk id="87" max="16383" man="1"/>
    <brk id="141" max="16383" man="1"/>
    <brk id="181" max="16383" man="1"/>
    <brk id="205" max="16383" man="1"/>
    <brk id="239" max="16383" man="1"/>
    <brk id="283" max="16383" man="1"/>
    <brk id="328" max="16383" man="1"/>
    <brk id="362" max="9" man="1"/>
  </rowBreaks>
  <colBreaks count="1" manualBreakCount="1">
    <brk id="10" max="77"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7">
    <tabColor rgb="FF92D050"/>
  </sheetPr>
  <dimension ref="B2:AK37"/>
  <sheetViews>
    <sheetView showGridLines="0" view="pageBreakPreview" zoomScaleSheetLayoutView="100" workbookViewId="0">
      <selection activeCell="A2" sqref="A2:K43"/>
    </sheetView>
  </sheetViews>
  <sheetFormatPr baseColWidth="10" defaultRowHeight="15" x14ac:dyDescent="0.25"/>
  <cols>
    <col min="1" max="1" width="3.7109375" style="79" customWidth="1"/>
    <col min="2" max="2" width="24.5703125" style="79" customWidth="1"/>
    <col min="3" max="3" width="21.28515625" style="103" customWidth="1"/>
    <col min="4" max="4" width="17.7109375" style="103" customWidth="1"/>
    <col min="5" max="5" width="16.5703125" style="103" customWidth="1"/>
    <col min="6" max="6" width="18.5703125" style="103" customWidth="1"/>
    <col min="7" max="7" width="16.5703125" style="103" customWidth="1"/>
    <col min="8" max="8" width="16" style="79" customWidth="1"/>
    <col min="9" max="9" width="19.42578125" style="79" customWidth="1"/>
    <col min="10" max="10" width="21" style="79" customWidth="1"/>
    <col min="11" max="11" width="20.28515625" style="79" customWidth="1"/>
    <col min="12" max="12" width="18.5703125" style="79" customWidth="1"/>
    <col min="13" max="13" width="12.42578125" style="79" bestFit="1" customWidth="1"/>
    <col min="14" max="14" width="13.85546875" style="79" bestFit="1" customWidth="1"/>
    <col min="15" max="16384" width="11.42578125" style="79"/>
  </cols>
  <sheetData>
    <row r="2" spans="2:37" x14ac:dyDescent="0.25">
      <c r="B2" s="210" t="s">
        <v>202</v>
      </c>
      <c r="C2" s="191"/>
      <c r="D2" s="191"/>
      <c r="E2" s="191"/>
      <c r="F2" s="191"/>
      <c r="G2" s="101" t="s">
        <v>9</v>
      </c>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row>
    <row r="3" spans="2:37" x14ac:dyDescent="0.25">
      <c r="B3" s="210"/>
      <c r="C3" s="191"/>
      <c r="D3" s="191"/>
      <c r="E3" s="191"/>
      <c r="F3" s="191"/>
      <c r="G3" s="101"/>
      <c r="H3" s="80"/>
      <c r="I3" s="538"/>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row>
    <row r="4" spans="2:37" ht="24.75" customHeight="1" x14ac:dyDescent="0.25">
      <c r="B4" s="784" t="s">
        <v>316</v>
      </c>
      <c r="C4" s="824" t="s">
        <v>268</v>
      </c>
      <c r="D4" s="826" t="s">
        <v>137</v>
      </c>
      <c r="E4" s="827"/>
      <c r="F4" s="828" t="s">
        <v>168</v>
      </c>
      <c r="G4" s="829"/>
      <c r="H4" s="830"/>
      <c r="I4" s="804" t="s">
        <v>136</v>
      </c>
      <c r="J4" s="804" t="s">
        <v>135</v>
      </c>
      <c r="K4" s="804" t="s">
        <v>169</v>
      </c>
      <c r="L4" s="80"/>
      <c r="M4" s="80"/>
      <c r="N4" s="80"/>
      <c r="O4" s="80"/>
      <c r="P4" s="80"/>
      <c r="Q4" s="80"/>
      <c r="R4" s="80"/>
      <c r="S4" s="80"/>
      <c r="T4" s="80"/>
      <c r="U4" s="80"/>
      <c r="V4" s="80"/>
      <c r="W4" s="80"/>
      <c r="X4" s="80"/>
      <c r="Y4" s="80"/>
      <c r="Z4" s="80"/>
      <c r="AA4" s="80"/>
      <c r="AB4" s="80"/>
      <c r="AC4" s="80"/>
      <c r="AD4" s="80"/>
      <c r="AE4" s="80"/>
      <c r="AF4" s="80"/>
      <c r="AG4" s="80"/>
      <c r="AH4" s="80"/>
      <c r="AI4" s="80"/>
      <c r="AJ4" s="80"/>
      <c r="AK4" s="80"/>
    </row>
    <row r="5" spans="2:37" ht="75" customHeight="1" x14ac:dyDescent="0.25">
      <c r="B5" s="785"/>
      <c r="C5" s="825"/>
      <c r="D5" s="243" t="s">
        <v>251</v>
      </c>
      <c r="E5" s="243" t="s">
        <v>165</v>
      </c>
      <c r="F5" s="243" t="s">
        <v>138</v>
      </c>
      <c r="G5" s="286" t="s">
        <v>256</v>
      </c>
      <c r="H5" s="243" t="s">
        <v>61</v>
      </c>
      <c r="I5" s="804"/>
      <c r="J5" s="804"/>
      <c r="K5" s="804"/>
      <c r="L5" s="80"/>
      <c r="M5" s="80"/>
      <c r="N5" s="80"/>
      <c r="O5" s="80"/>
      <c r="P5" s="80"/>
      <c r="Q5" s="80"/>
      <c r="R5" s="80"/>
      <c r="S5" s="80"/>
      <c r="T5" s="80"/>
      <c r="U5" s="80"/>
      <c r="V5" s="80"/>
      <c r="W5" s="80"/>
      <c r="X5" s="80"/>
      <c r="Y5" s="80"/>
      <c r="Z5" s="80"/>
      <c r="AA5" s="80"/>
      <c r="AB5" s="80"/>
      <c r="AC5" s="80"/>
      <c r="AD5" s="80"/>
      <c r="AE5" s="80"/>
      <c r="AF5" s="80"/>
      <c r="AG5" s="80"/>
      <c r="AH5" s="80"/>
      <c r="AI5" s="80"/>
      <c r="AJ5" s="80"/>
      <c r="AK5" s="80"/>
    </row>
    <row r="6" spans="2:37" x14ac:dyDescent="0.25">
      <c r="B6" s="30" t="s">
        <v>325</v>
      </c>
      <c r="C6" s="488">
        <v>34</v>
      </c>
      <c r="D6" s="489">
        <v>34</v>
      </c>
      <c r="E6" s="482">
        <f>754</f>
        <v>754</v>
      </c>
      <c r="F6" s="482">
        <v>0</v>
      </c>
      <c r="G6" s="569">
        <v>0</v>
      </c>
      <c r="H6" s="482">
        <v>0</v>
      </c>
      <c r="I6" s="575">
        <v>0</v>
      </c>
      <c r="J6" s="536">
        <f>(D6+G6)/C6</f>
        <v>1</v>
      </c>
      <c r="K6" s="96">
        <v>0</v>
      </c>
      <c r="L6" s="80"/>
      <c r="M6" s="80"/>
      <c r="N6" s="80"/>
      <c r="O6" s="80"/>
      <c r="P6" s="80"/>
      <c r="Q6" s="80"/>
      <c r="R6" s="80"/>
      <c r="S6" s="80"/>
      <c r="T6" s="80"/>
      <c r="U6" s="80"/>
      <c r="V6" s="80"/>
      <c r="W6" s="80"/>
      <c r="X6" s="80"/>
      <c r="Y6" s="80"/>
      <c r="Z6" s="80"/>
      <c r="AA6" s="80"/>
      <c r="AB6" s="80"/>
      <c r="AC6" s="80"/>
      <c r="AD6" s="80"/>
      <c r="AE6" s="80"/>
      <c r="AF6" s="80"/>
      <c r="AG6" s="80"/>
      <c r="AH6" s="80"/>
      <c r="AI6" s="80"/>
      <c r="AJ6" s="80"/>
      <c r="AK6" s="80"/>
    </row>
    <row r="7" spans="2:37" x14ac:dyDescent="0.25">
      <c r="B7" s="238"/>
      <c r="C7" s="365"/>
      <c r="D7" s="476"/>
      <c r="E7" s="483"/>
      <c r="F7" s="365"/>
      <c r="G7" s="366"/>
      <c r="H7" s="365"/>
      <c r="I7" s="537"/>
      <c r="J7" s="537"/>
      <c r="K7" s="34"/>
      <c r="L7" s="80"/>
      <c r="M7" s="80"/>
      <c r="N7" s="80"/>
      <c r="O7" s="80"/>
      <c r="P7" s="80"/>
      <c r="Q7" s="80"/>
      <c r="R7" s="80"/>
      <c r="S7" s="80"/>
      <c r="T7" s="80"/>
      <c r="U7" s="80"/>
      <c r="V7" s="80"/>
      <c r="W7" s="80"/>
      <c r="X7" s="80"/>
      <c r="Y7" s="80"/>
      <c r="Z7" s="80"/>
      <c r="AA7" s="80"/>
      <c r="AB7" s="80"/>
      <c r="AC7" s="80"/>
      <c r="AD7" s="80"/>
      <c r="AE7" s="80"/>
      <c r="AF7" s="80"/>
      <c r="AG7" s="80"/>
      <c r="AH7" s="80"/>
      <c r="AI7" s="80"/>
      <c r="AJ7" s="80"/>
      <c r="AK7" s="80"/>
    </row>
    <row r="8" spans="2:37" x14ac:dyDescent="0.25">
      <c r="B8" s="238"/>
      <c r="C8" s="365"/>
      <c r="D8" s="365"/>
      <c r="E8" s="366"/>
      <c r="F8" s="365"/>
      <c r="G8" s="366"/>
      <c r="H8" s="365"/>
      <c r="I8" s="537"/>
      <c r="J8" s="537"/>
      <c r="K8" s="34"/>
      <c r="L8" s="80"/>
      <c r="M8" s="80"/>
      <c r="N8" s="80"/>
      <c r="O8" s="80"/>
      <c r="P8" s="80"/>
      <c r="Q8" s="80"/>
      <c r="R8" s="80"/>
      <c r="S8" s="80"/>
      <c r="T8" s="80"/>
      <c r="U8" s="80"/>
      <c r="V8" s="80"/>
      <c r="W8" s="80"/>
      <c r="X8" s="80"/>
      <c r="Y8" s="80"/>
      <c r="Z8" s="80"/>
      <c r="AA8" s="80"/>
      <c r="AB8" s="80"/>
      <c r="AC8" s="80"/>
      <c r="AD8" s="80"/>
      <c r="AE8" s="80"/>
      <c r="AF8" s="80"/>
      <c r="AG8" s="80"/>
      <c r="AH8" s="80"/>
      <c r="AI8" s="80"/>
      <c r="AJ8" s="80"/>
      <c r="AK8" s="80"/>
    </row>
    <row r="9" spans="2:37" x14ac:dyDescent="0.25">
      <c r="B9" s="238"/>
      <c r="C9" s="365"/>
      <c r="D9" s="365"/>
      <c r="E9" s="366"/>
      <c r="F9" s="365"/>
      <c r="G9" s="366"/>
      <c r="H9" s="365"/>
      <c r="I9" s="537"/>
      <c r="J9" s="537"/>
      <c r="K9" s="34"/>
      <c r="L9" s="80"/>
      <c r="M9" s="80"/>
      <c r="N9" s="80"/>
      <c r="O9" s="80"/>
      <c r="P9" s="80"/>
      <c r="Q9" s="80"/>
      <c r="R9" s="80"/>
      <c r="S9" s="80"/>
      <c r="T9" s="80"/>
      <c r="U9" s="80"/>
      <c r="V9" s="80"/>
      <c r="W9" s="80"/>
      <c r="X9" s="80"/>
      <c r="Y9" s="80"/>
      <c r="Z9" s="80"/>
      <c r="AA9" s="80"/>
      <c r="AB9" s="80"/>
      <c r="AC9" s="80"/>
      <c r="AD9" s="80"/>
      <c r="AE9" s="80"/>
      <c r="AF9" s="80"/>
      <c r="AG9" s="80"/>
      <c r="AH9" s="80"/>
      <c r="AI9" s="80"/>
      <c r="AJ9" s="80"/>
      <c r="AK9" s="80"/>
    </row>
    <row r="10" spans="2:37" x14ac:dyDescent="0.25">
      <c r="B10" s="238"/>
      <c r="C10" s="365"/>
      <c r="D10" s="365"/>
      <c r="F10" s="365"/>
      <c r="G10" s="366"/>
      <c r="H10" s="365"/>
      <c r="I10" s="537"/>
      <c r="J10" s="537"/>
      <c r="K10" s="34"/>
      <c r="L10" s="80"/>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0"/>
    </row>
    <row r="11" spans="2:37" x14ac:dyDescent="0.25">
      <c r="B11" s="238"/>
      <c r="C11" s="365"/>
      <c r="D11" s="456"/>
      <c r="E11" s="366"/>
      <c r="F11" s="365"/>
      <c r="G11" s="366"/>
      <c r="H11" s="365"/>
      <c r="I11" s="537"/>
      <c r="J11" s="537"/>
      <c r="K11" s="34"/>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row>
    <row r="12" spans="2:37" x14ac:dyDescent="0.25">
      <c r="B12" s="238"/>
      <c r="C12" s="365"/>
      <c r="D12" s="365"/>
      <c r="E12" s="366"/>
      <c r="F12" s="365"/>
      <c r="G12" s="366"/>
      <c r="H12" s="365"/>
      <c r="I12" s="537"/>
      <c r="J12" s="537"/>
      <c r="K12" s="34"/>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row>
    <row r="13" spans="2:37" x14ac:dyDescent="0.25">
      <c r="B13" s="238"/>
      <c r="C13" s="365"/>
      <c r="D13" s="365"/>
      <c r="E13" s="366"/>
      <c r="F13" s="365"/>
      <c r="G13" s="366"/>
      <c r="H13" s="365"/>
      <c r="I13" s="537"/>
      <c r="J13" s="537"/>
      <c r="K13" s="34"/>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row>
    <row r="14" spans="2:37" x14ac:dyDescent="0.25">
      <c r="B14" s="238"/>
      <c r="C14" s="365"/>
      <c r="D14" s="365"/>
      <c r="E14" s="366"/>
      <c r="F14" s="365"/>
      <c r="G14" s="366"/>
      <c r="H14" s="365"/>
      <c r="I14" s="537"/>
      <c r="J14" s="537"/>
      <c r="K14" s="34"/>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row>
    <row r="15" spans="2:37" x14ac:dyDescent="0.25">
      <c r="B15" s="238"/>
      <c r="C15" s="365"/>
      <c r="D15" s="365"/>
      <c r="E15" s="366"/>
      <c r="F15" s="365"/>
      <c r="G15" s="366"/>
      <c r="H15" s="365"/>
      <c r="I15" s="537"/>
      <c r="J15" s="537"/>
      <c r="K15" s="34"/>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row>
    <row r="16" spans="2:37" x14ac:dyDescent="0.25">
      <c r="B16" s="238"/>
      <c r="C16" s="207"/>
      <c r="D16" s="207"/>
      <c r="E16" s="367"/>
      <c r="F16" s="207"/>
      <c r="G16" s="367"/>
      <c r="H16" s="207"/>
      <c r="I16" s="537"/>
      <c r="J16" s="537"/>
      <c r="K16" s="34"/>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row>
    <row r="17" spans="2:37" x14ac:dyDescent="0.25">
      <c r="B17" s="238"/>
      <c r="C17" s="207"/>
      <c r="D17" s="207"/>
      <c r="E17" s="367"/>
      <c r="F17" s="207"/>
      <c r="G17" s="367"/>
      <c r="H17" s="207"/>
      <c r="I17" s="537"/>
      <c r="J17" s="537"/>
      <c r="K17" s="34"/>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row>
    <row r="18" spans="2:37" x14ac:dyDescent="0.25">
      <c r="B18" s="238"/>
      <c r="C18" s="207"/>
      <c r="D18" s="207"/>
      <c r="E18" s="367"/>
      <c r="F18" s="207"/>
      <c r="G18" s="367"/>
      <c r="H18" s="207"/>
      <c r="I18" s="537"/>
      <c r="J18" s="537"/>
      <c r="K18" s="34"/>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row>
    <row r="19" spans="2:37" x14ac:dyDescent="0.25">
      <c r="B19" s="238"/>
      <c r="C19" s="207"/>
      <c r="D19" s="207"/>
      <c r="E19" s="367"/>
      <c r="F19" s="207"/>
      <c r="G19" s="367"/>
      <c r="H19" s="207"/>
      <c r="I19" s="537"/>
      <c r="J19" s="537"/>
      <c r="K19" s="34"/>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row>
    <row r="20" spans="2:37" x14ac:dyDescent="0.25">
      <c r="B20" s="238"/>
      <c r="C20" s="207"/>
      <c r="D20" s="207"/>
      <c r="E20" s="367"/>
      <c r="F20" s="207"/>
      <c r="G20" s="367"/>
      <c r="H20" s="207"/>
      <c r="I20" s="537"/>
      <c r="J20" s="537"/>
      <c r="K20" s="34"/>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row>
    <row r="21" spans="2:37" x14ac:dyDescent="0.25">
      <c r="B21" s="238"/>
      <c r="C21" s="207"/>
      <c r="D21" s="207"/>
      <c r="E21" s="367"/>
      <c r="F21" s="207"/>
      <c r="G21" s="367"/>
      <c r="H21" s="207"/>
      <c r="I21" s="537"/>
      <c r="J21" s="537"/>
      <c r="K21" s="34"/>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row>
    <row r="22" spans="2:37" x14ac:dyDescent="0.25">
      <c r="B22" s="238"/>
      <c r="C22" s="207"/>
      <c r="D22" s="207"/>
      <c r="E22" s="367"/>
      <c r="F22" s="207"/>
      <c r="G22" s="367"/>
      <c r="H22" s="207"/>
      <c r="I22" s="537"/>
      <c r="J22" s="537"/>
      <c r="K22" s="34"/>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row>
    <row r="23" spans="2:37" x14ac:dyDescent="0.25">
      <c r="B23" s="238"/>
      <c r="C23" s="207"/>
      <c r="D23" s="207"/>
      <c r="E23" s="367"/>
      <c r="F23" s="207"/>
      <c r="G23" s="367"/>
      <c r="H23" s="207"/>
      <c r="I23" s="537"/>
      <c r="J23" s="537"/>
      <c r="K23" s="34"/>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row>
    <row r="24" spans="2:37" x14ac:dyDescent="0.25">
      <c r="B24" s="238"/>
      <c r="C24" s="207"/>
      <c r="D24" s="207"/>
      <c r="E24" s="368"/>
      <c r="F24" s="207"/>
      <c r="G24" s="368"/>
      <c r="H24" s="207"/>
      <c r="I24" s="537"/>
      <c r="J24" s="537"/>
      <c r="K24" s="34"/>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row>
    <row r="25" spans="2:37" x14ac:dyDescent="0.25">
      <c r="B25" s="238"/>
      <c r="C25" s="365"/>
      <c r="D25" s="365"/>
      <c r="E25" s="366"/>
      <c r="F25" s="365"/>
      <c r="G25" s="366"/>
      <c r="H25" s="365"/>
      <c r="I25" s="537"/>
      <c r="J25" s="537"/>
      <c r="K25" s="34"/>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row>
    <row r="26" spans="2:37" x14ac:dyDescent="0.25">
      <c r="B26" s="238"/>
      <c r="C26" s="365"/>
      <c r="D26" s="365"/>
      <c r="E26" s="366"/>
      <c r="F26" s="365"/>
      <c r="G26" s="366"/>
      <c r="H26" s="365"/>
      <c r="I26" s="537"/>
      <c r="J26" s="537"/>
      <c r="K26" s="34"/>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row>
    <row r="27" spans="2:37" x14ac:dyDescent="0.25">
      <c r="B27" s="238"/>
      <c r="C27" s="207"/>
      <c r="D27" s="207"/>
      <c r="E27" s="367"/>
      <c r="F27" s="207"/>
      <c r="G27" s="367"/>
      <c r="H27" s="207"/>
      <c r="I27" s="537"/>
      <c r="J27" s="537"/>
      <c r="K27" s="34"/>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row>
    <row r="28" spans="2:37" x14ac:dyDescent="0.25">
      <c r="B28" s="238"/>
      <c r="C28" s="365"/>
      <c r="D28" s="365"/>
      <c r="E28" s="366"/>
      <c r="F28" s="365"/>
      <c r="G28" s="366"/>
      <c r="H28" s="365"/>
      <c r="I28" s="537"/>
      <c r="J28" s="537"/>
      <c r="K28" s="34"/>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row>
    <row r="29" spans="2:37" x14ac:dyDescent="0.25">
      <c r="B29" s="238"/>
      <c r="C29" s="207"/>
      <c r="D29" s="207"/>
      <c r="E29" s="367"/>
      <c r="F29" s="207"/>
      <c r="G29" s="367"/>
      <c r="H29" s="207"/>
      <c r="I29" s="537"/>
      <c r="J29" s="537"/>
      <c r="K29" s="34"/>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row>
    <row r="30" spans="2:37" x14ac:dyDescent="0.25">
      <c r="B30" s="369"/>
      <c r="C30" s="301"/>
      <c r="D30" s="301"/>
      <c r="E30" s="301"/>
      <c r="F30" s="301"/>
      <c r="G30" s="301"/>
      <c r="H30" s="301"/>
      <c r="I30" s="301"/>
      <c r="J30" s="301"/>
      <c r="K30" s="301">
        <f>SUM(K6:K29)</f>
        <v>0</v>
      </c>
      <c r="L30" s="80" t="s">
        <v>9</v>
      </c>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row>
    <row r="31" spans="2:37" x14ac:dyDescent="0.25">
      <c r="B31" s="98"/>
      <c r="C31" s="211"/>
      <c r="D31" s="211"/>
      <c r="E31" s="211"/>
      <c r="F31" s="211"/>
      <c r="G31" s="101"/>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row>
    <row r="32" spans="2:37" x14ac:dyDescent="0.25">
      <c r="B32" s="78"/>
      <c r="C32" s="101"/>
      <c r="D32" s="101"/>
      <c r="E32" s="101"/>
      <c r="F32" s="101"/>
      <c r="G32" s="101"/>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row>
    <row r="33" spans="6:11" x14ac:dyDescent="0.25">
      <c r="F33" s="197"/>
      <c r="J33" s="279" t="s">
        <v>9</v>
      </c>
    </row>
    <row r="37" spans="6:11" x14ac:dyDescent="0.25">
      <c r="K37" s="212"/>
    </row>
  </sheetData>
  <sheetProtection formatRows="0"/>
  <mergeCells count="7">
    <mergeCell ref="K4:K5"/>
    <mergeCell ref="J4:J5"/>
    <mergeCell ref="B4:B5"/>
    <mergeCell ref="C4:C5"/>
    <mergeCell ref="D4:E4"/>
    <mergeCell ref="F4:H4"/>
    <mergeCell ref="I4:I5"/>
  </mergeCells>
  <phoneticPr fontId="0" type="noConversion"/>
  <printOptions horizontalCentered="1" verticalCentered="1"/>
  <pageMargins left="0.39370078740157483" right="0" top="0.27559055118110237" bottom="0.19685039370078741" header="0.15748031496062992" footer="0.19685039370078741"/>
  <pageSetup paperSize="9" scale="70" orientation="landscape" horizontalDpi="4294967294" verticalDpi="4294967294"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6">
    <tabColor rgb="FF00B050"/>
  </sheetPr>
  <dimension ref="B1:O35"/>
  <sheetViews>
    <sheetView showGridLines="0" zoomScale="85" zoomScaleNormal="85" zoomScaleSheetLayoutView="80" workbookViewId="0">
      <selection activeCell="C21" sqref="C21"/>
    </sheetView>
  </sheetViews>
  <sheetFormatPr baseColWidth="10" defaultRowHeight="15" x14ac:dyDescent="0.25"/>
  <cols>
    <col min="1" max="1" width="3.7109375" customWidth="1"/>
    <col min="2" max="2" width="33.85546875" customWidth="1"/>
    <col min="3" max="3" width="30.42578125" customWidth="1"/>
    <col min="4" max="4" width="28.7109375" customWidth="1"/>
    <col min="5" max="7" width="33.85546875" customWidth="1"/>
    <col min="8" max="8" width="18.85546875" style="19" customWidth="1"/>
    <col min="9" max="9" width="21.5703125" style="19" customWidth="1"/>
    <col min="10" max="10" width="19.85546875" style="19" customWidth="1"/>
    <col min="11" max="11" width="22" customWidth="1"/>
    <col min="12" max="13" width="21.85546875" customWidth="1"/>
    <col min="14" max="14" width="12.42578125" bestFit="1" customWidth="1"/>
    <col min="15" max="15" width="13.85546875" bestFit="1" customWidth="1"/>
  </cols>
  <sheetData>
    <row r="1" spans="2:15" x14ac:dyDescent="0.25">
      <c r="B1" s="1"/>
      <c r="C1" s="1"/>
      <c r="D1" s="1"/>
      <c r="E1" s="1"/>
      <c r="F1" s="1"/>
      <c r="G1" s="1"/>
      <c r="H1" s="13"/>
      <c r="I1" s="13"/>
      <c r="J1" s="13"/>
      <c r="K1" s="2"/>
      <c r="L1" s="2"/>
      <c r="M1" s="2"/>
    </row>
    <row r="2" spans="2:15" x14ac:dyDescent="0.25">
      <c r="B2" s="3"/>
      <c r="C2" s="3"/>
      <c r="D2" s="3"/>
      <c r="E2" s="3"/>
      <c r="F2" s="3"/>
      <c r="G2" s="3"/>
      <c r="H2" s="17"/>
      <c r="I2" s="17"/>
      <c r="J2" s="13"/>
      <c r="K2" s="2"/>
      <c r="L2" s="2"/>
      <c r="M2" s="2"/>
    </row>
    <row r="3" spans="2:15" x14ac:dyDescent="0.25">
      <c r="B3" s="37"/>
      <c r="C3" s="37"/>
      <c r="D3" s="37"/>
      <c r="E3" s="37"/>
      <c r="F3" s="37"/>
      <c r="G3" s="37"/>
      <c r="H3" s="17"/>
      <c r="I3" s="17"/>
      <c r="J3" s="13"/>
      <c r="K3" s="2"/>
      <c r="L3" s="2"/>
      <c r="M3" s="2"/>
    </row>
    <row r="4" spans="2:15" x14ac:dyDescent="0.25">
      <c r="B4" s="109" t="s">
        <v>94</v>
      </c>
      <c r="C4" s="213"/>
      <c r="D4" s="36"/>
      <c r="E4" s="36"/>
      <c r="F4" s="36"/>
      <c r="G4" s="36"/>
      <c r="H4" s="15"/>
      <c r="I4" s="15"/>
      <c r="J4" s="15"/>
      <c r="K4" s="24"/>
      <c r="L4" s="24"/>
      <c r="M4" s="24"/>
    </row>
    <row r="5" spans="2:15" ht="15" customHeight="1" x14ac:dyDescent="0.25">
      <c r="B5" s="784" t="s">
        <v>248</v>
      </c>
      <c r="C5" s="789" t="s">
        <v>281</v>
      </c>
      <c r="D5" s="790"/>
      <c r="E5" s="784" t="s">
        <v>228</v>
      </c>
      <c r="F5" s="784" t="s">
        <v>276</v>
      </c>
      <c r="G5" s="784" t="s">
        <v>187</v>
      </c>
      <c r="H5" s="784" t="s">
        <v>227</v>
      </c>
      <c r="I5" s="784" t="s">
        <v>189</v>
      </c>
      <c r="J5" s="784" t="s">
        <v>190</v>
      </c>
      <c r="K5" s="784" t="s">
        <v>191</v>
      </c>
      <c r="L5" s="784" t="s">
        <v>192</v>
      </c>
      <c r="M5" s="878" t="s">
        <v>285</v>
      </c>
      <c r="N5" s="881" t="s">
        <v>284</v>
      </c>
      <c r="O5" s="882"/>
    </row>
    <row r="6" spans="2:15" ht="65.25" customHeight="1" x14ac:dyDescent="0.25">
      <c r="B6" s="785"/>
      <c r="C6" s="261" t="s">
        <v>184</v>
      </c>
      <c r="D6" s="261" t="s">
        <v>185</v>
      </c>
      <c r="E6" s="785"/>
      <c r="F6" s="785"/>
      <c r="G6" s="785"/>
      <c r="H6" s="785"/>
      <c r="I6" s="785"/>
      <c r="J6" s="785"/>
      <c r="K6" s="785"/>
      <c r="L6" s="785"/>
      <c r="M6" s="785"/>
      <c r="N6" s="883"/>
      <c r="O6" s="882"/>
    </row>
    <row r="7" spans="2:15" x14ac:dyDescent="0.25">
      <c r="B7" s="263" t="s">
        <v>63</v>
      </c>
      <c r="C7" s="345">
        <f>'6.2 Suivi par rubrique'!$C$6:$C$15</f>
        <v>0</v>
      </c>
      <c r="D7" s="340" t="e">
        <f>D8:D12</f>
        <v>#VALUE!</v>
      </c>
      <c r="E7" s="340" t="e">
        <f>E8:E12</f>
        <v>#VALUE!</v>
      </c>
      <c r="F7" s="340" t="e">
        <f>F8:F12</f>
        <v>#VALUE!</v>
      </c>
      <c r="G7" s="340" t="e">
        <f>G8:G12</f>
        <v>#VALUE!</v>
      </c>
      <c r="H7" s="340" t="e">
        <f>H8:H12</f>
        <v>#VALUE!</v>
      </c>
      <c r="I7" s="336" t="e">
        <f>G7/C7</f>
        <v>#VALUE!</v>
      </c>
      <c r="J7" s="336" t="e">
        <f>G7/D7</f>
        <v>#VALUE!</v>
      </c>
      <c r="K7" s="338" t="e">
        <f>H7/C7</f>
        <v>#VALUE!</v>
      </c>
      <c r="L7" s="339" t="e">
        <f>+H7/D7</f>
        <v>#VALUE!</v>
      </c>
      <c r="M7" s="66" t="e">
        <f>+G7-H7</f>
        <v>#VALUE!</v>
      </c>
      <c r="N7" s="879" t="e">
        <f>E7-F7</f>
        <v>#VALUE!</v>
      </c>
      <c r="O7" s="880"/>
    </row>
    <row r="8" spans="2:15" x14ac:dyDescent="0.25">
      <c r="B8" s="248" t="s">
        <v>236</v>
      </c>
      <c r="C8" s="341">
        <f>'6.2 Suivi par rubrique'!C7:C11</f>
        <v>1133.5</v>
      </c>
      <c r="D8" s="341">
        <f>'6.2 Suivi par rubrique'!D7:D11</f>
        <v>566</v>
      </c>
      <c r="E8" s="341">
        <f>'6.2 Suivi par rubrique'!E7:E11</f>
        <v>0</v>
      </c>
      <c r="F8" s="341">
        <f>'6.2 Suivi par rubrique'!F7:F11</f>
        <v>0</v>
      </c>
      <c r="G8" s="341">
        <f>'6.2 Suivi par rubrique'!G7:G11</f>
        <v>526</v>
      </c>
      <c r="H8" s="67">
        <f>'6.2 Suivi par rubrique'!H7:H11</f>
        <v>526.05100000000004</v>
      </c>
      <c r="I8" s="336">
        <f t="shared" ref="I8:I15" si="0">G8/C8</f>
        <v>0.46404940449933835</v>
      </c>
      <c r="J8" s="336">
        <f t="shared" ref="J8:J16" si="1">G8/D8</f>
        <v>0.92932862190812726</v>
      </c>
      <c r="K8" s="338">
        <f t="shared" ref="K8:K16" si="2">H8/C8</f>
        <v>0.46409439788266438</v>
      </c>
      <c r="L8" s="339">
        <f t="shared" ref="L8:L16" si="3">+H8/D8</f>
        <v>0.92941872791519442</v>
      </c>
      <c r="M8" s="66">
        <f t="shared" ref="M8:M16" si="4">+G8-H8</f>
        <v>-5.1000000000044565E-2</v>
      </c>
      <c r="N8" s="879">
        <f t="shared" ref="N8:N16" si="5">E8-F8</f>
        <v>0</v>
      </c>
      <c r="O8" s="880"/>
    </row>
    <row r="9" spans="2:15" ht="26.25" customHeight="1" x14ac:dyDescent="0.25">
      <c r="B9" s="248" t="s">
        <v>237</v>
      </c>
      <c r="C9" s="44"/>
      <c r="D9" s="44"/>
      <c r="E9" s="44"/>
      <c r="F9" s="44"/>
      <c r="G9" s="44"/>
      <c r="H9" s="67"/>
      <c r="I9" s="336" t="e">
        <f t="shared" si="0"/>
        <v>#DIV/0!</v>
      </c>
      <c r="J9" s="336" t="e">
        <f t="shared" si="1"/>
        <v>#DIV/0!</v>
      </c>
      <c r="K9" s="338" t="e">
        <f t="shared" si="2"/>
        <v>#DIV/0!</v>
      </c>
      <c r="L9" s="339" t="e">
        <f t="shared" si="3"/>
        <v>#DIV/0!</v>
      </c>
      <c r="M9" s="66">
        <f t="shared" si="4"/>
        <v>0</v>
      </c>
      <c r="N9" s="879">
        <f t="shared" si="5"/>
        <v>0</v>
      </c>
      <c r="O9" s="880"/>
    </row>
    <row r="10" spans="2:15" x14ac:dyDescent="0.25">
      <c r="B10" s="248" t="s">
        <v>238</v>
      </c>
      <c r="C10" s="44"/>
      <c r="D10" s="44"/>
      <c r="E10" s="44"/>
      <c r="F10" s="44"/>
      <c r="G10" s="44"/>
      <c r="H10" s="67"/>
      <c r="I10" s="336" t="e">
        <f t="shared" si="0"/>
        <v>#DIV/0!</v>
      </c>
      <c r="J10" s="336" t="e">
        <f t="shared" si="1"/>
        <v>#DIV/0!</v>
      </c>
      <c r="K10" s="338" t="e">
        <f t="shared" si="2"/>
        <v>#DIV/0!</v>
      </c>
      <c r="L10" s="339" t="e">
        <f t="shared" si="3"/>
        <v>#DIV/0!</v>
      </c>
      <c r="M10" s="66">
        <f t="shared" si="4"/>
        <v>0</v>
      </c>
      <c r="N10" s="879">
        <f t="shared" si="5"/>
        <v>0</v>
      </c>
      <c r="O10" s="880"/>
    </row>
    <row r="11" spans="2:15" x14ac:dyDescent="0.25">
      <c r="B11" s="255" t="s">
        <v>239</v>
      </c>
      <c r="C11" s="44"/>
      <c r="D11" s="44"/>
      <c r="E11" s="44"/>
      <c r="F11" s="44"/>
      <c r="G11" s="44"/>
      <c r="H11" s="67"/>
      <c r="I11" s="336" t="e">
        <f t="shared" si="0"/>
        <v>#DIV/0!</v>
      </c>
      <c r="J11" s="336" t="e">
        <f t="shared" si="1"/>
        <v>#DIV/0!</v>
      </c>
      <c r="K11" s="338" t="e">
        <f t="shared" si="2"/>
        <v>#DIV/0!</v>
      </c>
      <c r="L11" s="339" t="e">
        <f t="shared" si="3"/>
        <v>#DIV/0!</v>
      </c>
      <c r="M11" s="66">
        <f t="shared" si="4"/>
        <v>0</v>
      </c>
      <c r="N11" s="879">
        <f t="shared" si="5"/>
        <v>0</v>
      </c>
      <c r="O11" s="880"/>
    </row>
    <row r="12" spans="2:15" x14ac:dyDescent="0.25">
      <c r="B12" s="255" t="s">
        <v>240</v>
      </c>
      <c r="C12" s="44"/>
      <c r="D12" s="44"/>
      <c r="E12" s="44"/>
      <c r="F12" s="44"/>
      <c r="G12" s="44"/>
      <c r="H12" s="67"/>
      <c r="I12" s="336" t="e">
        <f t="shared" si="0"/>
        <v>#DIV/0!</v>
      </c>
      <c r="J12" s="336" t="e">
        <f t="shared" si="1"/>
        <v>#DIV/0!</v>
      </c>
      <c r="K12" s="338" t="e">
        <f t="shared" si="2"/>
        <v>#DIV/0!</v>
      </c>
      <c r="L12" s="339" t="e">
        <f t="shared" si="3"/>
        <v>#DIV/0!</v>
      </c>
      <c r="M12" s="66">
        <f t="shared" si="4"/>
        <v>0</v>
      </c>
      <c r="N12" s="879">
        <f t="shared" si="5"/>
        <v>0</v>
      </c>
      <c r="O12" s="880"/>
    </row>
    <row r="13" spans="2:15" x14ac:dyDescent="0.25">
      <c r="B13" s="256" t="s">
        <v>119</v>
      </c>
      <c r="C13" s="340" t="e">
        <f t="shared" ref="C13:H13" si="6">C14:C15</f>
        <v>#VALUE!</v>
      </c>
      <c r="D13" s="340" t="e">
        <f t="shared" si="6"/>
        <v>#VALUE!</v>
      </c>
      <c r="E13" s="340" t="e">
        <f t="shared" si="6"/>
        <v>#VALUE!</v>
      </c>
      <c r="F13" s="340" t="e">
        <f t="shared" si="6"/>
        <v>#VALUE!</v>
      </c>
      <c r="G13" s="340" t="e">
        <f t="shared" si="6"/>
        <v>#VALUE!</v>
      </c>
      <c r="H13" s="340" t="e">
        <f t="shared" si="6"/>
        <v>#VALUE!</v>
      </c>
      <c r="I13" s="336" t="e">
        <f t="shared" si="0"/>
        <v>#VALUE!</v>
      </c>
      <c r="J13" s="336" t="e">
        <f t="shared" si="1"/>
        <v>#VALUE!</v>
      </c>
      <c r="K13" s="338" t="e">
        <f t="shared" si="2"/>
        <v>#VALUE!</v>
      </c>
      <c r="L13" s="339" t="e">
        <f t="shared" si="3"/>
        <v>#VALUE!</v>
      </c>
      <c r="M13" s="66" t="e">
        <f t="shared" si="4"/>
        <v>#VALUE!</v>
      </c>
      <c r="N13" s="879" t="e">
        <f t="shared" si="5"/>
        <v>#VALUE!</v>
      </c>
      <c r="O13" s="880"/>
    </row>
    <row r="14" spans="2:15" ht="25.5" x14ac:dyDescent="0.25">
      <c r="B14" s="257" t="s">
        <v>274</v>
      </c>
      <c r="C14" s="341">
        <f>'6.2 Suivi par rubrique'!C13:C14</f>
        <v>34</v>
      </c>
      <c r="D14" s="341">
        <f>'6.2 Suivi par rubrique'!D13:D14</f>
        <v>34</v>
      </c>
      <c r="E14" s="341">
        <f>'6.2 Suivi par rubrique'!E13:E14</f>
        <v>0</v>
      </c>
      <c r="F14" s="341">
        <f>'6.2 Suivi par rubrique'!F13:F14</f>
        <v>0</v>
      </c>
      <c r="G14" s="341">
        <f>'6.2 Suivi par rubrique'!G13:G14</f>
        <v>34</v>
      </c>
      <c r="H14" s="67">
        <f>'6.2 Suivi par rubrique'!H13:H14</f>
        <v>34</v>
      </c>
      <c r="I14" s="336">
        <f t="shared" si="0"/>
        <v>1</v>
      </c>
      <c r="J14" s="336">
        <f t="shared" si="1"/>
        <v>1</v>
      </c>
      <c r="K14" s="338">
        <f t="shared" si="2"/>
        <v>1</v>
      </c>
      <c r="L14" s="339">
        <f t="shared" si="3"/>
        <v>1</v>
      </c>
      <c r="M14" s="66">
        <f t="shared" si="4"/>
        <v>0</v>
      </c>
      <c r="N14" s="879">
        <f t="shared" si="5"/>
        <v>0</v>
      </c>
      <c r="O14" s="880"/>
    </row>
    <row r="15" spans="2:15" x14ac:dyDescent="0.25">
      <c r="B15" s="257" t="s">
        <v>241</v>
      </c>
      <c r="C15" s="44"/>
      <c r="D15" s="44"/>
      <c r="E15" s="44"/>
      <c r="F15" s="44"/>
      <c r="G15" s="44"/>
      <c r="H15" s="67"/>
      <c r="I15" s="336" t="e">
        <f t="shared" si="0"/>
        <v>#DIV/0!</v>
      </c>
      <c r="J15" s="336" t="e">
        <f t="shared" si="1"/>
        <v>#DIV/0!</v>
      </c>
      <c r="K15" s="338" t="e">
        <f t="shared" si="2"/>
        <v>#DIV/0!</v>
      </c>
      <c r="L15" s="339" t="e">
        <f t="shared" si="3"/>
        <v>#DIV/0!</v>
      </c>
      <c r="M15" s="66">
        <f t="shared" si="4"/>
        <v>0</v>
      </c>
      <c r="N15" s="879">
        <f t="shared" si="5"/>
        <v>0</v>
      </c>
      <c r="O15" s="880"/>
    </row>
    <row r="16" spans="2:15" x14ac:dyDescent="0.25">
      <c r="B16" s="35" t="s">
        <v>5</v>
      </c>
      <c r="C16" s="35" t="e">
        <f t="shared" ref="C16:H16" si="7">C7:C15</f>
        <v>#VALUE!</v>
      </c>
      <c r="D16" s="35" t="e">
        <f t="shared" si="7"/>
        <v>#VALUE!</v>
      </c>
      <c r="E16" s="35" t="e">
        <f t="shared" si="7"/>
        <v>#VALUE!</v>
      </c>
      <c r="F16" s="35" t="e">
        <f t="shared" si="7"/>
        <v>#VALUE!</v>
      </c>
      <c r="G16" s="35" t="e">
        <f t="shared" si="7"/>
        <v>#VALUE!</v>
      </c>
      <c r="H16" s="35" t="e">
        <f t="shared" si="7"/>
        <v>#VALUE!</v>
      </c>
      <c r="I16" s="65" t="e">
        <f>SUM(I6:I15)</f>
        <v>#VALUE!</v>
      </c>
      <c r="J16" s="337" t="e">
        <f t="shared" si="1"/>
        <v>#VALUE!</v>
      </c>
      <c r="K16" s="323" t="e">
        <f t="shared" si="2"/>
        <v>#VALUE!</v>
      </c>
      <c r="L16" s="324" t="e">
        <f t="shared" si="3"/>
        <v>#VALUE!</v>
      </c>
      <c r="M16" s="324" t="e">
        <f t="shared" si="4"/>
        <v>#VALUE!</v>
      </c>
      <c r="N16" s="887" t="e">
        <f t="shared" si="5"/>
        <v>#VALUE!</v>
      </c>
      <c r="O16" s="888"/>
    </row>
    <row r="17" spans="2:15" x14ac:dyDescent="0.25">
      <c r="B17" s="7" t="s">
        <v>140</v>
      </c>
      <c r="C17" s="7"/>
      <c r="D17" s="7"/>
      <c r="E17" s="7"/>
      <c r="F17" s="7"/>
      <c r="G17" s="7"/>
      <c r="H17" s="13"/>
      <c r="I17" s="13"/>
      <c r="J17" s="13"/>
      <c r="K17" s="2"/>
      <c r="L17" s="2"/>
      <c r="M17" s="2"/>
      <c r="N17" s="313"/>
    </row>
    <row r="18" spans="2:15" x14ac:dyDescent="0.25">
      <c r="B18" s="886" t="s">
        <v>146</v>
      </c>
      <c r="C18" s="886"/>
      <c r="D18" s="886"/>
      <c r="E18" s="886"/>
      <c r="F18" s="886"/>
      <c r="G18" s="886"/>
      <c r="H18" s="886"/>
      <c r="I18" s="886"/>
      <c r="J18" s="886"/>
      <c r="K18" s="886"/>
      <c r="L18" s="886"/>
      <c r="M18" s="312"/>
      <c r="N18" s="313"/>
    </row>
    <row r="19" spans="2:15" x14ac:dyDescent="0.25">
      <c r="B19" s="3"/>
      <c r="C19" s="3"/>
      <c r="D19" s="3"/>
      <c r="E19" s="3"/>
      <c r="F19" s="3"/>
      <c r="G19" s="3"/>
      <c r="H19" s="17"/>
      <c r="I19" s="17"/>
      <c r="J19" s="13"/>
      <c r="K19" s="2"/>
      <c r="L19" s="2"/>
      <c r="M19" s="2"/>
      <c r="N19" s="313"/>
    </row>
    <row r="20" spans="2:15" x14ac:dyDescent="0.25">
      <c r="B20" s="3"/>
      <c r="C20" s="3"/>
      <c r="D20" s="3"/>
      <c r="E20" s="3"/>
      <c r="F20" s="3"/>
      <c r="G20" s="3"/>
      <c r="H20" s="17"/>
      <c r="I20" s="17"/>
      <c r="J20" s="13"/>
      <c r="K20" s="2"/>
      <c r="L20" s="2"/>
      <c r="M20" s="344"/>
      <c r="N20" s="884"/>
      <c r="O20" s="885"/>
    </row>
    <row r="21" spans="2:15" x14ac:dyDescent="0.25">
      <c r="B21" s="3"/>
      <c r="C21" s="3"/>
      <c r="D21" s="3"/>
      <c r="E21" s="3"/>
      <c r="F21" s="3"/>
      <c r="G21" s="3"/>
      <c r="H21" s="17"/>
      <c r="I21" s="17"/>
      <c r="J21" s="13"/>
      <c r="K21" s="2"/>
      <c r="L21" s="2"/>
      <c r="M21" s="344"/>
      <c r="N21" s="885"/>
      <c r="O21" s="885"/>
    </row>
    <row r="22" spans="2:15" x14ac:dyDescent="0.25">
      <c r="B22" s="3"/>
      <c r="C22" s="3"/>
      <c r="D22" s="3"/>
      <c r="E22" s="3"/>
      <c r="F22" s="3"/>
      <c r="G22" s="3"/>
      <c r="H22" s="17"/>
      <c r="I22" s="17"/>
      <c r="J22" s="13"/>
      <c r="K22" s="2"/>
      <c r="L22" s="2"/>
      <c r="M22" s="2"/>
    </row>
    <row r="23" spans="2:15" x14ac:dyDescent="0.25">
      <c r="B23" s="3"/>
      <c r="C23" s="3"/>
      <c r="D23" s="3"/>
      <c r="E23" s="3"/>
      <c r="F23" s="3"/>
      <c r="G23" s="3"/>
      <c r="H23" s="17"/>
      <c r="I23" s="17"/>
      <c r="J23" s="13"/>
      <c r="K23" s="2"/>
      <c r="L23" s="2"/>
      <c r="M23" s="2"/>
    </row>
    <row r="24" spans="2:15" x14ac:dyDescent="0.25">
      <c r="B24" s="3"/>
      <c r="C24" s="3"/>
      <c r="D24" s="3"/>
      <c r="E24" s="3"/>
      <c r="F24" s="3"/>
      <c r="G24" s="3"/>
      <c r="H24" s="17"/>
      <c r="I24" s="17"/>
      <c r="J24" s="13"/>
      <c r="K24" s="2"/>
      <c r="L24" s="2"/>
      <c r="M24" s="2"/>
    </row>
    <row r="25" spans="2:15" x14ac:dyDescent="0.25">
      <c r="B25" s="3"/>
      <c r="C25" s="3"/>
      <c r="D25" s="3"/>
      <c r="E25" s="3"/>
      <c r="F25" s="3"/>
      <c r="G25" s="3"/>
      <c r="H25" s="17"/>
      <c r="I25" s="17"/>
      <c r="J25" s="13"/>
      <c r="K25" s="2"/>
      <c r="L25" s="2"/>
      <c r="M25" s="2"/>
    </row>
    <row r="26" spans="2:15" x14ac:dyDescent="0.25">
      <c r="B26" s="3"/>
      <c r="C26" s="3"/>
      <c r="D26" s="3"/>
      <c r="E26" s="3"/>
      <c r="F26" s="3"/>
      <c r="G26" s="3"/>
      <c r="H26" s="17"/>
      <c r="I26" s="17"/>
      <c r="J26" s="13"/>
      <c r="K26" s="2"/>
      <c r="L26" s="2"/>
      <c r="M26" s="2"/>
    </row>
    <row r="27" spans="2:15" x14ac:dyDescent="0.25">
      <c r="B27" s="3"/>
      <c r="C27" s="3"/>
      <c r="D27" s="3"/>
      <c r="E27" s="3"/>
      <c r="F27" s="3"/>
      <c r="G27" s="3"/>
      <c r="H27" s="17"/>
      <c r="I27" s="17"/>
      <c r="J27" s="13"/>
      <c r="K27" s="2"/>
      <c r="L27" s="2"/>
      <c r="M27" s="2"/>
    </row>
    <row r="28" spans="2:15" x14ac:dyDescent="0.25">
      <c r="B28" s="3"/>
      <c r="C28" s="3"/>
      <c r="D28" s="3"/>
      <c r="E28" s="3"/>
      <c r="F28" s="3"/>
      <c r="G28" s="3"/>
      <c r="H28" s="17"/>
      <c r="I28" s="17"/>
      <c r="J28" s="13"/>
      <c r="K28" s="2"/>
      <c r="L28" s="2"/>
      <c r="M28" s="2"/>
    </row>
    <row r="29" spans="2:15" ht="19.5" customHeight="1" x14ac:dyDescent="0.25">
      <c r="B29" s="8"/>
      <c r="C29" s="8"/>
      <c r="D29" s="8"/>
      <c r="E29" s="8"/>
      <c r="F29" s="8"/>
      <c r="G29" s="8"/>
      <c r="H29" s="13"/>
      <c r="I29" s="62"/>
      <c r="J29" s="13"/>
      <c r="K29" s="2"/>
      <c r="L29" s="2"/>
      <c r="M29" s="2"/>
    </row>
    <row r="30" spans="2:15" x14ac:dyDescent="0.25">
      <c r="B30" s="2" t="s">
        <v>62</v>
      </c>
      <c r="C30" s="2"/>
      <c r="D30" s="2"/>
      <c r="E30" s="2"/>
      <c r="F30" s="2"/>
      <c r="G30" s="2"/>
      <c r="H30" s="13"/>
      <c r="I30" s="13"/>
      <c r="J30" s="13"/>
      <c r="K30" s="2"/>
      <c r="L30" s="2"/>
      <c r="M30" s="2"/>
    </row>
    <row r="31" spans="2:15" x14ac:dyDescent="0.25">
      <c r="B31" t="s">
        <v>141</v>
      </c>
      <c r="H31" s="13"/>
      <c r="I31" s="13"/>
      <c r="J31" s="13"/>
      <c r="K31" s="2"/>
      <c r="L31" s="21"/>
      <c r="M31" s="21"/>
    </row>
    <row r="32" spans="2:15" x14ac:dyDescent="0.25">
      <c r="B32" s="2"/>
      <c r="C32" s="2"/>
      <c r="D32" s="2"/>
      <c r="E32" s="2"/>
      <c r="F32" s="2"/>
      <c r="G32" s="2"/>
      <c r="H32" s="13"/>
      <c r="I32" s="13"/>
      <c r="J32" s="13"/>
      <c r="K32" s="2"/>
      <c r="L32" s="2"/>
      <c r="M32" s="2"/>
    </row>
    <row r="33" spans="2:13" x14ac:dyDescent="0.25">
      <c r="B33" s="2"/>
      <c r="C33" s="2"/>
      <c r="D33" s="2"/>
      <c r="E33" s="2"/>
      <c r="F33" s="2"/>
      <c r="G33" s="2"/>
      <c r="H33" s="13"/>
      <c r="I33" s="13"/>
      <c r="J33" s="13"/>
      <c r="K33" s="2"/>
      <c r="L33" s="2"/>
      <c r="M33" s="2"/>
    </row>
    <row r="34" spans="2:13" x14ac:dyDescent="0.25">
      <c r="B34" s="2"/>
      <c r="C34" s="2"/>
      <c r="D34" s="2"/>
      <c r="E34" s="2"/>
      <c r="F34" s="2"/>
      <c r="G34" s="2"/>
      <c r="H34" s="13"/>
      <c r="I34" s="13"/>
      <c r="J34" s="13"/>
      <c r="K34" s="2"/>
      <c r="L34" s="2"/>
      <c r="M34" s="2"/>
    </row>
    <row r="35" spans="2:13" x14ac:dyDescent="0.25">
      <c r="B35" s="2"/>
      <c r="C35" s="2"/>
      <c r="D35" s="2"/>
      <c r="E35" s="2"/>
      <c r="F35" s="2"/>
      <c r="G35" s="2"/>
      <c r="H35" s="13"/>
      <c r="I35" s="13"/>
      <c r="J35" s="13"/>
      <c r="K35" s="2"/>
    </row>
  </sheetData>
  <mergeCells count="24">
    <mergeCell ref="N20:O21"/>
    <mergeCell ref="H5:H6"/>
    <mergeCell ref="I5:I6"/>
    <mergeCell ref="J5:J6"/>
    <mergeCell ref="K5:K6"/>
    <mergeCell ref="N14:O14"/>
    <mergeCell ref="N13:O13"/>
    <mergeCell ref="N12:O12"/>
    <mergeCell ref="B18:L18"/>
    <mergeCell ref="F5:F6"/>
    <mergeCell ref="N15:O15"/>
    <mergeCell ref="N16:O16"/>
    <mergeCell ref="E5:E6"/>
    <mergeCell ref="N8:O8"/>
    <mergeCell ref="N10:O10"/>
    <mergeCell ref="N11:O11"/>
    <mergeCell ref="B5:B6"/>
    <mergeCell ref="C5:D5"/>
    <mergeCell ref="L5:L6"/>
    <mergeCell ref="M5:M6"/>
    <mergeCell ref="N9:O9"/>
    <mergeCell ref="N5:O6"/>
    <mergeCell ref="N7:O7"/>
    <mergeCell ref="G5:G6"/>
  </mergeCells>
  <phoneticPr fontId="0" type="noConversion"/>
  <conditionalFormatting sqref="I6 L6:M16">
    <cfRule type="cellIs" dxfId="11" priority="4" operator="greaterThan">
      <formula>0.2</formula>
    </cfRule>
  </conditionalFormatting>
  <conditionalFormatting sqref="H6 K6:K16">
    <cfRule type="cellIs" dxfId="10" priority="3" operator="greaterThan">
      <formula>0.5</formula>
    </cfRule>
  </conditionalFormatting>
  <printOptions horizontalCentered="1" verticalCentered="1"/>
  <pageMargins left="0.39370078740157483" right="0" top="0.27559055118110237" bottom="0.19685039370078741" header="0.15748031496062992" footer="0.19685039370078741"/>
  <pageSetup paperSize="9" scale="75"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59"/>
  <sheetViews>
    <sheetView zoomScaleNormal="100" zoomScaleSheetLayoutView="100" workbookViewId="0">
      <selection activeCell="E15" sqref="E15"/>
    </sheetView>
  </sheetViews>
  <sheetFormatPr baseColWidth="10" defaultRowHeight="15" x14ac:dyDescent="0.25"/>
  <cols>
    <col min="1" max="1" width="23.85546875" customWidth="1"/>
    <col min="2" max="2" width="21" customWidth="1"/>
    <col min="3" max="3" width="21.5703125" customWidth="1"/>
    <col min="4" max="4" width="12.85546875" customWidth="1"/>
    <col min="5" max="5" width="14.140625" customWidth="1"/>
    <col min="6" max="6" width="13.140625" customWidth="1"/>
    <col min="7" max="7" width="15" customWidth="1"/>
    <col min="8" max="8" width="17.5703125" customWidth="1"/>
    <col min="9" max="9" width="14.5703125" customWidth="1"/>
    <col min="10" max="10" width="16.42578125" customWidth="1"/>
    <col min="11" max="11" width="15.5703125" customWidth="1"/>
  </cols>
  <sheetData>
    <row r="1" spans="1:12" ht="3.75" customHeight="1" x14ac:dyDescent="0.25">
      <c r="A1" s="281"/>
      <c r="B1" s="281"/>
      <c r="C1" s="281"/>
      <c r="D1" s="281"/>
      <c r="E1" s="281"/>
      <c r="F1" s="281"/>
      <c r="G1" s="281"/>
      <c r="H1" s="281"/>
      <c r="I1" s="281"/>
      <c r="J1" s="281"/>
      <c r="K1" s="281"/>
      <c r="L1" s="281"/>
    </row>
    <row r="2" spans="1:12" x14ac:dyDescent="0.25">
      <c r="A2" s="210" t="s">
        <v>74</v>
      </c>
      <c r="B2" s="210"/>
      <c r="C2" s="191"/>
      <c r="D2" s="191"/>
      <c r="E2" s="191"/>
      <c r="F2" s="191" t="s">
        <v>9</v>
      </c>
      <c r="G2" s="459"/>
      <c r="H2" s="458"/>
      <c r="I2" s="100"/>
      <c r="J2" s="100"/>
      <c r="K2" s="100"/>
      <c r="L2" s="100"/>
    </row>
    <row r="3" spans="1:12" x14ac:dyDescent="0.25">
      <c r="A3" s="210" t="s">
        <v>139</v>
      </c>
      <c r="B3" s="210"/>
      <c r="C3" s="191"/>
      <c r="D3" s="191"/>
      <c r="E3" s="191"/>
      <c r="F3" s="191"/>
      <c r="G3" s="191"/>
      <c r="H3" s="214"/>
      <c r="I3" s="214"/>
      <c r="J3" s="214"/>
      <c r="K3" s="214"/>
      <c r="L3" s="100"/>
    </row>
    <row r="4" spans="1:12" ht="33.75" customHeight="1" x14ac:dyDescent="0.25">
      <c r="A4" s="878" t="s">
        <v>317</v>
      </c>
      <c r="B4" s="783" t="s">
        <v>198</v>
      </c>
      <c r="C4" s="873"/>
      <c r="D4" s="878" t="s">
        <v>203</v>
      </c>
      <c r="E4" s="878" t="s">
        <v>286</v>
      </c>
      <c r="F4" s="878" t="s">
        <v>204</v>
      </c>
      <c r="G4" s="878" t="s">
        <v>205</v>
      </c>
      <c r="H4" s="878" t="s">
        <v>206</v>
      </c>
      <c r="I4" s="878" t="s">
        <v>207</v>
      </c>
      <c r="J4" s="878" t="s">
        <v>191</v>
      </c>
      <c r="K4" s="878" t="s">
        <v>208</v>
      </c>
      <c r="L4" s="80"/>
    </row>
    <row r="5" spans="1:12" ht="37.5" customHeight="1" x14ac:dyDescent="0.25">
      <c r="A5" s="785"/>
      <c r="B5" s="349" t="s">
        <v>184</v>
      </c>
      <c r="C5" s="349" t="s">
        <v>185</v>
      </c>
      <c r="D5" s="785"/>
      <c r="E5" s="785"/>
      <c r="F5" s="785"/>
      <c r="G5" s="785"/>
      <c r="H5" s="785"/>
      <c r="I5" s="785"/>
      <c r="J5" s="785"/>
      <c r="K5" s="785"/>
      <c r="L5" s="80"/>
    </row>
    <row r="6" spans="1:12" x14ac:dyDescent="0.25">
      <c r="A6" s="30" t="s">
        <v>325</v>
      </c>
      <c r="B6" s="540">
        <v>1168</v>
      </c>
      <c r="C6" s="540">
        <v>600</v>
      </c>
      <c r="D6" s="540">
        <v>0</v>
      </c>
      <c r="E6" s="540">
        <v>0</v>
      </c>
      <c r="F6" s="541">
        <v>560</v>
      </c>
      <c r="G6" s="541">
        <v>560.05100000000004</v>
      </c>
      <c r="H6" s="539">
        <f>F6/B6</f>
        <v>0.47945205479452052</v>
      </c>
      <c r="I6" s="539">
        <f>F6/C6</f>
        <v>0.93333333333333335</v>
      </c>
      <c r="J6" s="573">
        <f>G6/B6</f>
        <v>0.4794957191780822</v>
      </c>
      <c r="K6" s="539">
        <f>G6/C6</f>
        <v>0.93341833333333346</v>
      </c>
      <c r="L6" s="80"/>
    </row>
    <row r="7" spans="1:12" ht="14.25" customHeight="1" x14ac:dyDescent="0.25">
      <c r="A7" s="238"/>
      <c r="B7" s="215"/>
      <c r="C7" s="215"/>
      <c r="D7" s="215"/>
      <c r="E7" s="216"/>
      <c r="F7" s="216"/>
      <c r="G7" s="216"/>
      <c r="H7" s="220"/>
      <c r="I7" s="221"/>
      <c r="J7" s="221"/>
      <c r="K7" s="221"/>
      <c r="L7" s="80"/>
    </row>
    <row r="8" spans="1:12" ht="14.25" customHeight="1" x14ac:dyDescent="0.25">
      <c r="A8" s="238"/>
      <c r="B8" s="215"/>
      <c r="C8" s="215"/>
      <c r="D8" s="215"/>
      <c r="E8" s="216"/>
      <c r="F8" s="216"/>
      <c r="G8" s="216"/>
      <c r="H8" s="220"/>
      <c r="I8" s="221"/>
      <c r="J8" s="221"/>
      <c r="K8" s="221"/>
      <c r="L8" s="80"/>
    </row>
    <row r="9" spans="1:12" ht="14.25" customHeight="1" x14ac:dyDescent="0.25">
      <c r="A9" s="238"/>
      <c r="B9" s="215"/>
      <c r="C9" s="215"/>
      <c r="D9" s="215"/>
      <c r="E9" s="216"/>
      <c r="F9" s="216"/>
      <c r="G9" s="216"/>
      <c r="H9" s="220"/>
      <c r="I9" s="221"/>
      <c r="J9" s="221"/>
      <c r="K9" s="221"/>
      <c r="L9" s="80"/>
    </row>
    <row r="10" spans="1:12" ht="14.25" customHeight="1" x14ac:dyDescent="0.25">
      <c r="A10" s="238"/>
      <c r="B10" s="215"/>
      <c r="C10" s="215"/>
      <c r="D10" s="215"/>
      <c r="E10" s="216"/>
      <c r="F10" s="216"/>
      <c r="G10" s="216"/>
      <c r="H10" s="220"/>
      <c r="I10" s="221"/>
      <c r="J10" s="221"/>
      <c r="K10" s="221"/>
      <c r="L10" s="80"/>
    </row>
    <row r="11" spans="1:12" ht="14.25" customHeight="1" x14ac:dyDescent="0.25">
      <c r="A11" s="238"/>
      <c r="B11" s="215"/>
      <c r="C11" s="215"/>
      <c r="D11" s="215"/>
      <c r="E11" s="216"/>
      <c r="F11" s="216"/>
      <c r="G11" s="216"/>
      <c r="H11" s="220"/>
      <c r="I11" s="221"/>
      <c r="J11" s="221"/>
      <c r="K11" s="221"/>
      <c r="L11" s="80"/>
    </row>
    <row r="12" spans="1:12" ht="14.25" customHeight="1" x14ac:dyDescent="0.25">
      <c r="A12" s="238"/>
      <c r="B12" s="215"/>
      <c r="C12" s="215"/>
      <c r="D12" s="215"/>
      <c r="E12" s="216"/>
      <c r="F12" s="216"/>
      <c r="G12" s="216"/>
      <c r="H12" s="220"/>
      <c r="I12" s="221"/>
      <c r="J12" s="221"/>
      <c r="K12" s="221"/>
      <c r="L12" s="80"/>
    </row>
    <row r="13" spans="1:12" ht="14.25" customHeight="1" x14ac:dyDescent="0.25">
      <c r="A13" s="238"/>
      <c r="B13" s="215"/>
      <c r="C13" s="215"/>
      <c r="D13" s="215"/>
      <c r="E13" s="216"/>
      <c r="F13" s="216"/>
      <c r="G13" s="216"/>
      <c r="H13" s="220"/>
      <c r="I13" s="221"/>
      <c r="J13" s="221"/>
      <c r="K13" s="221"/>
      <c r="L13" s="80"/>
    </row>
    <row r="14" spans="1:12" ht="14.25" customHeight="1" x14ac:dyDescent="0.25">
      <c r="A14" s="238"/>
      <c r="B14" s="215"/>
      <c r="C14" s="215"/>
      <c r="D14" s="215"/>
      <c r="E14" s="216"/>
      <c r="F14" s="216"/>
      <c r="G14" s="216"/>
      <c r="H14" s="220"/>
      <c r="I14" s="221"/>
      <c r="J14" s="221"/>
      <c r="K14" s="221"/>
      <c r="L14" s="80"/>
    </row>
    <row r="15" spans="1:12" x14ac:dyDescent="0.25">
      <c r="A15" s="243" t="s">
        <v>5</v>
      </c>
      <c r="B15" s="452">
        <f t="shared" ref="B15:G15" si="0">SUM(B6:B14)</f>
        <v>1168</v>
      </c>
      <c r="C15" s="452">
        <f t="shared" si="0"/>
        <v>600</v>
      </c>
      <c r="D15" s="505">
        <f t="shared" si="0"/>
        <v>0</v>
      </c>
      <c r="E15" s="505">
        <f t="shared" si="0"/>
        <v>0</v>
      </c>
      <c r="F15" s="452">
        <f t="shared" si="0"/>
        <v>560</v>
      </c>
      <c r="G15" s="452">
        <f t="shared" si="0"/>
        <v>560.05100000000004</v>
      </c>
      <c r="H15" s="506">
        <f t="shared" ref="H15" si="1">F15/B15</f>
        <v>0.47945205479452052</v>
      </c>
      <c r="I15" s="506">
        <f t="shared" ref="I15" si="2">F15/C15</f>
        <v>0.93333333333333335</v>
      </c>
      <c r="J15" s="506">
        <f t="shared" ref="J15" si="3">G15/B15</f>
        <v>0.4794957191780822</v>
      </c>
      <c r="K15" s="506">
        <f t="shared" ref="K15" si="4">G15/C15</f>
        <v>0.93341833333333346</v>
      </c>
      <c r="L15" s="79"/>
    </row>
    <row r="16" spans="1:12" x14ac:dyDescent="0.25">
      <c r="A16" s="217" t="s">
        <v>277</v>
      </c>
      <c r="B16" s="217"/>
      <c r="C16" s="101"/>
      <c r="D16" s="101"/>
      <c r="E16" s="101"/>
      <c r="F16" s="101"/>
      <c r="G16" s="101"/>
      <c r="H16" s="80"/>
      <c r="I16" s="80"/>
      <c r="J16" s="80"/>
      <c r="K16" s="80"/>
      <c r="L16" s="79"/>
    </row>
    <row r="17" spans="1:12" ht="12.75" customHeight="1" x14ac:dyDescent="0.25">
      <c r="A17" s="218" t="s">
        <v>146</v>
      </c>
      <c r="B17" s="219"/>
      <c r="C17" s="219"/>
      <c r="D17" s="219"/>
      <c r="E17" s="219"/>
      <c r="F17" s="219"/>
      <c r="G17" s="219"/>
      <c r="H17" s="219"/>
      <c r="I17" s="219"/>
      <c r="J17" s="219"/>
      <c r="K17" s="219"/>
      <c r="L17" s="79"/>
    </row>
    <row r="18" spans="1:12" x14ac:dyDescent="0.25">
      <c r="A18" s="866" t="s">
        <v>306</v>
      </c>
      <c r="B18" s="866"/>
      <c r="C18" s="866"/>
      <c r="D18" s="866"/>
      <c r="E18" s="101"/>
      <c r="F18" s="101"/>
      <c r="G18" s="101"/>
      <c r="H18" s="80"/>
      <c r="I18" s="80"/>
      <c r="J18" s="80"/>
      <c r="K18" s="80"/>
      <c r="L18" s="79"/>
    </row>
    <row r="19" spans="1:12" x14ac:dyDescent="0.25">
      <c r="A19" s="79"/>
      <c r="B19" s="79"/>
      <c r="C19" s="103"/>
      <c r="D19" s="103"/>
      <c r="E19" s="103"/>
      <c r="F19" s="103"/>
      <c r="G19" s="103"/>
      <c r="H19" s="79"/>
      <c r="I19" s="79"/>
      <c r="J19" s="79"/>
      <c r="K19" s="79"/>
      <c r="L19" s="79"/>
    </row>
    <row r="20" spans="1:12" x14ac:dyDescent="0.25">
      <c r="A20" s="79"/>
      <c r="B20" s="79"/>
      <c r="C20" s="103"/>
      <c r="D20" s="103"/>
      <c r="E20" s="103"/>
      <c r="F20" s="103"/>
      <c r="G20" s="103"/>
      <c r="H20" s="79"/>
      <c r="I20" s="79"/>
      <c r="J20" s="79"/>
      <c r="K20" s="212"/>
      <c r="L20" s="79"/>
    </row>
    <row r="21" spans="1:12" x14ac:dyDescent="0.25">
      <c r="A21" s="79"/>
      <c r="B21" s="79"/>
      <c r="C21" s="103"/>
      <c r="D21" s="103"/>
      <c r="E21" s="103"/>
      <c r="F21" s="103"/>
      <c r="G21" s="103"/>
      <c r="H21" s="79"/>
      <c r="I21" s="79"/>
      <c r="J21" s="79"/>
      <c r="K21" s="79"/>
      <c r="L21" s="79"/>
    </row>
    <row r="22" spans="1:12" x14ac:dyDescent="0.25">
      <c r="A22" s="79"/>
      <c r="B22" s="79"/>
      <c r="C22" s="103"/>
      <c r="D22" s="103"/>
      <c r="E22" s="103"/>
      <c r="F22" s="103"/>
      <c r="G22" s="103"/>
      <c r="H22" s="79"/>
      <c r="I22" s="79"/>
      <c r="J22" s="79"/>
      <c r="K22" s="79"/>
      <c r="L22" s="79"/>
    </row>
    <row r="23" spans="1:12" x14ac:dyDescent="0.25">
      <c r="A23" s="79"/>
      <c r="B23" s="79"/>
      <c r="C23" s="103"/>
      <c r="D23" s="103"/>
      <c r="E23" s="103"/>
      <c r="F23" s="103"/>
      <c r="G23" s="103"/>
      <c r="H23" s="79"/>
      <c r="I23" s="79"/>
      <c r="J23" s="79"/>
      <c r="K23" s="79"/>
      <c r="L23" s="79"/>
    </row>
    <row r="24" spans="1:12" x14ac:dyDescent="0.25">
      <c r="A24" s="79"/>
      <c r="B24" s="79"/>
      <c r="C24" s="103"/>
      <c r="D24" s="103"/>
      <c r="E24" s="103"/>
      <c r="F24" s="103"/>
      <c r="G24" s="103"/>
      <c r="H24" s="79"/>
      <c r="I24" s="79"/>
      <c r="J24" s="79"/>
      <c r="K24" s="79"/>
      <c r="L24" s="79"/>
    </row>
    <row r="25" spans="1:12" x14ac:dyDescent="0.25">
      <c r="A25" s="79"/>
      <c r="B25" s="79"/>
      <c r="C25" s="103"/>
      <c r="D25" s="103"/>
      <c r="E25" s="103"/>
      <c r="F25" s="103"/>
      <c r="G25" s="103"/>
      <c r="H25" s="79"/>
      <c r="I25" s="79"/>
      <c r="J25" s="79"/>
      <c r="K25" s="79"/>
      <c r="L25" s="79"/>
    </row>
    <row r="26" spans="1:12" x14ac:dyDescent="0.25">
      <c r="A26" s="79"/>
      <c r="B26" s="79"/>
      <c r="C26" s="103"/>
      <c r="D26" s="103"/>
      <c r="E26" s="103"/>
      <c r="F26" s="103"/>
      <c r="G26" s="103"/>
      <c r="H26" s="79"/>
      <c r="I26" s="79"/>
      <c r="J26" s="79"/>
      <c r="K26" s="79"/>
      <c r="L26" s="79"/>
    </row>
    <row r="27" spans="1:12" x14ac:dyDescent="0.25">
      <c r="A27" s="79"/>
      <c r="B27" s="79"/>
      <c r="C27" s="103"/>
      <c r="D27" s="103"/>
      <c r="E27" s="103"/>
      <c r="F27" s="103"/>
      <c r="G27" s="103"/>
      <c r="H27" s="79"/>
      <c r="I27" s="79"/>
      <c r="J27" s="79"/>
      <c r="K27" s="79"/>
      <c r="L27" s="79"/>
    </row>
    <row r="28" spans="1:12" x14ac:dyDescent="0.25">
      <c r="A28" s="79"/>
      <c r="B28" s="79"/>
      <c r="C28" s="103"/>
      <c r="D28" s="103"/>
      <c r="E28" s="103"/>
      <c r="F28" s="103"/>
      <c r="G28" s="103"/>
      <c r="H28" s="79"/>
      <c r="I28" s="79"/>
      <c r="J28" s="79"/>
      <c r="K28" s="79"/>
      <c r="L28" s="79"/>
    </row>
    <row r="29" spans="1:12" x14ac:dyDescent="0.25">
      <c r="A29" s="79"/>
      <c r="B29" s="79"/>
      <c r="C29" s="103"/>
      <c r="D29" s="103"/>
      <c r="E29" s="103"/>
      <c r="F29" s="103"/>
      <c r="G29" s="103"/>
      <c r="H29" s="79"/>
      <c r="I29" s="79"/>
      <c r="J29" s="79"/>
      <c r="K29" s="79"/>
      <c r="L29" s="79"/>
    </row>
    <row r="30" spans="1:12" x14ac:dyDescent="0.25">
      <c r="A30" s="79"/>
      <c r="B30" s="79"/>
      <c r="C30" s="103"/>
      <c r="D30" s="103"/>
      <c r="E30" s="103"/>
      <c r="F30" s="103"/>
      <c r="G30" s="103"/>
      <c r="H30" s="79"/>
      <c r="I30" s="79"/>
      <c r="J30" s="79"/>
      <c r="K30" s="79"/>
      <c r="L30" s="79"/>
    </row>
    <row r="31" spans="1:12" x14ac:dyDescent="0.25">
      <c r="A31" s="79"/>
      <c r="B31" s="79"/>
      <c r="C31" s="103"/>
      <c r="D31" s="103"/>
      <c r="E31" s="103"/>
      <c r="F31" s="103"/>
      <c r="G31" s="103"/>
      <c r="H31" s="79"/>
      <c r="I31" s="79"/>
      <c r="J31" s="79"/>
      <c r="K31" s="79"/>
      <c r="L31" s="79"/>
    </row>
    <row r="32" spans="1:12" x14ac:dyDescent="0.25">
      <c r="A32" s="79"/>
      <c r="B32" s="79"/>
      <c r="C32" s="103"/>
      <c r="D32" s="103"/>
      <c r="E32" s="103"/>
      <c r="F32" s="103"/>
      <c r="G32" s="103"/>
      <c r="H32" s="79"/>
      <c r="I32" s="79"/>
      <c r="J32" s="79"/>
      <c r="K32" s="79"/>
      <c r="L32" s="79"/>
    </row>
    <row r="33" spans="1:12" x14ac:dyDescent="0.25">
      <c r="A33" s="79"/>
      <c r="B33" s="79"/>
      <c r="C33" s="103"/>
      <c r="D33" s="103"/>
      <c r="E33" s="103"/>
      <c r="F33" s="103"/>
      <c r="G33" s="103"/>
      <c r="H33" s="79"/>
      <c r="I33" s="79"/>
      <c r="J33" s="79"/>
      <c r="K33" s="79"/>
      <c r="L33" s="79"/>
    </row>
    <row r="34" spans="1:12" x14ac:dyDescent="0.25">
      <c r="A34" s="79"/>
      <c r="B34" s="79"/>
      <c r="C34" s="103"/>
      <c r="D34" s="103"/>
      <c r="E34" s="103"/>
      <c r="F34" s="103"/>
      <c r="G34" s="103"/>
      <c r="H34" s="79"/>
      <c r="I34" s="79"/>
      <c r="J34" s="79"/>
      <c r="K34" s="79"/>
      <c r="L34" s="79"/>
    </row>
    <row r="35" spans="1:12" x14ac:dyDescent="0.25">
      <c r="A35" s="79"/>
      <c r="B35" s="79"/>
      <c r="C35" s="103"/>
      <c r="D35" s="103"/>
      <c r="E35" s="103"/>
      <c r="F35" s="103"/>
      <c r="G35" s="103"/>
      <c r="H35" s="79"/>
      <c r="I35" s="79"/>
      <c r="J35" s="79"/>
      <c r="K35" s="79"/>
      <c r="L35" s="79"/>
    </row>
    <row r="36" spans="1:12" x14ac:dyDescent="0.25">
      <c r="A36" s="79"/>
      <c r="B36" s="79"/>
      <c r="C36" s="103"/>
      <c r="D36" s="103"/>
      <c r="E36" s="103"/>
      <c r="F36" s="103"/>
      <c r="G36" s="103"/>
      <c r="H36" s="79"/>
      <c r="I36" s="79"/>
      <c r="J36" s="79"/>
      <c r="K36" s="79"/>
      <c r="L36" s="79"/>
    </row>
    <row r="37" spans="1:12" x14ac:dyDescent="0.25">
      <c r="A37" s="79"/>
      <c r="B37" s="79"/>
      <c r="C37" s="103"/>
      <c r="D37" s="103"/>
      <c r="E37" s="103"/>
      <c r="F37" s="103"/>
      <c r="G37" s="103"/>
      <c r="H37" s="79"/>
      <c r="I37" s="79"/>
      <c r="J37" s="79"/>
      <c r="K37" s="79"/>
      <c r="L37" s="79"/>
    </row>
    <row r="38" spans="1:12" x14ac:dyDescent="0.25">
      <c r="A38" s="79"/>
      <c r="B38" s="79"/>
      <c r="C38" s="103"/>
      <c r="D38" s="103"/>
      <c r="E38" s="103"/>
      <c r="F38" s="103"/>
      <c r="G38" s="103"/>
      <c r="H38" s="79"/>
      <c r="I38" s="79"/>
      <c r="J38" s="79"/>
      <c r="K38" s="79"/>
      <c r="L38" s="79"/>
    </row>
    <row r="39" spans="1:12" x14ac:dyDescent="0.25">
      <c r="A39" s="79"/>
      <c r="B39" s="79"/>
      <c r="C39" s="103"/>
      <c r="D39" s="103"/>
      <c r="E39" s="103"/>
      <c r="F39" s="103"/>
      <c r="G39" s="103"/>
      <c r="H39" s="79"/>
      <c r="I39" s="79"/>
      <c r="J39" s="79"/>
      <c r="K39" s="79"/>
      <c r="L39" s="79"/>
    </row>
    <row r="40" spans="1:12" x14ac:dyDescent="0.25">
      <c r="A40" s="79"/>
      <c r="B40" s="79"/>
      <c r="C40" s="103"/>
      <c r="D40" s="103"/>
      <c r="E40" s="103"/>
      <c r="F40" s="103"/>
      <c r="G40" s="103"/>
      <c r="H40" s="79"/>
      <c r="I40" s="79"/>
      <c r="J40" s="79"/>
      <c r="K40" s="79"/>
      <c r="L40" s="79"/>
    </row>
    <row r="41" spans="1:12" x14ac:dyDescent="0.25">
      <c r="A41" s="79"/>
      <c r="B41" s="79"/>
      <c r="C41" s="103"/>
      <c r="D41" s="103"/>
      <c r="E41" s="103"/>
      <c r="F41" s="103"/>
      <c r="G41" s="103"/>
      <c r="H41" s="79"/>
      <c r="I41" s="79"/>
      <c r="J41" s="79"/>
      <c r="K41" s="79"/>
      <c r="L41" s="79"/>
    </row>
    <row r="42" spans="1:12" x14ac:dyDescent="0.25">
      <c r="A42" s="79"/>
      <c r="B42" s="79"/>
      <c r="C42" s="103"/>
      <c r="D42" s="103"/>
      <c r="E42" s="103"/>
      <c r="F42" s="103"/>
      <c r="G42" s="103"/>
      <c r="H42" s="79"/>
      <c r="I42" s="79"/>
      <c r="J42" s="79"/>
      <c r="K42" s="79"/>
      <c r="L42" s="79"/>
    </row>
    <row r="43" spans="1:12" x14ac:dyDescent="0.25">
      <c r="A43" s="79"/>
      <c r="B43" s="79"/>
      <c r="C43" s="103"/>
      <c r="D43" s="103"/>
      <c r="E43" s="103"/>
      <c r="F43" s="103"/>
      <c r="G43" s="103"/>
      <c r="H43" s="79"/>
      <c r="I43" s="79"/>
      <c r="J43" s="79"/>
      <c r="K43" s="79"/>
      <c r="L43" s="79"/>
    </row>
    <row r="44" spans="1:12" x14ac:dyDescent="0.25">
      <c r="A44" s="79"/>
      <c r="B44" s="79"/>
      <c r="C44" s="103"/>
      <c r="D44" s="103"/>
      <c r="E44" s="103"/>
      <c r="F44" s="103"/>
      <c r="G44" s="103"/>
      <c r="H44" s="79"/>
      <c r="I44" s="79"/>
      <c r="J44" s="79"/>
      <c r="K44" s="79"/>
      <c r="L44" s="79"/>
    </row>
    <row r="45" spans="1:12" x14ac:dyDescent="0.25">
      <c r="A45" s="79"/>
      <c r="B45" s="79"/>
      <c r="C45" s="103"/>
      <c r="D45" s="103"/>
      <c r="E45" s="103"/>
      <c r="F45" s="103"/>
      <c r="G45" s="103"/>
      <c r="H45" s="79"/>
      <c r="I45" s="79"/>
      <c r="J45" s="79"/>
      <c r="K45" s="79"/>
      <c r="L45" s="79"/>
    </row>
    <row r="46" spans="1:12" x14ac:dyDescent="0.25">
      <c r="A46" s="79"/>
      <c r="B46" s="79"/>
      <c r="C46" s="103"/>
      <c r="D46" s="103"/>
      <c r="E46" s="103"/>
      <c r="F46" s="103"/>
      <c r="G46" s="103"/>
      <c r="H46" s="79"/>
      <c r="I46" s="79"/>
      <c r="J46" s="79"/>
      <c r="K46" s="79"/>
      <c r="L46" s="79"/>
    </row>
    <row r="47" spans="1:12" x14ac:dyDescent="0.25">
      <c r="A47" s="79"/>
      <c r="B47" s="79"/>
      <c r="C47" s="103"/>
      <c r="D47" s="103"/>
      <c r="E47" s="103"/>
      <c r="F47" s="103"/>
      <c r="G47" s="103"/>
      <c r="H47" s="79"/>
      <c r="I47" s="79"/>
      <c r="J47" s="79"/>
      <c r="K47" s="79"/>
      <c r="L47" s="79"/>
    </row>
    <row r="48" spans="1:12" x14ac:dyDescent="0.25">
      <c r="A48" s="79"/>
      <c r="B48" s="79"/>
      <c r="C48" s="103"/>
      <c r="D48" s="103"/>
      <c r="E48" s="103"/>
      <c r="F48" s="103"/>
      <c r="G48" s="103"/>
      <c r="H48" s="79"/>
      <c r="I48" s="79"/>
      <c r="J48" s="79"/>
      <c r="K48" s="79"/>
      <c r="L48" s="79"/>
    </row>
    <row r="49" spans="1:12" x14ac:dyDescent="0.25">
      <c r="A49" s="79"/>
      <c r="B49" s="79"/>
      <c r="C49" s="103"/>
      <c r="D49" s="103"/>
      <c r="E49" s="103"/>
      <c r="F49" s="103"/>
      <c r="G49" s="103"/>
      <c r="H49" s="79"/>
      <c r="I49" s="79"/>
      <c r="J49" s="79"/>
      <c r="K49" s="79"/>
      <c r="L49" s="79"/>
    </row>
    <row r="50" spans="1:12" x14ac:dyDescent="0.25">
      <c r="A50" s="79"/>
      <c r="B50" s="79"/>
      <c r="C50" s="103"/>
      <c r="D50" s="103"/>
      <c r="E50" s="103"/>
      <c r="F50" s="103"/>
      <c r="G50" s="103"/>
      <c r="H50" s="79"/>
      <c r="I50" s="79"/>
      <c r="J50" s="79"/>
      <c r="K50" s="79"/>
      <c r="L50" s="79"/>
    </row>
    <row r="51" spans="1:12" x14ac:dyDescent="0.25">
      <c r="A51" s="79"/>
      <c r="B51" s="79"/>
      <c r="C51" s="103"/>
      <c r="D51" s="103"/>
      <c r="E51" s="103"/>
      <c r="F51" s="103"/>
      <c r="G51" s="103"/>
      <c r="H51" s="79"/>
      <c r="I51" s="79"/>
      <c r="J51" s="79"/>
      <c r="K51" s="79"/>
      <c r="L51" s="79"/>
    </row>
    <row r="52" spans="1:12" x14ac:dyDescent="0.25">
      <c r="A52" s="79"/>
      <c r="B52" s="79"/>
      <c r="C52" s="103"/>
      <c r="D52" s="103"/>
      <c r="E52" s="103"/>
      <c r="F52" s="103"/>
      <c r="G52" s="103"/>
      <c r="H52" s="79"/>
      <c r="I52" s="79"/>
      <c r="J52" s="79"/>
      <c r="K52" s="79"/>
      <c r="L52" s="79"/>
    </row>
    <row r="53" spans="1:12" x14ac:dyDescent="0.25">
      <c r="A53" s="79"/>
      <c r="B53" s="79"/>
      <c r="C53" s="103"/>
      <c r="D53" s="103"/>
      <c r="E53" s="103"/>
      <c r="F53" s="103"/>
      <c r="G53" s="103"/>
      <c r="H53" s="79"/>
      <c r="I53" s="79"/>
      <c r="J53" s="79"/>
      <c r="K53" s="79"/>
      <c r="L53" s="79"/>
    </row>
    <row r="54" spans="1:12" x14ac:dyDescent="0.25">
      <c r="A54" s="79"/>
      <c r="B54" s="79"/>
      <c r="C54" s="103"/>
      <c r="D54" s="103"/>
      <c r="E54" s="103"/>
      <c r="F54" s="103"/>
      <c r="G54" s="103"/>
      <c r="H54" s="79"/>
      <c r="I54" s="79"/>
      <c r="J54" s="79"/>
      <c r="K54" s="79"/>
      <c r="L54" s="79"/>
    </row>
    <row r="55" spans="1:12" x14ac:dyDescent="0.25">
      <c r="A55" s="79"/>
      <c r="B55" s="79"/>
      <c r="C55" s="103"/>
      <c r="D55" s="103"/>
      <c r="E55" s="103"/>
      <c r="F55" s="103"/>
      <c r="G55" s="103"/>
      <c r="H55" s="79"/>
      <c r="I55" s="79"/>
      <c r="J55" s="79"/>
      <c r="K55" s="79"/>
      <c r="L55" s="79"/>
    </row>
    <row r="56" spans="1:12" x14ac:dyDescent="0.25">
      <c r="A56" s="79"/>
      <c r="B56" s="79"/>
      <c r="C56" s="103"/>
      <c r="D56" s="103"/>
      <c r="E56" s="103"/>
      <c r="F56" s="103"/>
      <c r="G56" s="103"/>
      <c r="H56" s="79"/>
      <c r="I56" s="79"/>
      <c r="J56" s="79"/>
      <c r="K56" s="79"/>
      <c r="L56" s="79"/>
    </row>
    <row r="57" spans="1:12" x14ac:dyDescent="0.25">
      <c r="A57" s="79"/>
      <c r="B57" s="79"/>
      <c r="C57" s="103"/>
      <c r="D57" s="103"/>
      <c r="E57" s="103"/>
      <c r="F57" s="103"/>
      <c r="G57" s="103"/>
      <c r="H57" s="79"/>
      <c r="I57" s="79"/>
      <c r="J57" s="79"/>
      <c r="K57" s="79"/>
      <c r="L57" s="79"/>
    </row>
    <row r="58" spans="1:12" x14ac:dyDescent="0.25">
      <c r="A58" s="79"/>
      <c r="B58" s="79"/>
      <c r="C58" s="103"/>
      <c r="D58" s="103"/>
      <c r="E58" s="103"/>
      <c r="F58" s="103"/>
      <c r="G58" s="103"/>
      <c r="H58" s="79"/>
      <c r="I58" s="79"/>
      <c r="J58" s="79"/>
      <c r="K58" s="79"/>
      <c r="L58" s="79"/>
    </row>
    <row r="59" spans="1:12" x14ac:dyDescent="0.25">
      <c r="A59" s="79"/>
      <c r="B59" s="79"/>
      <c r="C59" s="103"/>
      <c r="D59" s="103"/>
      <c r="E59" s="103"/>
      <c r="F59" s="103"/>
      <c r="G59" s="103"/>
      <c r="H59" s="79"/>
      <c r="I59" s="79"/>
      <c r="J59" s="79"/>
      <c r="K59" s="79"/>
      <c r="L59" s="79"/>
    </row>
  </sheetData>
  <sheetProtection insertColumns="0" insertRows="0"/>
  <mergeCells count="11">
    <mergeCell ref="A18:D18"/>
    <mergeCell ref="H4:H5"/>
    <mergeCell ref="I4:I5"/>
    <mergeCell ref="J4:J5"/>
    <mergeCell ref="K4:K5"/>
    <mergeCell ref="A4:A5"/>
    <mergeCell ref="B4:C4"/>
    <mergeCell ref="D4:D5"/>
    <mergeCell ref="E4:E5"/>
    <mergeCell ref="F4:F5"/>
    <mergeCell ref="G4:G5"/>
  </mergeCells>
  <phoneticPr fontId="53" type="noConversion"/>
  <conditionalFormatting sqref="I6:K14">
    <cfRule type="cellIs" dxfId="9" priority="3" operator="greaterThan">
      <formula>0.2</formula>
    </cfRule>
  </conditionalFormatting>
  <conditionalFormatting sqref="H7:H14">
    <cfRule type="cellIs" dxfId="8" priority="2" operator="greaterThan">
      <formula>0.5</formula>
    </cfRule>
  </conditionalFormatting>
  <conditionalFormatting sqref="H6">
    <cfRule type="cellIs" dxfId="7" priority="1" operator="greaterThan">
      <formula>0.2</formula>
    </cfRule>
  </conditionalFormatting>
  <pageMargins left="0.43307086614173229" right="0.23622047244094491" top="0.27559055118110237" bottom="0.43307086614173229" header="0.19685039370078741" footer="0.31496062992125984"/>
  <pageSetup paperSize="9" scale="75" fitToHeight="2" orientation="landscape" horizontalDpi="4294967294" verticalDpi="4294967294"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8"/>
  <dimension ref="B1:AK34"/>
  <sheetViews>
    <sheetView showGridLines="0" topLeftCell="C1" zoomScale="110" zoomScaleNormal="110" zoomScaleSheetLayoutView="80" workbookViewId="0">
      <selection activeCell="C6" sqref="C6:H6"/>
    </sheetView>
  </sheetViews>
  <sheetFormatPr baseColWidth="10" defaultRowHeight="15" x14ac:dyDescent="0.25"/>
  <cols>
    <col min="1" max="1" width="3.7109375" style="79" customWidth="1"/>
    <col min="2" max="2" width="33.85546875" style="79" customWidth="1"/>
    <col min="3" max="3" width="21.85546875" style="79" customWidth="1"/>
    <col min="4" max="4" width="23.28515625" style="103" customWidth="1"/>
    <col min="5" max="6" width="18.85546875" style="103" customWidth="1"/>
    <col min="7" max="7" width="15.85546875" style="103" customWidth="1"/>
    <col min="8" max="8" width="15.42578125" style="103" customWidth="1"/>
    <col min="9" max="9" width="13.140625" style="79" customWidth="1"/>
    <col min="10" max="12" width="13.85546875" style="79" customWidth="1"/>
    <col min="13" max="13" width="12.42578125" style="79" bestFit="1" customWidth="1"/>
    <col min="14" max="14" width="13.85546875" style="79" bestFit="1" customWidth="1"/>
    <col min="15" max="16384" width="11.42578125" style="79"/>
  </cols>
  <sheetData>
    <row r="1" spans="2:37" x14ac:dyDescent="0.25">
      <c r="B1" s="98"/>
      <c r="C1" s="98"/>
      <c r="D1" s="211"/>
      <c r="E1" s="211"/>
      <c r="F1" s="211"/>
      <c r="G1" s="211"/>
      <c r="H1" s="211"/>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row>
    <row r="2" spans="2:37" x14ac:dyDescent="0.25">
      <c r="B2" s="81" t="s">
        <v>74</v>
      </c>
      <c r="C2" s="81"/>
      <c r="D2" s="213"/>
      <c r="E2" s="213"/>
      <c r="F2" s="213"/>
      <c r="G2" s="213" t="s">
        <v>9</v>
      </c>
      <c r="H2" s="101" t="s">
        <v>9</v>
      </c>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row>
    <row r="3" spans="2:37" x14ac:dyDescent="0.25">
      <c r="B3" s="210" t="s">
        <v>139</v>
      </c>
      <c r="C3" s="210"/>
      <c r="D3" s="191"/>
      <c r="E3" s="191"/>
      <c r="F3" s="191"/>
      <c r="G3" s="191"/>
      <c r="H3" s="191"/>
      <c r="I3" s="214"/>
      <c r="J3" s="214"/>
      <c r="K3" s="214"/>
      <c r="L3" s="214"/>
      <c r="M3" s="80"/>
      <c r="N3" s="80"/>
      <c r="O3" s="80"/>
      <c r="P3" s="80"/>
      <c r="Q3" s="80"/>
      <c r="R3" s="80"/>
      <c r="S3" s="80"/>
      <c r="T3" s="80"/>
      <c r="U3" s="80"/>
      <c r="V3" s="80"/>
      <c r="W3" s="80"/>
      <c r="X3" s="80"/>
      <c r="Y3" s="80"/>
      <c r="Z3" s="80"/>
      <c r="AA3" s="80"/>
      <c r="AB3" s="80"/>
      <c r="AC3" s="80"/>
      <c r="AD3" s="80"/>
      <c r="AE3" s="80"/>
      <c r="AF3" s="80"/>
      <c r="AG3" s="80"/>
      <c r="AH3" s="80"/>
      <c r="AI3" s="80"/>
      <c r="AJ3" s="80"/>
      <c r="AK3" s="80"/>
    </row>
    <row r="4" spans="2:37" ht="56.25" customHeight="1" x14ac:dyDescent="0.25">
      <c r="B4" s="784" t="s">
        <v>244</v>
      </c>
      <c r="C4" s="789" t="s">
        <v>198</v>
      </c>
      <c r="D4" s="790"/>
      <c r="E4" s="784" t="s">
        <v>203</v>
      </c>
      <c r="F4" s="784" t="s">
        <v>278</v>
      </c>
      <c r="G4" s="784" t="s">
        <v>204</v>
      </c>
      <c r="H4" s="784" t="s">
        <v>205</v>
      </c>
      <c r="I4" s="784" t="s">
        <v>206</v>
      </c>
      <c r="J4" s="784" t="s">
        <v>207</v>
      </c>
      <c r="K4" s="784" t="s">
        <v>191</v>
      </c>
      <c r="L4" s="784" t="s">
        <v>208</v>
      </c>
      <c r="M4" s="80"/>
      <c r="N4" s="80"/>
      <c r="O4" s="80"/>
      <c r="P4" s="80"/>
      <c r="Q4" s="80"/>
      <c r="R4" s="80"/>
      <c r="S4" s="80"/>
      <c r="T4" s="80"/>
      <c r="U4" s="80"/>
      <c r="V4" s="80"/>
      <c r="W4" s="80"/>
      <c r="X4" s="80"/>
      <c r="Y4" s="80"/>
      <c r="Z4" s="80"/>
      <c r="AA4" s="80"/>
      <c r="AB4" s="80"/>
      <c r="AC4" s="80"/>
      <c r="AD4" s="80"/>
      <c r="AE4" s="80"/>
      <c r="AF4" s="80"/>
      <c r="AG4" s="80"/>
      <c r="AH4" s="80"/>
      <c r="AI4" s="80"/>
      <c r="AJ4" s="80"/>
      <c r="AK4" s="80"/>
    </row>
    <row r="5" spans="2:37" x14ac:dyDescent="0.25">
      <c r="B5" s="785"/>
      <c r="C5" s="261" t="s">
        <v>184</v>
      </c>
      <c r="D5" s="261" t="s">
        <v>185</v>
      </c>
      <c r="E5" s="785"/>
      <c r="F5" s="785"/>
      <c r="G5" s="785"/>
      <c r="H5" s="785"/>
      <c r="I5" s="785"/>
      <c r="J5" s="785"/>
      <c r="K5" s="785"/>
      <c r="L5" s="785"/>
      <c r="M5" s="80"/>
      <c r="N5" s="80"/>
      <c r="O5" s="80"/>
      <c r="P5" s="80"/>
      <c r="Q5" s="80"/>
      <c r="R5" s="80"/>
      <c r="S5" s="80"/>
      <c r="T5" s="80"/>
      <c r="U5" s="80"/>
      <c r="V5" s="80"/>
      <c r="W5" s="80"/>
      <c r="X5" s="80"/>
      <c r="Y5" s="80"/>
      <c r="Z5" s="80"/>
      <c r="AA5" s="80"/>
      <c r="AB5" s="80"/>
      <c r="AC5" s="80"/>
      <c r="AD5" s="80"/>
      <c r="AE5" s="80"/>
      <c r="AF5" s="80"/>
      <c r="AG5" s="80"/>
      <c r="AH5" s="80"/>
      <c r="AI5" s="80"/>
      <c r="AJ5" s="80"/>
      <c r="AK5" s="80"/>
    </row>
    <row r="6" spans="2:37" x14ac:dyDescent="0.25">
      <c r="B6" s="238" t="s">
        <v>280</v>
      </c>
      <c r="C6" s="215"/>
      <c r="D6" s="215"/>
      <c r="E6" s="215"/>
      <c r="F6" s="216"/>
      <c r="G6" s="216"/>
      <c r="H6" s="216"/>
      <c r="I6" s="220" t="e">
        <f t="shared" ref="I6:I29" si="0">G6/C6</f>
        <v>#DIV/0!</v>
      </c>
      <c r="J6" s="221" t="e">
        <f t="shared" ref="J6:J29" si="1">G6/D6</f>
        <v>#DIV/0!</v>
      </c>
      <c r="K6" s="221" t="e">
        <f t="shared" ref="K6:K29" si="2">H6/C6</f>
        <v>#DIV/0!</v>
      </c>
      <c r="L6" s="221" t="e">
        <f t="shared" ref="L6:L29" si="3">H6/D6</f>
        <v>#DIV/0!</v>
      </c>
      <c r="M6" s="80"/>
      <c r="N6" s="80"/>
      <c r="O6" s="80"/>
      <c r="P6" s="80"/>
      <c r="Q6" s="80"/>
      <c r="R6" s="80"/>
      <c r="S6" s="80"/>
      <c r="T6" s="80"/>
      <c r="U6" s="80"/>
      <c r="V6" s="80"/>
      <c r="W6" s="80"/>
      <c r="X6" s="80"/>
      <c r="Y6" s="80"/>
      <c r="Z6" s="80"/>
      <c r="AA6" s="80"/>
      <c r="AB6" s="80"/>
      <c r="AC6" s="80"/>
      <c r="AD6" s="80"/>
      <c r="AE6" s="80"/>
      <c r="AF6" s="80"/>
      <c r="AG6" s="80"/>
      <c r="AH6" s="80"/>
      <c r="AI6" s="80"/>
      <c r="AJ6" s="80"/>
      <c r="AK6" s="80"/>
    </row>
    <row r="7" spans="2:37" x14ac:dyDescent="0.25">
      <c r="B7" s="238"/>
      <c r="C7" s="215"/>
      <c r="D7" s="215"/>
      <c r="E7" s="215"/>
      <c r="F7" s="216"/>
      <c r="G7" s="216"/>
      <c r="H7" s="216"/>
      <c r="I7" s="220" t="e">
        <f t="shared" si="0"/>
        <v>#DIV/0!</v>
      </c>
      <c r="J7" s="221" t="e">
        <f t="shared" si="1"/>
        <v>#DIV/0!</v>
      </c>
      <c r="K7" s="221" t="e">
        <f t="shared" si="2"/>
        <v>#DIV/0!</v>
      </c>
      <c r="L7" s="221" t="e">
        <f t="shared" si="3"/>
        <v>#DIV/0!</v>
      </c>
      <c r="M7" s="80"/>
      <c r="N7" s="80"/>
      <c r="O7" s="80"/>
      <c r="P7" s="80"/>
      <c r="Q7" s="80"/>
      <c r="R7" s="80"/>
      <c r="S7" s="80"/>
      <c r="T7" s="80"/>
      <c r="U7" s="80"/>
      <c r="V7" s="80"/>
      <c r="W7" s="80"/>
      <c r="X7" s="80"/>
      <c r="Y7" s="80"/>
      <c r="Z7" s="80"/>
      <c r="AA7" s="80"/>
      <c r="AB7" s="80"/>
      <c r="AC7" s="80"/>
      <c r="AD7" s="80"/>
      <c r="AE7" s="80"/>
      <c r="AF7" s="80"/>
      <c r="AG7" s="80"/>
      <c r="AH7" s="80"/>
      <c r="AI7" s="80"/>
      <c r="AJ7" s="80"/>
      <c r="AK7" s="80"/>
    </row>
    <row r="8" spans="2:37" x14ac:dyDescent="0.25">
      <c r="B8" s="238"/>
      <c r="C8" s="215"/>
      <c r="D8" s="215"/>
      <c r="E8" s="215"/>
      <c r="F8" s="216"/>
      <c r="G8" s="216"/>
      <c r="H8" s="216"/>
      <c r="I8" s="220" t="e">
        <f t="shared" si="0"/>
        <v>#DIV/0!</v>
      </c>
      <c r="J8" s="221" t="e">
        <f t="shared" si="1"/>
        <v>#DIV/0!</v>
      </c>
      <c r="K8" s="221" t="e">
        <f t="shared" si="2"/>
        <v>#DIV/0!</v>
      </c>
      <c r="L8" s="221" t="e">
        <f t="shared" si="3"/>
        <v>#DIV/0!</v>
      </c>
      <c r="M8" s="80"/>
      <c r="N8" s="80"/>
      <c r="O8" s="80"/>
      <c r="P8" s="80"/>
      <c r="Q8" s="80"/>
      <c r="R8" s="80"/>
      <c r="S8" s="80"/>
      <c r="T8" s="80"/>
      <c r="U8" s="80"/>
      <c r="V8" s="80"/>
      <c r="W8" s="80"/>
      <c r="X8" s="80"/>
      <c r="Y8" s="80"/>
      <c r="Z8" s="80"/>
      <c r="AA8" s="80"/>
      <c r="AB8" s="80"/>
      <c r="AC8" s="80"/>
      <c r="AD8" s="80"/>
      <c r="AE8" s="80"/>
      <c r="AF8" s="80"/>
      <c r="AG8" s="80"/>
      <c r="AH8" s="80"/>
      <c r="AI8" s="80"/>
      <c r="AJ8" s="80"/>
      <c r="AK8" s="80"/>
    </row>
    <row r="9" spans="2:37" x14ac:dyDescent="0.25">
      <c r="B9" s="238"/>
      <c r="C9" s="215"/>
      <c r="D9" s="215"/>
      <c r="E9" s="215"/>
      <c r="F9" s="216"/>
      <c r="G9" s="216"/>
      <c r="H9" s="216"/>
      <c r="I9" s="220" t="e">
        <f t="shared" si="0"/>
        <v>#DIV/0!</v>
      </c>
      <c r="J9" s="221" t="e">
        <f t="shared" si="1"/>
        <v>#DIV/0!</v>
      </c>
      <c r="K9" s="221" t="e">
        <f t="shared" si="2"/>
        <v>#DIV/0!</v>
      </c>
      <c r="L9" s="221" t="e">
        <f t="shared" si="3"/>
        <v>#DIV/0!</v>
      </c>
      <c r="M9" s="80"/>
      <c r="N9" s="80"/>
      <c r="O9" s="80"/>
      <c r="P9" s="80"/>
      <c r="Q9" s="80"/>
      <c r="R9" s="80"/>
      <c r="S9" s="80"/>
      <c r="T9" s="80"/>
      <c r="U9" s="80"/>
      <c r="V9" s="80"/>
      <c r="W9" s="80"/>
      <c r="X9" s="80"/>
      <c r="Y9" s="80"/>
      <c r="Z9" s="80"/>
      <c r="AA9" s="80"/>
      <c r="AB9" s="80"/>
      <c r="AC9" s="80"/>
      <c r="AD9" s="80"/>
      <c r="AE9" s="80"/>
      <c r="AF9" s="80"/>
      <c r="AG9" s="80"/>
      <c r="AH9" s="80"/>
      <c r="AI9" s="80"/>
      <c r="AJ9" s="80"/>
      <c r="AK9" s="80"/>
    </row>
    <row r="10" spans="2:37" x14ac:dyDescent="0.25">
      <c r="B10" s="238"/>
      <c r="C10" s="215"/>
      <c r="D10" s="215"/>
      <c r="E10" s="215"/>
      <c r="F10" s="216"/>
      <c r="G10" s="216"/>
      <c r="H10" s="216"/>
      <c r="I10" s="220" t="e">
        <f t="shared" si="0"/>
        <v>#DIV/0!</v>
      </c>
      <c r="J10" s="221" t="e">
        <f t="shared" si="1"/>
        <v>#DIV/0!</v>
      </c>
      <c r="K10" s="221" t="e">
        <f t="shared" si="2"/>
        <v>#DIV/0!</v>
      </c>
      <c r="L10" s="221" t="e">
        <f t="shared" si="3"/>
        <v>#DIV/0!</v>
      </c>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0"/>
    </row>
    <row r="11" spans="2:37" x14ac:dyDescent="0.25">
      <c r="B11" s="238"/>
      <c r="C11" s="215"/>
      <c r="D11" s="215"/>
      <c r="E11" s="215"/>
      <c r="F11" s="216"/>
      <c r="G11" s="216"/>
      <c r="H11" s="216"/>
      <c r="I11" s="220" t="e">
        <f t="shared" si="0"/>
        <v>#DIV/0!</v>
      </c>
      <c r="J11" s="221" t="e">
        <f t="shared" si="1"/>
        <v>#DIV/0!</v>
      </c>
      <c r="K11" s="221" t="e">
        <f t="shared" si="2"/>
        <v>#DIV/0!</v>
      </c>
      <c r="L11" s="221" t="e">
        <f t="shared" si="3"/>
        <v>#DIV/0!</v>
      </c>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row>
    <row r="12" spans="2:37" x14ac:dyDescent="0.25">
      <c r="B12" s="238"/>
      <c r="C12" s="215"/>
      <c r="D12" s="215"/>
      <c r="E12" s="215"/>
      <c r="F12" s="216"/>
      <c r="G12" s="216"/>
      <c r="H12" s="216"/>
      <c r="I12" s="220" t="e">
        <f t="shared" si="0"/>
        <v>#DIV/0!</v>
      </c>
      <c r="J12" s="221" t="e">
        <f t="shared" si="1"/>
        <v>#DIV/0!</v>
      </c>
      <c r="K12" s="221" t="e">
        <f t="shared" si="2"/>
        <v>#DIV/0!</v>
      </c>
      <c r="L12" s="221" t="e">
        <f t="shared" si="3"/>
        <v>#DIV/0!</v>
      </c>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row>
    <row r="13" spans="2:37" x14ac:dyDescent="0.25">
      <c r="B13" s="238"/>
      <c r="C13" s="215"/>
      <c r="D13" s="215"/>
      <c r="E13" s="215"/>
      <c r="F13" s="216"/>
      <c r="G13" s="216"/>
      <c r="H13" s="216"/>
      <c r="I13" s="220" t="e">
        <f t="shared" si="0"/>
        <v>#DIV/0!</v>
      </c>
      <c r="J13" s="221" t="e">
        <f t="shared" si="1"/>
        <v>#DIV/0!</v>
      </c>
      <c r="K13" s="221" t="e">
        <f t="shared" si="2"/>
        <v>#DIV/0!</v>
      </c>
      <c r="L13" s="221" t="e">
        <f t="shared" si="3"/>
        <v>#DIV/0!</v>
      </c>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row>
    <row r="14" spans="2:37" x14ac:dyDescent="0.25">
      <c r="B14" s="238"/>
      <c r="C14" s="215"/>
      <c r="D14" s="215"/>
      <c r="E14" s="215"/>
      <c r="F14" s="216"/>
      <c r="G14" s="216"/>
      <c r="H14" s="216"/>
      <c r="I14" s="220" t="e">
        <f t="shared" si="0"/>
        <v>#DIV/0!</v>
      </c>
      <c r="J14" s="221" t="e">
        <f t="shared" si="1"/>
        <v>#DIV/0!</v>
      </c>
      <c r="K14" s="221" t="e">
        <f t="shared" si="2"/>
        <v>#DIV/0!</v>
      </c>
      <c r="L14" s="221" t="e">
        <f t="shared" si="3"/>
        <v>#DIV/0!</v>
      </c>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row>
    <row r="15" spans="2:37" x14ac:dyDescent="0.25">
      <c r="B15" s="238"/>
      <c r="C15" s="215"/>
      <c r="D15" s="215"/>
      <c r="E15" s="215"/>
      <c r="F15" s="216"/>
      <c r="G15" s="216"/>
      <c r="H15" s="216"/>
      <c r="I15" s="220" t="e">
        <f t="shared" si="0"/>
        <v>#DIV/0!</v>
      </c>
      <c r="J15" s="221" t="e">
        <f t="shared" si="1"/>
        <v>#DIV/0!</v>
      </c>
      <c r="K15" s="221" t="e">
        <f t="shared" si="2"/>
        <v>#DIV/0!</v>
      </c>
      <c r="L15" s="221" t="e">
        <f t="shared" si="3"/>
        <v>#DIV/0!</v>
      </c>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row>
    <row r="16" spans="2:37" x14ac:dyDescent="0.25">
      <c r="B16" s="238"/>
      <c r="C16" s="215"/>
      <c r="D16" s="215"/>
      <c r="E16" s="215"/>
      <c r="F16" s="216"/>
      <c r="G16" s="216"/>
      <c r="H16" s="216"/>
      <c r="I16" s="220" t="e">
        <f t="shared" si="0"/>
        <v>#DIV/0!</v>
      </c>
      <c r="J16" s="221" t="e">
        <f t="shared" si="1"/>
        <v>#DIV/0!</v>
      </c>
      <c r="K16" s="221" t="e">
        <f t="shared" si="2"/>
        <v>#DIV/0!</v>
      </c>
      <c r="L16" s="221" t="e">
        <f t="shared" si="3"/>
        <v>#DIV/0!</v>
      </c>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row>
    <row r="17" spans="2:37" x14ac:dyDescent="0.25">
      <c r="B17" s="238"/>
      <c r="C17" s="215"/>
      <c r="D17" s="215"/>
      <c r="E17" s="215"/>
      <c r="F17" s="216"/>
      <c r="G17" s="216"/>
      <c r="H17" s="216"/>
      <c r="I17" s="220" t="e">
        <f t="shared" si="0"/>
        <v>#DIV/0!</v>
      </c>
      <c r="J17" s="221" t="e">
        <f t="shared" si="1"/>
        <v>#DIV/0!</v>
      </c>
      <c r="K17" s="221" t="e">
        <f t="shared" si="2"/>
        <v>#DIV/0!</v>
      </c>
      <c r="L17" s="221" t="e">
        <f t="shared" si="3"/>
        <v>#DIV/0!</v>
      </c>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row>
    <row r="18" spans="2:37" x14ac:dyDescent="0.25">
      <c r="B18" s="238"/>
      <c r="C18" s="215"/>
      <c r="D18" s="215"/>
      <c r="E18" s="215"/>
      <c r="F18" s="216"/>
      <c r="G18" s="216"/>
      <c r="H18" s="216"/>
      <c r="I18" s="220" t="e">
        <f t="shared" si="0"/>
        <v>#DIV/0!</v>
      </c>
      <c r="J18" s="221" t="e">
        <f t="shared" si="1"/>
        <v>#DIV/0!</v>
      </c>
      <c r="K18" s="221" t="e">
        <f t="shared" si="2"/>
        <v>#DIV/0!</v>
      </c>
      <c r="L18" s="221" t="e">
        <f t="shared" si="3"/>
        <v>#DIV/0!</v>
      </c>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row>
    <row r="19" spans="2:37" x14ac:dyDescent="0.25">
      <c r="B19" s="238"/>
      <c r="C19" s="215"/>
      <c r="D19" s="215"/>
      <c r="E19" s="215"/>
      <c r="F19" s="216"/>
      <c r="G19" s="216"/>
      <c r="H19" s="216"/>
      <c r="I19" s="220" t="e">
        <f t="shared" si="0"/>
        <v>#DIV/0!</v>
      </c>
      <c r="J19" s="221" t="e">
        <f t="shared" si="1"/>
        <v>#DIV/0!</v>
      </c>
      <c r="K19" s="221" t="e">
        <f t="shared" si="2"/>
        <v>#DIV/0!</v>
      </c>
      <c r="L19" s="221" t="e">
        <f t="shared" si="3"/>
        <v>#DIV/0!</v>
      </c>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row>
    <row r="20" spans="2:37" x14ac:dyDescent="0.25">
      <c r="B20" s="238"/>
      <c r="C20" s="215"/>
      <c r="D20" s="215"/>
      <c r="E20" s="215"/>
      <c r="F20" s="216"/>
      <c r="G20" s="216"/>
      <c r="H20" s="216"/>
      <c r="I20" s="220" t="e">
        <f t="shared" si="0"/>
        <v>#DIV/0!</v>
      </c>
      <c r="J20" s="221" t="e">
        <f t="shared" si="1"/>
        <v>#DIV/0!</v>
      </c>
      <c r="K20" s="221" t="e">
        <f t="shared" si="2"/>
        <v>#DIV/0!</v>
      </c>
      <c r="L20" s="221" t="e">
        <f t="shared" si="3"/>
        <v>#DIV/0!</v>
      </c>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row>
    <row r="21" spans="2:37" x14ac:dyDescent="0.25">
      <c r="B21" s="238"/>
      <c r="C21" s="215"/>
      <c r="D21" s="215"/>
      <c r="E21" s="215"/>
      <c r="F21" s="216"/>
      <c r="G21" s="216"/>
      <c r="H21" s="216"/>
      <c r="I21" s="220" t="e">
        <f t="shared" si="0"/>
        <v>#DIV/0!</v>
      </c>
      <c r="J21" s="221" t="e">
        <f t="shared" si="1"/>
        <v>#DIV/0!</v>
      </c>
      <c r="K21" s="221" t="e">
        <f t="shared" si="2"/>
        <v>#DIV/0!</v>
      </c>
      <c r="L21" s="221" t="e">
        <f t="shared" si="3"/>
        <v>#DIV/0!</v>
      </c>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row>
    <row r="22" spans="2:37" x14ac:dyDescent="0.25">
      <c r="B22" s="238"/>
      <c r="C22" s="215"/>
      <c r="D22" s="215"/>
      <c r="E22" s="215"/>
      <c r="F22" s="216"/>
      <c r="G22" s="216"/>
      <c r="H22" s="216"/>
      <c r="I22" s="220" t="e">
        <f t="shared" si="0"/>
        <v>#DIV/0!</v>
      </c>
      <c r="J22" s="221" t="e">
        <f t="shared" si="1"/>
        <v>#DIV/0!</v>
      </c>
      <c r="K22" s="221" t="e">
        <f t="shared" si="2"/>
        <v>#DIV/0!</v>
      </c>
      <c r="L22" s="221" t="e">
        <f t="shared" si="3"/>
        <v>#DIV/0!</v>
      </c>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row>
    <row r="23" spans="2:37" x14ac:dyDescent="0.25">
      <c r="B23" s="238"/>
      <c r="C23" s="215"/>
      <c r="D23" s="215"/>
      <c r="E23" s="215"/>
      <c r="F23" s="216"/>
      <c r="G23" s="216"/>
      <c r="H23" s="216"/>
      <c r="I23" s="220" t="e">
        <f t="shared" si="0"/>
        <v>#DIV/0!</v>
      </c>
      <c r="J23" s="221" t="e">
        <f t="shared" si="1"/>
        <v>#DIV/0!</v>
      </c>
      <c r="K23" s="221" t="e">
        <f t="shared" si="2"/>
        <v>#DIV/0!</v>
      </c>
      <c r="L23" s="221" t="e">
        <f t="shared" si="3"/>
        <v>#DIV/0!</v>
      </c>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row>
    <row r="24" spans="2:37" x14ac:dyDescent="0.25">
      <c r="B24" s="238"/>
      <c r="C24" s="215"/>
      <c r="D24" s="215"/>
      <c r="E24" s="215"/>
      <c r="F24" s="216"/>
      <c r="G24" s="216"/>
      <c r="H24" s="216"/>
      <c r="I24" s="220" t="e">
        <f t="shared" si="0"/>
        <v>#DIV/0!</v>
      </c>
      <c r="J24" s="221" t="e">
        <f t="shared" si="1"/>
        <v>#DIV/0!</v>
      </c>
      <c r="K24" s="221" t="e">
        <f t="shared" si="2"/>
        <v>#DIV/0!</v>
      </c>
      <c r="L24" s="221" t="e">
        <f t="shared" si="3"/>
        <v>#DIV/0!</v>
      </c>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row>
    <row r="25" spans="2:37" x14ac:dyDescent="0.25">
      <c r="B25" s="238"/>
      <c r="C25" s="215"/>
      <c r="D25" s="215"/>
      <c r="E25" s="215"/>
      <c r="F25" s="216"/>
      <c r="G25" s="216"/>
      <c r="H25" s="216"/>
      <c r="I25" s="220" t="e">
        <f t="shared" si="0"/>
        <v>#DIV/0!</v>
      </c>
      <c r="J25" s="221" t="e">
        <f t="shared" si="1"/>
        <v>#DIV/0!</v>
      </c>
      <c r="K25" s="221" t="e">
        <f t="shared" si="2"/>
        <v>#DIV/0!</v>
      </c>
      <c r="L25" s="221" t="e">
        <f t="shared" si="3"/>
        <v>#DIV/0!</v>
      </c>
      <c r="M25" s="80"/>
      <c r="N25" s="80"/>
    </row>
    <row r="26" spans="2:37" x14ac:dyDescent="0.25">
      <c r="B26" s="238"/>
      <c r="C26" s="215"/>
      <c r="D26" s="215"/>
      <c r="E26" s="215"/>
      <c r="F26" s="216"/>
      <c r="G26" s="216"/>
      <c r="H26" s="216"/>
      <c r="I26" s="220" t="e">
        <f t="shared" si="0"/>
        <v>#DIV/0!</v>
      </c>
      <c r="J26" s="221" t="e">
        <f t="shared" si="1"/>
        <v>#DIV/0!</v>
      </c>
      <c r="K26" s="221" t="e">
        <f t="shared" si="2"/>
        <v>#DIV/0!</v>
      </c>
      <c r="L26" s="221" t="e">
        <f t="shared" si="3"/>
        <v>#DIV/0!</v>
      </c>
      <c r="M26" s="80"/>
      <c r="N26" s="80"/>
    </row>
    <row r="27" spans="2:37" x14ac:dyDescent="0.25">
      <c r="B27" s="238"/>
      <c r="C27" s="215"/>
      <c r="D27" s="215"/>
      <c r="E27" s="215"/>
      <c r="F27" s="216"/>
      <c r="G27" s="216"/>
      <c r="H27" s="216"/>
      <c r="I27" s="220" t="e">
        <f t="shared" si="0"/>
        <v>#DIV/0!</v>
      </c>
      <c r="J27" s="221" t="e">
        <f t="shared" si="1"/>
        <v>#DIV/0!</v>
      </c>
      <c r="K27" s="221" t="e">
        <f t="shared" si="2"/>
        <v>#DIV/0!</v>
      </c>
      <c r="L27" s="221" t="e">
        <f t="shared" si="3"/>
        <v>#DIV/0!</v>
      </c>
      <c r="M27" s="80"/>
      <c r="N27" s="80"/>
    </row>
    <row r="28" spans="2:37" x14ac:dyDescent="0.25">
      <c r="B28" s="238"/>
      <c r="C28" s="215"/>
      <c r="D28" s="215"/>
      <c r="E28" s="215"/>
      <c r="F28" s="216"/>
      <c r="G28" s="216"/>
      <c r="H28" s="216"/>
      <c r="I28" s="220" t="e">
        <f t="shared" si="0"/>
        <v>#DIV/0!</v>
      </c>
      <c r="J28" s="221" t="e">
        <f t="shared" si="1"/>
        <v>#DIV/0!</v>
      </c>
      <c r="K28" s="221" t="e">
        <f t="shared" si="2"/>
        <v>#DIV/0!</v>
      </c>
      <c r="L28" s="221" t="e">
        <f t="shared" si="3"/>
        <v>#DIV/0!</v>
      </c>
      <c r="M28" s="80"/>
      <c r="N28" s="80"/>
    </row>
    <row r="29" spans="2:37" x14ac:dyDescent="0.25">
      <c r="B29" s="243" t="s">
        <v>5</v>
      </c>
      <c r="C29" s="306">
        <f t="shared" ref="C29:H29" si="4">SUM(C6:C28)</f>
        <v>0</v>
      </c>
      <c r="D29" s="306">
        <f t="shared" si="4"/>
        <v>0</v>
      </c>
      <c r="E29" s="306">
        <f t="shared" si="4"/>
        <v>0</v>
      </c>
      <c r="F29" s="306">
        <f t="shared" si="4"/>
        <v>0</v>
      </c>
      <c r="G29" s="306">
        <f t="shared" si="4"/>
        <v>0</v>
      </c>
      <c r="H29" s="306">
        <f t="shared" si="4"/>
        <v>0</v>
      </c>
      <c r="I29" s="307" t="e">
        <f t="shared" si="0"/>
        <v>#DIV/0!</v>
      </c>
      <c r="J29" s="307" t="e">
        <f t="shared" si="1"/>
        <v>#DIV/0!</v>
      </c>
      <c r="K29" s="307" t="e">
        <f t="shared" si="2"/>
        <v>#DIV/0!</v>
      </c>
      <c r="L29" s="307" t="e">
        <f t="shared" si="3"/>
        <v>#DIV/0!</v>
      </c>
    </row>
    <row r="30" spans="2:37" ht="31.5" customHeight="1" x14ac:dyDescent="0.25">
      <c r="B30" s="217" t="s">
        <v>277</v>
      </c>
      <c r="C30" s="217"/>
      <c r="D30" s="101"/>
      <c r="E30" s="101"/>
      <c r="F30" s="101"/>
      <c r="G30" s="101"/>
      <c r="H30" s="101"/>
      <c r="I30" s="80"/>
      <c r="J30" s="80"/>
      <c r="K30" s="80"/>
      <c r="L30" s="80"/>
    </row>
    <row r="31" spans="2:37" x14ac:dyDescent="0.25">
      <c r="B31" s="218" t="s">
        <v>146</v>
      </c>
      <c r="C31" s="219"/>
      <c r="D31" s="219"/>
      <c r="E31" s="219"/>
      <c r="F31" s="219"/>
      <c r="G31" s="219"/>
      <c r="H31" s="219"/>
      <c r="I31" s="219"/>
      <c r="J31" s="219"/>
      <c r="K31" s="219"/>
      <c r="L31" s="219"/>
    </row>
    <row r="32" spans="2:37" x14ac:dyDescent="0.25">
      <c r="B32" s="217"/>
      <c r="C32" s="217"/>
      <c r="D32" s="101"/>
      <c r="E32" s="101"/>
      <c r="F32" s="101"/>
      <c r="G32" s="101"/>
      <c r="H32" s="101"/>
      <c r="I32" s="80"/>
      <c r="J32" s="80"/>
      <c r="K32" s="80"/>
      <c r="L32" s="80"/>
    </row>
    <row r="34" spans="12:12" x14ac:dyDescent="0.25">
      <c r="L34" s="212"/>
    </row>
  </sheetData>
  <sheetProtection password="8BF8" sheet="1" scenarios="1" insertColumns="0" insertRows="0"/>
  <mergeCells count="10">
    <mergeCell ref="K4:K5"/>
    <mergeCell ref="L4:L5"/>
    <mergeCell ref="C4:D4"/>
    <mergeCell ref="B4:B5"/>
    <mergeCell ref="E4:E5"/>
    <mergeCell ref="F4:F5"/>
    <mergeCell ref="G4:G5"/>
    <mergeCell ref="H4:H5"/>
    <mergeCell ref="I4:I5"/>
    <mergeCell ref="J4:J5"/>
  </mergeCells>
  <phoneticPr fontId="0" type="noConversion"/>
  <conditionalFormatting sqref="J6:L28">
    <cfRule type="cellIs" dxfId="6" priority="4" operator="greaterThan">
      <formula>0.2</formula>
    </cfRule>
  </conditionalFormatting>
  <conditionalFormatting sqref="I6:I28">
    <cfRule type="cellIs" dxfId="5" priority="3" operator="greaterThan">
      <formula>0.5</formula>
    </cfRule>
  </conditionalFormatting>
  <printOptions horizontalCentered="1" verticalCentered="1"/>
  <pageMargins left="0.39370078740157483" right="0" top="0.27559055118110237" bottom="0.19685039370078741" header="0.15748031496062992" footer="0.19685039370078741"/>
  <pageSetup paperSize="9" scale="75"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9">
    <tabColor rgb="FF00B050"/>
    <pageSetUpPr fitToPage="1"/>
  </sheetPr>
  <dimension ref="B1:M48"/>
  <sheetViews>
    <sheetView showGridLines="0" view="pageBreakPreview" zoomScale="90" zoomScaleSheetLayoutView="90" workbookViewId="0">
      <selection activeCell="F8" sqref="F8"/>
    </sheetView>
  </sheetViews>
  <sheetFormatPr baseColWidth="10" defaultRowHeight="15" x14ac:dyDescent="0.25"/>
  <cols>
    <col min="1" max="1" width="3.7109375" style="79" customWidth="1"/>
    <col min="2" max="2" width="34" style="79" customWidth="1"/>
    <col min="3" max="4" width="16.85546875" style="103" customWidth="1"/>
    <col min="5" max="5" width="18.28515625" style="103" customWidth="1"/>
    <col min="6" max="6" width="19.85546875" style="79" customWidth="1"/>
    <col min="7" max="8" width="15.85546875" style="79" customWidth="1"/>
    <col min="9" max="9" width="15.5703125" style="79" customWidth="1"/>
    <col min="10" max="10" width="13.42578125" style="79" customWidth="1"/>
    <col min="11" max="11" width="14.42578125" style="79" customWidth="1"/>
    <col min="12" max="12" width="16.28515625" style="79" customWidth="1"/>
    <col min="13" max="16384" width="11.42578125" style="79"/>
  </cols>
  <sheetData>
    <row r="1" spans="2:13" x14ac:dyDescent="0.25">
      <c r="B1" s="82"/>
      <c r="C1" s="101"/>
      <c r="D1" s="101"/>
      <c r="E1" s="101"/>
      <c r="F1" s="80"/>
      <c r="G1" s="80"/>
    </row>
    <row r="2" spans="2:13" x14ac:dyDescent="0.25">
      <c r="B2" s="109" t="s">
        <v>94</v>
      </c>
      <c r="C2" s="213"/>
      <c r="D2" s="213"/>
      <c r="E2" s="101"/>
      <c r="F2" s="80"/>
      <c r="G2" s="80"/>
    </row>
    <row r="3" spans="2:13" ht="15" customHeight="1" x14ac:dyDescent="0.25">
      <c r="B3" s="222"/>
      <c r="C3" s="101"/>
      <c r="D3" s="211"/>
      <c r="E3" s="101"/>
      <c r="F3" s="80"/>
      <c r="G3" s="80"/>
    </row>
    <row r="4" spans="2:13" ht="44.25" customHeight="1" x14ac:dyDescent="0.25">
      <c r="B4" s="784" t="s">
        <v>248</v>
      </c>
      <c r="C4" s="789" t="s">
        <v>186</v>
      </c>
      <c r="D4" s="790"/>
      <c r="E4" s="784" t="s">
        <v>228</v>
      </c>
      <c r="F4" s="784" t="s">
        <v>276</v>
      </c>
      <c r="G4" s="784" t="s">
        <v>348</v>
      </c>
      <c r="H4" s="784" t="s">
        <v>227</v>
      </c>
      <c r="I4" s="784" t="s">
        <v>189</v>
      </c>
      <c r="J4" s="784" t="s">
        <v>190</v>
      </c>
      <c r="K4" s="784" t="s">
        <v>191</v>
      </c>
      <c r="L4" s="784" t="s">
        <v>192</v>
      </c>
    </row>
    <row r="5" spans="2:13" ht="35.25" customHeight="1" x14ac:dyDescent="0.25">
      <c r="B5" s="785"/>
      <c r="C5" s="261" t="s">
        <v>184</v>
      </c>
      <c r="D5" s="262" t="s">
        <v>185</v>
      </c>
      <c r="E5" s="785"/>
      <c r="F5" s="785"/>
      <c r="G5" s="785"/>
      <c r="H5" s="785"/>
      <c r="I5" s="785"/>
      <c r="J5" s="785"/>
      <c r="K5" s="785"/>
      <c r="L5" s="785"/>
    </row>
    <row r="6" spans="2:13" ht="15" customHeight="1" x14ac:dyDescent="0.25">
      <c r="B6" s="263" t="s">
        <v>63</v>
      </c>
      <c r="C6" s="299">
        <f t="shared" ref="C6:H6" si="0">SUM(C7:C11)</f>
        <v>1133.5</v>
      </c>
      <c r="D6" s="299">
        <f t="shared" si="0"/>
        <v>566</v>
      </c>
      <c r="E6" s="523">
        <f>SUM(E7:E11)</f>
        <v>0</v>
      </c>
      <c r="F6" s="543">
        <f t="shared" si="0"/>
        <v>0</v>
      </c>
      <c r="G6" s="299">
        <f t="shared" si="0"/>
        <v>526</v>
      </c>
      <c r="H6" s="299">
        <f t="shared" si="0"/>
        <v>526.05100000000004</v>
      </c>
      <c r="I6" s="491">
        <f>G6/C6</f>
        <v>0.46404940449933835</v>
      </c>
      <c r="J6" s="492">
        <f>G6/D6</f>
        <v>0.92932862190812726</v>
      </c>
      <c r="K6" s="492">
        <f>H6/C6</f>
        <v>0.46409439788266438</v>
      </c>
      <c r="L6" s="492">
        <f>H6/D6</f>
        <v>0.92941872791519442</v>
      </c>
    </row>
    <row r="7" spans="2:13" ht="15" customHeight="1" x14ac:dyDescent="0.25">
      <c r="B7" s="248" t="s">
        <v>236</v>
      </c>
      <c r="C7" s="490">
        <f>'3.2 Investissements'!E6</f>
        <v>0</v>
      </c>
      <c r="D7" s="490"/>
      <c r="E7" s="524"/>
      <c r="F7" s="563"/>
      <c r="G7" s="500"/>
      <c r="H7" s="501"/>
      <c r="I7" s="491"/>
      <c r="J7" s="492"/>
      <c r="K7" s="492"/>
      <c r="L7" s="492"/>
    </row>
    <row r="8" spans="2:13" ht="25.5" x14ac:dyDescent="0.25">
      <c r="B8" s="248" t="s">
        <v>237</v>
      </c>
      <c r="C8" s="490">
        <f>'3.2 Investissements'!E7</f>
        <v>1133.5</v>
      </c>
      <c r="D8" s="97">
        <v>566</v>
      </c>
      <c r="E8" s="524">
        <v>0</v>
      </c>
      <c r="F8" s="564">
        <v>0</v>
      </c>
      <c r="G8" s="500">
        <v>526</v>
      </c>
      <c r="H8" s="500">
        <v>526.05100000000004</v>
      </c>
      <c r="I8" s="491">
        <f t="shared" ref="I8:I14" si="1">G8/C8</f>
        <v>0.46404940449933835</v>
      </c>
      <c r="J8" s="492">
        <f t="shared" ref="J8:J14" si="2">G8/D8</f>
        <v>0.92932862190812726</v>
      </c>
      <c r="K8" s="492">
        <f>H8/C8</f>
        <v>0.46409439788266438</v>
      </c>
      <c r="L8" s="492">
        <f t="shared" ref="L8:L14" si="3">H8/D8</f>
        <v>0.92941872791519442</v>
      </c>
    </row>
    <row r="9" spans="2:13" x14ac:dyDescent="0.25">
      <c r="B9" s="248" t="s">
        <v>238</v>
      </c>
      <c r="C9" s="490"/>
      <c r="D9" s="490"/>
      <c r="E9" s="501"/>
      <c r="F9" s="563"/>
      <c r="G9" s="490"/>
      <c r="H9" s="501"/>
      <c r="I9" s="491"/>
      <c r="J9" s="492"/>
      <c r="K9" s="492"/>
      <c r="L9" s="492"/>
    </row>
    <row r="10" spans="2:13" x14ac:dyDescent="0.25">
      <c r="B10" s="255" t="s">
        <v>239</v>
      </c>
      <c r="C10" s="490"/>
      <c r="D10" s="490"/>
      <c r="E10" s="501"/>
      <c r="F10" s="563"/>
      <c r="G10" s="490"/>
      <c r="H10" s="501"/>
      <c r="I10" s="491"/>
      <c r="J10" s="492"/>
      <c r="K10" s="492"/>
      <c r="L10" s="492"/>
    </row>
    <row r="11" spans="2:13" x14ac:dyDescent="0.25">
      <c r="B11" s="255" t="s">
        <v>240</v>
      </c>
      <c r="C11" s="32"/>
      <c r="D11" s="32"/>
      <c r="E11" s="106">
        <v>0</v>
      </c>
      <c r="F11" s="542"/>
      <c r="G11" s="447"/>
      <c r="H11" s="501"/>
      <c r="I11" s="491"/>
      <c r="J11" s="492"/>
      <c r="K11" s="492"/>
      <c r="L11" s="492"/>
    </row>
    <row r="12" spans="2:13" x14ac:dyDescent="0.25">
      <c r="B12" s="256" t="s">
        <v>119</v>
      </c>
      <c r="C12" s="299">
        <f>SUM(C13:C14)</f>
        <v>34</v>
      </c>
      <c r="D12" s="299">
        <f>SUM(D13:D14)</f>
        <v>34</v>
      </c>
      <c r="E12" s="543">
        <f>SUM(E13:E14)</f>
        <v>0</v>
      </c>
      <c r="F12" s="543">
        <f>SUM(F13:F14)</f>
        <v>0</v>
      </c>
      <c r="G12" s="299">
        <f>+G14</f>
        <v>34</v>
      </c>
      <c r="H12" s="299">
        <f>+H14</f>
        <v>34</v>
      </c>
      <c r="I12" s="491">
        <f>G12/C12</f>
        <v>1</v>
      </c>
      <c r="J12" s="492">
        <f t="shared" si="2"/>
        <v>1</v>
      </c>
      <c r="K12" s="492">
        <f t="shared" ref="K12:K14" si="4">H12/C12</f>
        <v>1</v>
      </c>
      <c r="L12" s="492">
        <f t="shared" si="3"/>
        <v>1</v>
      </c>
    </row>
    <row r="13" spans="2:13" ht="30" customHeight="1" x14ac:dyDescent="0.25">
      <c r="B13" s="257" t="s">
        <v>274</v>
      </c>
      <c r="C13" s="106"/>
      <c r="D13" s="106"/>
      <c r="E13" s="106"/>
      <c r="F13" s="542"/>
      <c r="G13" s="487"/>
      <c r="H13" s="487"/>
      <c r="I13" s="491"/>
      <c r="J13" s="492"/>
      <c r="K13" s="492"/>
      <c r="L13" s="492"/>
    </row>
    <row r="14" spans="2:13" x14ac:dyDescent="0.25">
      <c r="B14" s="257" t="s">
        <v>241</v>
      </c>
      <c r="C14" s="106">
        <v>34</v>
      </c>
      <c r="D14" s="106">
        <v>34</v>
      </c>
      <c r="E14" s="542">
        <v>0</v>
      </c>
      <c r="F14" s="106">
        <v>0</v>
      </c>
      <c r="G14" s="546">
        <v>34</v>
      </c>
      <c r="H14" s="502">
        <v>34</v>
      </c>
      <c r="I14" s="491">
        <f t="shared" si="1"/>
        <v>1</v>
      </c>
      <c r="J14" s="492">
        <f t="shared" si="2"/>
        <v>1</v>
      </c>
      <c r="K14" s="492">
        <f t="shared" si="4"/>
        <v>1</v>
      </c>
      <c r="L14" s="492">
        <f t="shared" si="3"/>
        <v>1</v>
      </c>
    </row>
    <row r="15" spans="2:13" x14ac:dyDescent="0.25">
      <c r="B15" s="262" t="s">
        <v>64</v>
      </c>
      <c r="C15" s="452">
        <f>C12+C6</f>
        <v>1167.5</v>
      </c>
      <c r="D15" s="452">
        <f>D12+D6</f>
        <v>600</v>
      </c>
      <c r="E15" s="452">
        <f>E12+E6</f>
        <v>0</v>
      </c>
      <c r="F15" s="565">
        <f>+F6+F12</f>
        <v>0</v>
      </c>
      <c r="G15" s="452">
        <f>G12+G6</f>
        <v>560</v>
      </c>
      <c r="H15" s="452">
        <f>H12+H6</f>
        <v>560.05100000000004</v>
      </c>
      <c r="I15" s="493">
        <f>G15/C15</f>
        <v>0.4796573875802998</v>
      </c>
      <c r="J15" s="494">
        <f>G15/D15</f>
        <v>0.93333333333333335</v>
      </c>
      <c r="K15" s="579">
        <f>H15/C15</f>
        <v>0.47970107066381162</v>
      </c>
      <c r="L15" s="494">
        <f>H15/D15</f>
        <v>0.93341833333333346</v>
      </c>
      <c r="M15" s="79" t="s">
        <v>9</v>
      </c>
    </row>
    <row r="16" spans="2:13" x14ac:dyDescent="0.25">
      <c r="B16" s="80" t="s">
        <v>271</v>
      </c>
      <c r="C16" s="101"/>
      <c r="D16" s="101"/>
      <c r="E16" s="101"/>
      <c r="F16" s="80"/>
      <c r="G16" s="223"/>
    </row>
    <row r="17" spans="2:7" x14ac:dyDescent="0.25">
      <c r="B17" s="889" t="s">
        <v>307</v>
      </c>
      <c r="C17" s="889"/>
      <c r="D17" s="889"/>
      <c r="E17" s="889"/>
      <c r="F17" s="889"/>
      <c r="G17" s="80"/>
    </row>
    <row r="18" spans="2:7" x14ac:dyDescent="0.25">
      <c r="B18" s="80"/>
      <c r="C18" s="101"/>
      <c r="D18" s="101"/>
      <c r="E18" s="101"/>
      <c r="F18" s="80"/>
      <c r="G18" s="80"/>
    </row>
    <row r="19" spans="2:7" x14ac:dyDescent="0.25">
      <c r="B19" s="80"/>
      <c r="C19" s="101"/>
      <c r="D19" s="101"/>
      <c r="E19" s="101"/>
      <c r="F19" s="80"/>
      <c r="G19" s="80"/>
    </row>
    <row r="20" spans="2:7" x14ac:dyDescent="0.25">
      <c r="B20" s="80"/>
      <c r="C20" s="101"/>
      <c r="D20" s="101"/>
      <c r="E20" s="101"/>
      <c r="F20" s="80"/>
    </row>
    <row r="37" spans="2:4" x14ac:dyDescent="0.25">
      <c r="C37" s="330"/>
    </row>
    <row r="38" spans="2:4" x14ac:dyDescent="0.25">
      <c r="C38" s="331"/>
    </row>
    <row r="39" spans="2:4" x14ac:dyDescent="0.25">
      <c r="C39" s="331"/>
    </row>
    <row r="40" spans="2:4" x14ac:dyDescent="0.25">
      <c r="C40" s="331"/>
    </row>
    <row r="41" spans="2:4" x14ac:dyDescent="0.25">
      <c r="C41" s="331"/>
    </row>
    <row r="42" spans="2:4" x14ac:dyDescent="0.25">
      <c r="C42" s="332"/>
    </row>
    <row r="43" spans="2:4" x14ac:dyDescent="0.25">
      <c r="C43" s="332"/>
    </row>
    <row r="44" spans="2:4" x14ac:dyDescent="0.25">
      <c r="C44" s="332"/>
    </row>
    <row r="45" spans="2:4" x14ac:dyDescent="0.25">
      <c r="C45" s="333"/>
    </row>
    <row r="46" spans="2:4" x14ac:dyDescent="0.25">
      <c r="C46" s="333"/>
    </row>
    <row r="47" spans="2:4" x14ac:dyDescent="0.25">
      <c r="B47" s="276"/>
      <c r="C47" s="334"/>
      <c r="D47" s="335"/>
    </row>
    <row r="48" spans="2:4" x14ac:dyDescent="0.25">
      <c r="B48" s="276"/>
      <c r="C48" s="335"/>
      <c r="D48" s="335"/>
    </row>
  </sheetData>
  <sheetProtection insertColumns="0" insertRows="0"/>
  <mergeCells count="11">
    <mergeCell ref="B17:F17"/>
    <mergeCell ref="J4:J5"/>
    <mergeCell ref="K4:K5"/>
    <mergeCell ref="L4:L5"/>
    <mergeCell ref="G4:G5"/>
    <mergeCell ref="H4:H5"/>
    <mergeCell ref="B4:B5"/>
    <mergeCell ref="C4:D4"/>
    <mergeCell ref="E4:E5"/>
    <mergeCell ref="F4:F5"/>
    <mergeCell ref="I4:I5"/>
  </mergeCells>
  <phoneticPr fontId="0" type="noConversion"/>
  <conditionalFormatting sqref="I5:I14 J6:L14 I15:L15">
    <cfRule type="cellIs" dxfId="4" priority="11" operator="greaterThan">
      <formula>0.2</formula>
    </cfRule>
  </conditionalFormatting>
  <conditionalFormatting sqref="I6:I14 H5 H7 H9:H14">
    <cfRule type="cellIs" dxfId="3" priority="10" operator="greaterThan">
      <formula>0.5</formula>
    </cfRule>
  </conditionalFormatting>
  <conditionalFormatting sqref="I15">
    <cfRule type="cellIs" dxfId="2" priority="1" operator="greaterThan">
      <formula>0.5</formula>
    </cfRule>
  </conditionalFormatting>
  <printOptions horizontalCentered="1" verticalCentered="1"/>
  <pageMargins left="0.39370078740157483" right="0" top="0.27559055118110237" bottom="0.19685039370078741" header="0.15748031496062992" footer="0.19685039370078741"/>
  <pageSetup paperSize="9" scale="66" orientation="landscape" horizontalDpi="4294967294" verticalDpi="4294967294"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0"/>
  <dimension ref="B1:L62"/>
  <sheetViews>
    <sheetView showGridLines="0" view="pageBreakPreview" zoomScale="80" zoomScaleSheetLayoutView="80" workbookViewId="0">
      <selection activeCell="N38" sqref="N38"/>
    </sheetView>
  </sheetViews>
  <sheetFormatPr baseColWidth="10" defaultRowHeight="15" x14ac:dyDescent="0.25"/>
  <cols>
    <col min="1" max="1" width="3.7109375" customWidth="1"/>
    <col min="2" max="2" width="33.85546875" customWidth="1"/>
    <col min="3" max="3" width="18.85546875" style="19" customWidth="1"/>
    <col min="4" max="4" width="17.42578125" style="19" customWidth="1"/>
    <col min="5" max="5" width="21.5703125" style="19" customWidth="1"/>
    <col min="6" max="6" width="22.5703125" style="19" customWidth="1"/>
    <col min="7" max="7" width="19.85546875" style="19" customWidth="1"/>
    <col min="8" max="8" width="23.85546875" customWidth="1"/>
    <col min="9" max="9" width="2.85546875" customWidth="1"/>
    <col min="10" max="10" width="17.5703125" customWidth="1"/>
    <col min="11" max="11" width="14.7109375" customWidth="1"/>
    <col min="12" max="12" width="18.5703125" customWidth="1"/>
    <col min="13" max="13" width="12.42578125" bestFit="1" customWidth="1"/>
    <col min="14" max="14" width="13.85546875" bestFit="1" customWidth="1"/>
  </cols>
  <sheetData>
    <row r="1" spans="2:12" x14ac:dyDescent="0.25">
      <c r="B1" s="2"/>
      <c r="C1" s="13"/>
      <c r="D1" s="13"/>
      <c r="E1" s="13"/>
      <c r="F1" s="13"/>
      <c r="G1" s="13"/>
      <c r="H1" s="2"/>
      <c r="I1" s="2"/>
      <c r="J1" s="2"/>
      <c r="K1" s="2"/>
      <c r="L1" s="2"/>
    </row>
    <row r="2" spans="2:12" x14ac:dyDescent="0.25">
      <c r="B2" s="11" t="s">
        <v>68</v>
      </c>
      <c r="C2" s="18"/>
      <c r="D2" s="18"/>
      <c r="E2" s="18"/>
      <c r="F2" s="18"/>
      <c r="J2" s="2"/>
      <c r="K2" s="2"/>
      <c r="L2" s="2"/>
    </row>
    <row r="3" spans="2:12" x14ac:dyDescent="0.25">
      <c r="B3" s="791" t="s">
        <v>142</v>
      </c>
      <c r="C3" s="791"/>
      <c r="D3" s="791"/>
      <c r="E3" s="791"/>
      <c r="F3" s="791"/>
      <c r="G3" s="791"/>
      <c r="H3" s="2"/>
      <c r="J3" s="2"/>
      <c r="K3" s="2"/>
      <c r="L3" s="2"/>
    </row>
    <row r="4" spans="2:12" ht="32.25" customHeight="1" x14ac:dyDescent="0.25">
      <c r="B4" s="35" t="s">
        <v>23</v>
      </c>
      <c r="C4" s="35" t="s">
        <v>24</v>
      </c>
      <c r="D4" s="35" t="s">
        <v>25</v>
      </c>
      <c r="E4" s="35" t="s">
        <v>26</v>
      </c>
      <c r="F4" s="835" t="s">
        <v>27</v>
      </c>
      <c r="G4" s="835"/>
      <c r="H4" s="835"/>
      <c r="J4" s="2"/>
      <c r="K4" s="2"/>
      <c r="L4" s="2"/>
    </row>
    <row r="5" spans="2:12" x14ac:dyDescent="0.25">
      <c r="B5" s="193"/>
      <c r="C5" s="193"/>
      <c r="D5" s="193"/>
      <c r="E5" s="193"/>
      <c r="F5" s="896"/>
      <c r="G5" s="896"/>
      <c r="H5" s="896"/>
      <c r="J5" s="2"/>
      <c r="K5" s="2"/>
      <c r="L5" s="2"/>
    </row>
    <row r="6" spans="2:12" x14ac:dyDescent="0.25">
      <c r="B6" s="193"/>
      <c r="C6" s="193"/>
      <c r="D6" s="193"/>
      <c r="E6" s="193"/>
      <c r="F6" s="890"/>
      <c r="G6" s="891"/>
      <c r="H6" s="892"/>
      <c r="J6" s="2"/>
      <c r="K6" s="2"/>
      <c r="L6" s="2"/>
    </row>
    <row r="7" spans="2:12" x14ac:dyDescent="0.25">
      <c r="B7" s="34"/>
      <c r="C7" s="193"/>
      <c r="D7" s="193"/>
      <c r="E7" s="193"/>
      <c r="F7" s="890"/>
      <c r="G7" s="891"/>
      <c r="H7" s="892"/>
      <c r="J7" s="2"/>
      <c r="K7" s="2"/>
      <c r="L7" s="2"/>
    </row>
    <row r="8" spans="2:12" x14ac:dyDescent="0.25">
      <c r="B8" s="34"/>
      <c r="C8" s="193"/>
      <c r="D8" s="193"/>
      <c r="E8" s="193"/>
      <c r="F8" s="890"/>
      <c r="G8" s="891"/>
      <c r="H8" s="892"/>
      <c r="J8" s="2"/>
      <c r="K8" s="2"/>
      <c r="L8" s="2"/>
    </row>
    <row r="9" spans="2:12" x14ac:dyDescent="0.25">
      <c r="B9" s="34"/>
      <c r="C9" s="193"/>
      <c r="D9" s="193"/>
      <c r="E9" s="193"/>
      <c r="F9" s="890" t="s">
        <v>9</v>
      </c>
      <c r="G9" s="891"/>
      <c r="H9" s="892"/>
      <c r="J9" s="2"/>
      <c r="K9" s="2"/>
      <c r="L9" s="2"/>
    </row>
    <row r="10" spans="2:12" x14ac:dyDescent="0.25">
      <c r="B10" s="34"/>
      <c r="C10" s="193"/>
      <c r="D10" s="193"/>
      <c r="E10" s="193"/>
      <c r="F10" s="890"/>
      <c r="G10" s="891"/>
      <c r="H10" s="892"/>
      <c r="J10" s="2"/>
      <c r="K10" s="2"/>
      <c r="L10" s="2"/>
    </row>
    <row r="11" spans="2:12" ht="15.75" customHeight="1" x14ac:dyDescent="0.25">
      <c r="B11" s="34"/>
      <c r="C11" s="193"/>
      <c r="D11" s="193"/>
      <c r="E11" s="193"/>
      <c r="F11" s="890"/>
      <c r="G11" s="891"/>
      <c r="H11" s="892"/>
      <c r="J11" s="2"/>
      <c r="K11" s="2"/>
      <c r="L11" s="2"/>
    </row>
    <row r="12" spans="2:12" x14ac:dyDescent="0.25">
      <c r="B12" s="34"/>
      <c r="C12" s="193"/>
      <c r="D12" s="193"/>
      <c r="E12" s="193"/>
      <c r="F12" s="890"/>
      <c r="G12" s="891"/>
      <c r="H12" s="892"/>
      <c r="K12" s="2"/>
      <c r="L12" s="2"/>
    </row>
    <row r="13" spans="2:12" x14ac:dyDescent="0.25">
      <c r="B13" s="34"/>
      <c r="C13" s="193"/>
      <c r="D13" s="193"/>
      <c r="E13" s="193"/>
      <c r="F13" s="890"/>
      <c r="G13" s="891"/>
      <c r="H13" s="892"/>
    </row>
    <row r="14" spans="2:12" x14ac:dyDescent="0.25">
      <c r="B14" s="2" t="s">
        <v>28</v>
      </c>
      <c r="C14" s="13"/>
      <c r="D14" s="13"/>
      <c r="E14" s="13"/>
      <c r="F14" s="13"/>
      <c r="G14" s="13"/>
      <c r="H14" s="2"/>
    </row>
    <row r="15" spans="2:12" x14ac:dyDescent="0.25">
      <c r="B15" s="2" t="s">
        <v>29</v>
      </c>
      <c r="C15" s="13"/>
      <c r="D15" s="13"/>
      <c r="E15" s="13"/>
      <c r="F15" s="13"/>
      <c r="G15" s="13"/>
      <c r="H15" s="2"/>
    </row>
    <row r="16" spans="2:12" x14ac:dyDescent="0.25">
      <c r="B16" s="23"/>
      <c r="C16" s="13"/>
      <c r="D16" s="13"/>
      <c r="E16" s="13"/>
      <c r="F16" s="13"/>
      <c r="G16" s="13"/>
      <c r="H16" s="2"/>
    </row>
    <row r="17" spans="2:12" x14ac:dyDescent="0.25">
      <c r="B17" s="71" t="s">
        <v>143</v>
      </c>
      <c r="C17" s="13"/>
      <c r="D17" s="13"/>
      <c r="E17" s="13"/>
      <c r="F17" s="13"/>
      <c r="G17" s="13"/>
      <c r="H17" s="2"/>
    </row>
    <row r="18" spans="2:12" ht="34.5" customHeight="1" x14ac:dyDescent="0.25">
      <c r="B18" s="35" t="s">
        <v>23</v>
      </c>
      <c r="C18" s="35" t="s">
        <v>24</v>
      </c>
      <c r="D18" s="35" t="s">
        <v>30</v>
      </c>
      <c r="E18" s="35" t="s">
        <v>31</v>
      </c>
      <c r="F18" s="835" t="s">
        <v>27</v>
      </c>
      <c r="G18" s="835"/>
      <c r="H18" s="835"/>
    </row>
    <row r="19" spans="2:12" x14ac:dyDescent="0.25">
      <c r="B19" s="379"/>
      <c r="C19" s="380"/>
      <c r="D19" s="380"/>
      <c r="E19" s="380"/>
      <c r="F19" s="897"/>
      <c r="G19" s="898"/>
      <c r="H19" s="899"/>
      <c r="J19" s="2"/>
      <c r="K19" s="2"/>
      <c r="L19" s="2"/>
    </row>
    <row r="20" spans="2:12" x14ac:dyDescent="0.25">
      <c r="B20" s="34"/>
      <c r="C20" s="193"/>
      <c r="D20" s="193"/>
      <c r="E20" s="193"/>
      <c r="F20" s="890"/>
      <c r="G20" s="891"/>
      <c r="H20" s="892"/>
      <c r="J20" s="2"/>
      <c r="K20" s="2"/>
      <c r="L20" s="2"/>
    </row>
    <row r="21" spans="2:12" x14ac:dyDescent="0.25">
      <c r="B21" s="34"/>
      <c r="C21" s="193"/>
      <c r="D21" s="193"/>
      <c r="E21" s="193"/>
      <c r="F21" s="890"/>
      <c r="G21" s="891"/>
      <c r="H21" s="892"/>
      <c r="J21" s="2"/>
      <c r="K21" s="2"/>
      <c r="L21" s="2"/>
    </row>
    <row r="22" spans="2:12" x14ac:dyDescent="0.25">
      <c r="B22" s="34"/>
      <c r="C22" s="193"/>
      <c r="D22" s="193"/>
      <c r="E22" s="193"/>
      <c r="F22" s="890"/>
      <c r="G22" s="891"/>
      <c r="H22" s="892"/>
      <c r="J22" s="2"/>
      <c r="K22" s="2"/>
      <c r="L22" s="2"/>
    </row>
    <row r="23" spans="2:12" x14ac:dyDescent="0.25">
      <c r="B23" s="34"/>
      <c r="C23" s="193"/>
      <c r="D23" s="193"/>
      <c r="E23" s="193"/>
      <c r="F23" s="890"/>
      <c r="G23" s="891"/>
      <c r="H23" s="892"/>
      <c r="J23" s="2"/>
      <c r="K23" s="2"/>
      <c r="L23" s="2"/>
    </row>
    <row r="24" spans="2:12" ht="15.75" customHeight="1" x14ac:dyDescent="0.25">
      <c r="B24" s="34"/>
      <c r="C24" s="193"/>
      <c r="D24" s="193"/>
      <c r="E24" s="193"/>
      <c r="F24" s="890"/>
      <c r="G24" s="891"/>
      <c r="H24" s="892"/>
      <c r="J24" s="2"/>
      <c r="K24" s="2"/>
      <c r="L24" s="2"/>
    </row>
    <row r="25" spans="2:12" x14ac:dyDescent="0.25">
      <c r="B25" s="34"/>
      <c r="C25" s="193"/>
      <c r="D25" s="193"/>
      <c r="E25" s="193"/>
      <c r="F25" s="890"/>
      <c r="G25" s="891"/>
      <c r="H25" s="892"/>
      <c r="K25" s="2"/>
      <c r="L25" s="2"/>
    </row>
    <row r="26" spans="2:12" x14ac:dyDescent="0.25">
      <c r="B26" s="34"/>
      <c r="C26" s="193"/>
      <c r="D26" s="193"/>
      <c r="E26" s="193"/>
      <c r="F26" s="890"/>
      <c r="G26" s="891"/>
      <c r="H26" s="892"/>
      <c r="J26" s="2"/>
      <c r="K26" s="2"/>
      <c r="L26" s="2"/>
    </row>
    <row r="27" spans="2:12" x14ac:dyDescent="0.25">
      <c r="B27" s="34" t="s">
        <v>9</v>
      </c>
      <c r="C27" s="193"/>
      <c r="D27" s="193"/>
      <c r="E27" s="193"/>
      <c r="F27" s="890"/>
      <c r="G27" s="891"/>
      <c r="H27" s="892"/>
      <c r="J27" s="2"/>
      <c r="K27" s="2"/>
      <c r="L27" s="2"/>
    </row>
    <row r="28" spans="2:12" x14ac:dyDescent="0.25">
      <c r="B28" s="34" t="s">
        <v>9</v>
      </c>
      <c r="C28" s="193"/>
      <c r="D28" s="193"/>
      <c r="E28" s="193"/>
      <c r="F28" s="890"/>
      <c r="G28" s="891"/>
      <c r="H28" s="892"/>
      <c r="J28" s="2"/>
      <c r="K28" s="2"/>
      <c r="L28" s="2"/>
    </row>
    <row r="29" spans="2:12" x14ac:dyDescent="0.25">
      <c r="B29" s="34" t="s">
        <v>9</v>
      </c>
      <c r="C29" s="193"/>
      <c r="D29" s="193"/>
      <c r="E29" s="193"/>
      <c r="F29" s="890"/>
      <c r="G29" s="891"/>
      <c r="H29" s="892"/>
      <c r="J29" s="2"/>
      <c r="K29" s="2"/>
      <c r="L29" s="2"/>
    </row>
    <row r="30" spans="2:12" x14ac:dyDescent="0.25">
      <c r="B30" s="34" t="s">
        <v>9</v>
      </c>
      <c r="C30" s="193"/>
      <c r="D30" s="193"/>
      <c r="E30" s="193"/>
      <c r="F30" s="890"/>
      <c r="G30" s="891"/>
      <c r="H30" s="892"/>
      <c r="J30" s="2"/>
      <c r="K30" s="2"/>
      <c r="L30" s="2"/>
    </row>
    <row r="31" spans="2:12" ht="15.75" customHeight="1" x14ac:dyDescent="0.25">
      <c r="B31" s="34" t="s">
        <v>9</v>
      </c>
      <c r="C31" s="193"/>
      <c r="D31" s="193"/>
      <c r="E31" s="193"/>
      <c r="F31" s="890"/>
      <c r="G31" s="891"/>
      <c r="H31" s="892"/>
      <c r="J31" s="2"/>
      <c r="K31" s="2"/>
      <c r="L31" s="2"/>
    </row>
    <row r="32" spans="2:12" x14ac:dyDescent="0.25">
      <c r="B32" s="34" t="s">
        <v>9</v>
      </c>
      <c r="C32" s="193"/>
      <c r="D32" s="193"/>
      <c r="E32" s="193"/>
      <c r="F32" s="890"/>
      <c r="G32" s="891"/>
      <c r="H32" s="892"/>
      <c r="K32" s="2"/>
      <c r="L32" s="2"/>
    </row>
    <row r="33" spans="2:9" x14ac:dyDescent="0.25">
      <c r="B33" s="2" t="s">
        <v>28</v>
      </c>
      <c r="C33" s="13"/>
      <c r="D33" s="13"/>
      <c r="E33" s="13"/>
      <c r="F33" s="13"/>
      <c r="G33" s="13"/>
      <c r="H33" s="2"/>
    </row>
    <row r="34" spans="2:9" x14ac:dyDescent="0.25">
      <c r="B34" s="2" t="s">
        <v>32</v>
      </c>
      <c r="C34" s="13"/>
      <c r="D34" s="13"/>
      <c r="E34" s="13"/>
      <c r="F34" s="13"/>
      <c r="G34" s="13"/>
      <c r="H34" s="2"/>
    </row>
    <row r="35" spans="2:9" x14ac:dyDescent="0.25">
      <c r="B35" s="2"/>
      <c r="C35" s="13"/>
      <c r="D35" s="13"/>
      <c r="E35" s="13"/>
      <c r="F35" s="13"/>
      <c r="G35" s="13"/>
      <c r="H35" s="2"/>
    </row>
    <row r="36" spans="2:9" x14ac:dyDescent="0.25">
      <c r="B36" s="2"/>
      <c r="C36" s="13"/>
      <c r="D36" s="13"/>
      <c r="E36" s="13"/>
      <c r="F36" s="13"/>
      <c r="G36" s="13"/>
      <c r="H36" s="2"/>
    </row>
    <row r="37" spans="2:9" x14ac:dyDescent="0.25">
      <c r="B37" s="37" t="s">
        <v>144</v>
      </c>
      <c r="C37" s="17"/>
      <c r="D37" s="17"/>
      <c r="E37" s="13"/>
      <c r="F37" s="13"/>
      <c r="G37" s="13"/>
      <c r="H37" s="2"/>
    </row>
    <row r="38" spans="2:9" ht="11.25" customHeight="1" x14ac:dyDescent="0.25">
      <c r="B38" s="4"/>
      <c r="C38" s="13"/>
      <c r="D38" s="13"/>
      <c r="E38" s="13"/>
      <c r="F38" s="13"/>
      <c r="G38" s="13"/>
      <c r="H38" s="2"/>
    </row>
    <row r="39" spans="2:9" ht="33" customHeight="1" x14ac:dyDescent="0.25">
      <c r="B39" s="35" t="s">
        <v>33</v>
      </c>
      <c r="C39" s="35" t="s">
        <v>34</v>
      </c>
      <c r="D39" s="35" t="s">
        <v>35</v>
      </c>
      <c r="E39" s="35" t="s">
        <v>36</v>
      </c>
      <c r="F39" s="35" t="s">
        <v>37</v>
      </c>
      <c r="G39" s="835" t="s">
        <v>38</v>
      </c>
      <c r="H39" s="835"/>
      <c r="I39" s="835"/>
    </row>
    <row r="40" spans="2:9" x14ac:dyDescent="0.25">
      <c r="B40" s="34"/>
      <c r="C40" s="193"/>
      <c r="D40" s="193"/>
      <c r="E40" s="193"/>
      <c r="F40" s="193"/>
      <c r="G40" s="893"/>
      <c r="H40" s="894"/>
      <c r="I40" s="895"/>
    </row>
    <row r="41" spans="2:9" x14ac:dyDescent="0.25">
      <c r="B41" s="34"/>
      <c r="C41" s="193"/>
      <c r="D41" s="193"/>
      <c r="E41" s="193"/>
      <c r="F41" s="193"/>
      <c r="G41" s="893"/>
      <c r="H41" s="894"/>
      <c r="I41" s="895"/>
    </row>
    <row r="42" spans="2:9" x14ac:dyDescent="0.25">
      <c r="B42" s="34"/>
      <c r="C42" s="193"/>
      <c r="D42" s="193"/>
      <c r="E42" s="193"/>
      <c r="F42" s="193"/>
      <c r="G42" s="893"/>
      <c r="H42" s="894"/>
      <c r="I42" s="895"/>
    </row>
    <row r="43" spans="2:9" x14ac:dyDescent="0.25">
      <c r="B43" s="34"/>
      <c r="C43" s="193"/>
      <c r="D43" s="193"/>
      <c r="E43" s="193"/>
      <c r="F43" s="193"/>
      <c r="G43" s="893"/>
      <c r="H43" s="894"/>
      <c r="I43" s="895"/>
    </row>
    <row r="44" spans="2:9" x14ac:dyDescent="0.25">
      <c r="B44" s="34"/>
      <c r="C44" s="193"/>
      <c r="D44" s="193"/>
      <c r="E44" s="193"/>
      <c r="F44" s="193"/>
      <c r="G44" s="893"/>
      <c r="H44" s="894"/>
      <c r="I44" s="895"/>
    </row>
    <row r="45" spans="2:9" x14ac:dyDescent="0.25">
      <c r="B45" s="72" t="s">
        <v>39</v>
      </c>
      <c r="C45" s="14"/>
      <c r="D45" s="14"/>
      <c r="E45" s="13"/>
      <c r="F45" s="13"/>
      <c r="G45" s="13"/>
      <c r="H45" s="2"/>
    </row>
    <row r="46" spans="2:9" x14ac:dyDescent="0.25">
      <c r="B46" s="2"/>
      <c r="C46" s="13"/>
      <c r="D46" s="13"/>
      <c r="E46" s="13"/>
      <c r="F46" s="13"/>
      <c r="G46" s="13"/>
      <c r="H46" s="2"/>
    </row>
    <row r="47" spans="2:9" x14ac:dyDescent="0.25">
      <c r="B47" s="2"/>
      <c r="C47" s="13"/>
      <c r="D47" s="13"/>
      <c r="E47" s="13"/>
      <c r="F47" s="13"/>
      <c r="G47" s="13"/>
      <c r="H47" s="2"/>
    </row>
    <row r="48" spans="2:9" x14ac:dyDescent="0.25">
      <c r="B48" s="37" t="s">
        <v>145</v>
      </c>
      <c r="C48" s="17"/>
      <c r="D48" s="13"/>
      <c r="E48" s="13"/>
      <c r="F48" s="13"/>
      <c r="G48" s="13"/>
      <c r="H48" s="2"/>
    </row>
    <row r="49" spans="2:8" x14ac:dyDescent="0.25">
      <c r="B49" s="2"/>
      <c r="C49" s="13"/>
      <c r="D49" s="13"/>
      <c r="E49" s="13"/>
      <c r="F49" s="13"/>
      <c r="G49" s="13"/>
      <c r="H49" s="2"/>
    </row>
    <row r="50" spans="2:8" x14ac:dyDescent="0.25">
      <c r="B50" s="792" t="s">
        <v>40</v>
      </c>
      <c r="C50" s="792" t="s">
        <v>41</v>
      </c>
      <c r="D50" s="835" t="s">
        <v>44</v>
      </c>
      <c r="E50" s="835"/>
      <c r="F50" s="835" t="s">
        <v>47</v>
      </c>
      <c r="G50" s="835"/>
      <c r="H50" s="835"/>
    </row>
    <row r="51" spans="2:8" x14ac:dyDescent="0.25">
      <c r="B51" s="793"/>
      <c r="C51" s="793"/>
      <c r="D51" s="35" t="s">
        <v>46</v>
      </c>
      <c r="E51" s="35" t="s">
        <v>45</v>
      </c>
      <c r="F51" s="835"/>
      <c r="G51" s="835"/>
      <c r="H51" s="835"/>
    </row>
    <row r="52" spans="2:8" ht="15" customHeight="1" x14ac:dyDescent="0.25">
      <c r="B52" s="268"/>
      <c r="C52" s="269"/>
      <c r="D52" s="270"/>
      <c r="E52" s="271"/>
      <c r="F52" s="896"/>
      <c r="G52" s="896"/>
      <c r="H52" s="896"/>
    </row>
    <row r="53" spans="2:8" x14ac:dyDescent="0.25">
      <c r="B53" s="268"/>
      <c r="C53" s="269"/>
      <c r="D53" s="270"/>
      <c r="E53" s="271"/>
      <c r="F53" s="896"/>
      <c r="G53" s="896"/>
      <c r="H53" s="896"/>
    </row>
    <row r="54" spans="2:8" x14ac:dyDescent="0.25">
      <c r="B54" s="268"/>
      <c r="C54" s="269"/>
      <c r="D54" s="270"/>
      <c r="E54" s="271"/>
      <c r="F54" s="896"/>
      <c r="G54" s="896"/>
      <c r="H54" s="896"/>
    </row>
    <row r="55" spans="2:8" x14ac:dyDescent="0.25">
      <c r="B55" s="268"/>
      <c r="C55" s="269"/>
      <c r="D55" s="270"/>
      <c r="E55" s="271"/>
      <c r="F55" s="896"/>
      <c r="G55" s="896"/>
      <c r="H55" s="896"/>
    </row>
    <row r="56" spans="2:8" x14ac:dyDescent="0.25">
      <c r="B56" s="268"/>
      <c r="C56" s="269"/>
      <c r="D56" s="270"/>
      <c r="E56" s="271"/>
      <c r="F56" s="896"/>
      <c r="G56" s="896"/>
      <c r="H56" s="896"/>
    </row>
    <row r="57" spans="2:8" x14ac:dyDescent="0.25">
      <c r="B57" s="268"/>
      <c r="C57" s="269"/>
      <c r="D57" s="270"/>
      <c r="E57" s="271"/>
      <c r="F57" s="896"/>
      <c r="G57" s="896"/>
      <c r="H57" s="896"/>
    </row>
    <row r="58" spans="2:8" x14ac:dyDescent="0.25">
      <c r="B58" s="268"/>
      <c r="C58" s="269"/>
      <c r="D58" s="270"/>
      <c r="E58" s="271"/>
      <c r="F58" s="896"/>
      <c r="G58" s="896"/>
      <c r="H58" s="896"/>
    </row>
    <row r="59" spans="2:8" x14ac:dyDescent="0.25">
      <c r="B59" s="268"/>
      <c r="C59" s="269"/>
      <c r="D59" s="270"/>
      <c r="E59" s="271"/>
      <c r="F59" s="896"/>
      <c r="G59" s="896"/>
      <c r="H59" s="896"/>
    </row>
    <row r="60" spans="2:8" x14ac:dyDescent="0.25">
      <c r="B60" s="72" t="s">
        <v>42</v>
      </c>
      <c r="C60" s="14"/>
      <c r="D60" s="14"/>
      <c r="E60" s="14"/>
      <c r="F60" s="13"/>
      <c r="G60" s="13"/>
      <c r="H60" s="2"/>
    </row>
    <row r="61" spans="2:8" x14ac:dyDescent="0.25">
      <c r="B61" s="2"/>
      <c r="C61" s="13"/>
      <c r="D61" s="13"/>
      <c r="E61" s="13"/>
      <c r="F61" s="13"/>
      <c r="G61" s="13"/>
      <c r="H61" s="2"/>
    </row>
    <row r="62" spans="2:8" x14ac:dyDescent="0.25">
      <c r="B62" s="2"/>
      <c r="C62" s="13"/>
      <c r="D62" s="13"/>
      <c r="E62" s="13"/>
      <c r="F62" s="13"/>
      <c r="G62" s="13"/>
      <c r="H62" s="2"/>
    </row>
  </sheetData>
  <sheetProtection password="C105" sheet="1" scenarios="1" insertRows="0" deleteRows="0"/>
  <mergeCells count="44">
    <mergeCell ref="F13:H13"/>
    <mergeCell ref="F23:H23"/>
    <mergeCell ref="F24:H24"/>
    <mergeCell ref="B3:G3"/>
    <mergeCell ref="F4:H4"/>
    <mergeCell ref="F5:H5"/>
    <mergeCell ref="F11:H11"/>
    <mergeCell ref="F12:H12"/>
    <mergeCell ref="F6:H6"/>
    <mergeCell ref="F7:H7"/>
    <mergeCell ref="F8:H8"/>
    <mergeCell ref="F9:H9"/>
    <mergeCell ref="F10:H10"/>
    <mergeCell ref="F59:H59"/>
    <mergeCell ref="F30:H30"/>
    <mergeCell ref="F31:H31"/>
    <mergeCell ref="F32:H32"/>
    <mergeCell ref="F55:H55"/>
    <mergeCell ref="F54:H54"/>
    <mergeCell ref="F53:H53"/>
    <mergeCell ref="F26:H26"/>
    <mergeCell ref="F18:H18"/>
    <mergeCell ref="F58:H58"/>
    <mergeCell ref="F57:H57"/>
    <mergeCell ref="F52:H52"/>
    <mergeCell ref="F56:H56"/>
    <mergeCell ref="F22:H22"/>
    <mergeCell ref="F28:H28"/>
    <mergeCell ref="G39:I39"/>
    <mergeCell ref="G42:I42"/>
    <mergeCell ref="F19:H19"/>
    <mergeCell ref="F20:H20"/>
    <mergeCell ref="F25:H25"/>
    <mergeCell ref="F21:H21"/>
    <mergeCell ref="B50:B51"/>
    <mergeCell ref="C50:C51"/>
    <mergeCell ref="F27:H27"/>
    <mergeCell ref="G43:I43"/>
    <mergeCell ref="G40:I40"/>
    <mergeCell ref="G41:I41"/>
    <mergeCell ref="D50:E50"/>
    <mergeCell ref="F29:H29"/>
    <mergeCell ref="F50:H51"/>
    <mergeCell ref="G44:I44"/>
  </mergeCells>
  <phoneticPr fontId="0" type="noConversion"/>
  <printOptions horizontalCentered="1" verticalCentered="1"/>
  <pageMargins left="0.39370078740157483" right="0" top="0.27559055118110237" bottom="0.19685039370078741" header="0.15748031496062992" footer="0.19685039370078741"/>
  <pageSetup paperSize="9" scale="85" orientation="landscape" horizontalDpi="4294967294" verticalDpi="4294967294" r:id="rId1"/>
  <rowBreaks count="1" manualBreakCount="1">
    <brk id="35" max="8"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pageSetUpPr fitToPage="1"/>
  </sheetPr>
  <dimension ref="B1:AF184"/>
  <sheetViews>
    <sheetView showGridLines="0" view="pageBreakPreview" zoomScale="80" zoomScaleSheetLayoutView="80" workbookViewId="0">
      <selection activeCell="B1" sqref="B1:H57"/>
    </sheetView>
  </sheetViews>
  <sheetFormatPr baseColWidth="10" defaultRowHeight="15" x14ac:dyDescent="0.25"/>
  <cols>
    <col min="1" max="1" width="4.85546875" customWidth="1"/>
    <col min="2" max="2" width="51.42578125" customWidth="1"/>
    <col min="6" max="6" width="15" customWidth="1"/>
    <col min="7" max="7" width="27.28515625" customWidth="1"/>
    <col min="8" max="8" width="9.140625" customWidth="1"/>
    <col min="10" max="10" width="70.85546875" customWidth="1"/>
    <col min="22" max="22" width="62.85546875" customWidth="1"/>
  </cols>
  <sheetData>
    <row r="1" spans="2:32" ht="18.75" x14ac:dyDescent="0.3">
      <c r="B1" s="1006"/>
      <c r="C1" s="1006"/>
      <c r="D1" s="1007" t="s">
        <v>97</v>
      </c>
      <c r="E1" s="1007"/>
      <c r="F1" s="1007"/>
      <c r="G1" s="1006"/>
      <c r="H1" s="381"/>
      <c r="I1" s="381"/>
      <c r="J1" s="1006"/>
      <c r="K1" s="382"/>
      <c r="L1" s="383" t="s">
        <v>288</v>
      </c>
      <c r="M1" s="383"/>
      <c r="N1" s="383"/>
      <c r="O1" s="382"/>
      <c r="P1" s="381"/>
      <c r="Q1" s="381"/>
      <c r="R1" s="381"/>
      <c r="S1" s="381"/>
      <c r="T1" s="381"/>
      <c r="U1" s="381"/>
      <c r="V1" s="1006"/>
      <c r="W1" s="382"/>
      <c r="X1" s="383" t="s">
        <v>289</v>
      </c>
      <c r="Y1" s="383"/>
      <c r="Z1" s="383"/>
      <c r="AA1" s="382"/>
      <c r="AB1" s="381"/>
      <c r="AC1" s="381"/>
      <c r="AD1" s="381"/>
      <c r="AE1" s="381"/>
      <c r="AF1" s="381"/>
    </row>
    <row r="2" spans="2:32" x14ac:dyDescent="0.25">
      <c r="B2" s="1006"/>
      <c r="C2" s="1006"/>
      <c r="D2" s="1008"/>
      <c r="E2" s="1008"/>
      <c r="F2" s="1008"/>
      <c r="G2" s="1006"/>
      <c r="H2" s="381"/>
      <c r="I2" s="381"/>
      <c r="J2" s="1006"/>
      <c r="K2" s="382"/>
      <c r="L2" s="1008"/>
      <c r="M2" s="1008"/>
      <c r="N2" s="1008"/>
      <c r="O2" s="382"/>
      <c r="P2" s="381"/>
      <c r="Q2" s="381"/>
      <c r="R2" s="381"/>
      <c r="S2" s="381"/>
      <c r="T2" s="381"/>
      <c r="U2" s="381"/>
      <c r="V2" s="1006"/>
      <c r="W2" s="382"/>
      <c r="X2" s="384"/>
      <c r="Y2" s="384"/>
      <c r="Z2" s="384"/>
      <c r="AA2" s="382"/>
      <c r="AB2" s="381"/>
      <c r="AC2" s="381"/>
      <c r="AD2" s="381"/>
      <c r="AE2" s="381"/>
      <c r="AF2" s="381"/>
    </row>
    <row r="3" spans="2:32" ht="15.75" thickBot="1" x14ac:dyDescent="0.3">
      <c r="B3" s="381"/>
      <c r="C3" s="381"/>
      <c r="D3" s="954"/>
      <c r="E3" s="954"/>
      <c r="F3" s="381"/>
      <c r="G3" s="381"/>
      <c r="H3" s="381"/>
      <c r="I3" s="381"/>
      <c r="J3" s="381"/>
      <c r="K3" s="381"/>
      <c r="L3" s="954"/>
      <c r="M3" s="954"/>
      <c r="N3" s="381"/>
      <c r="O3" s="381"/>
      <c r="P3" s="381"/>
      <c r="Q3" s="381"/>
      <c r="R3" s="381"/>
      <c r="S3" s="381"/>
      <c r="T3" s="381"/>
      <c r="U3" s="381"/>
      <c r="V3" s="381"/>
      <c r="W3" s="381"/>
      <c r="X3" s="954"/>
      <c r="Y3" s="954"/>
      <c r="Z3" s="381"/>
      <c r="AA3" s="381"/>
      <c r="AB3" s="381"/>
      <c r="AC3" s="381"/>
      <c r="AD3" s="381"/>
      <c r="AE3" s="381"/>
      <c r="AF3" s="381"/>
    </row>
    <row r="4" spans="2:32" ht="15.75" thickBot="1" x14ac:dyDescent="0.3">
      <c r="B4" s="385" t="s">
        <v>315</v>
      </c>
      <c r="C4" s="1002"/>
      <c r="D4" s="1003"/>
      <c r="E4" s="1003"/>
      <c r="F4" s="1003"/>
      <c r="G4" s="1004"/>
      <c r="H4" s="381"/>
      <c r="I4" s="381"/>
      <c r="J4" s="385" t="s">
        <v>315</v>
      </c>
      <c r="K4" s="1002"/>
      <c r="L4" s="1003"/>
      <c r="M4" s="1003"/>
      <c r="N4" s="1003"/>
      <c r="O4" s="1003"/>
      <c r="P4" s="1003"/>
      <c r="Q4" s="1003"/>
      <c r="R4" s="1005"/>
      <c r="S4" s="381"/>
      <c r="T4" s="381"/>
      <c r="U4" s="381"/>
      <c r="V4" s="385" t="s">
        <v>315</v>
      </c>
      <c r="W4" s="1002"/>
      <c r="X4" s="1003"/>
      <c r="Y4" s="1003"/>
      <c r="Z4" s="1003"/>
      <c r="AA4" s="1003"/>
      <c r="AB4" s="1003"/>
      <c r="AC4" s="1003"/>
      <c r="AD4" s="1005"/>
      <c r="AE4" s="381"/>
      <c r="AF4" s="381"/>
    </row>
    <row r="5" spans="2:32" ht="14.25" customHeight="1" thickBot="1" x14ac:dyDescent="0.3">
      <c r="B5" s="381"/>
      <c r="C5" s="995"/>
      <c r="D5" s="995"/>
      <c r="E5" s="995"/>
      <c r="F5" s="995"/>
      <c r="G5" s="995"/>
      <c r="H5" s="381"/>
      <c r="I5" s="381"/>
      <c r="J5" s="381"/>
      <c r="K5" s="995"/>
      <c r="L5" s="995"/>
      <c r="M5" s="995"/>
      <c r="N5" s="995"/>
      <c r="O5" s="995"/>
      <c r="P5" s="381"/>
      <c r="Q5" s="381"/>
      <c r="R5" s="381"/>
      <c r="S5" s="381"/>
      <c r="T5" s="381"/>
      <c r="U5" s="381"/>
      <c r="V5" s="381"/>
      <c r="W5" s="995"/>
      <c r="X5" s="995"/>
      <c r="Y5" s="995"/>
      <c r="Z5" s="995"/>
      <c r="AA5" s="995"/>
      <c r="AB5" s="381"/>
      <c r="AC5" s="381"/>
      <c r="AD5" s="381"/>
      <c r="AE5" s="381"/>
      <c r="AF5" s="381"/>
    </row>
    <row r="6" spans="2:32" ht="15.75" thickBot="1" x14ac:dyDescent="0.3">
      <c r="B6" s="385" t="s">
        <v>78</v>
      </c>
      <c r="C6" s="1002"/>
      <c r="D6" s="1003"/>
      <c r="E6" s="1003"/>
      <c r="F6" s="1003"/>
      <c r="G6" s="1004"/>
      <c r="H6" s="381"/>
      <c r="I6" s="381"/>
      <c r="J6" s="385" t="s">
        <v>78</v>
      </c>
      <c r="K6" s="1002"/>
      <c r="L6" s="1003"/>
      <c r="M6" s="1003"/>
      <c r="N6" s="1003"/>
      <c r="O6" s="1003"/>
      <c r="P6" s="1003"/>
      <c r="Q6" s="1003"/>
      <c r="R6" s="1005"/>
      <c r="S6" s="381"/>
      <c r="T6" s="381"/>
      <c r="U6" s="381"/>
      <c r="V6" s="385" t="s">
        <v>78</v>
      </c>
      <c r="W6" s="938"/>
      <c r="X6" s="939"/>
      <c r="Y6" s="939"/>
      <c r="Z6" s="939"/>
      <c r="AA6" s="939"/>
      <c r="AB6" s="939"/>
      <c r="AC6" s="939"/>
      <c r="AD6" s="960"/>
      <c r="AE6" s="381"/>
      <c r="AF6" s="381"/>
    </row>
    <row r="7" spans="2:32" ht="15.75" thickBot="1" x14ac:dyDescent="0.3">
      <c r="B7" s="381"/>
      <c r="C7" s="995"/>
      <c r="D7" s="995"/>
      <c r="E7" s="995"/>
      <c r="F7" s="995"/>
      <c r="G7" s="995"/>
      <c r="H7" s="381"/>
      <c r="I7" s="381"/>
      <c r="J7" s="381"/>
      <c r="K7" s="995"/>
      <c r="L7" s="995"/>
      <c r="M7" s="995"/>
      <c r="N7" s="995"/>
      <c r="O7" s="995"/>
      <c r="P7" s="381"/>
      <c r="Q7" s="381"/>
      <c r="R7" s="381"/>
      <c r="S7" s="381"/>
      <c r="T7" s="381"/>
      <c r="U7" s="381"/>
      <c r="V7" s="381"/>
      <c r="W7" s="995"/>
      <c r="X7" s="995"/>
      <c r="Y7" s="995"/>
      <c r="Z7" s="995"/>
      <c r="AA7" s="995"/>
      <c r="AB7" s="381"/>
      <c r="AC7" s="381"/>
      <c r="AD7" s="381"/>
      <c r="AE7" s="381"/>
      <c r="AF7" s="381"/>
    </row>
    <row r="8" spans="2:32" ht="15.75" thickBot="1" x14ac:dyDescent="0.3">
      <c r="B8" s="385" t="s">
        <v>11</v>
      </c>
      <c r="C8" s="957"/>
      <c r="D8" s="958"/>
      <c r="E8" s="958"/>
      <c r="F8" s="958"/>
      <c r="G8" s="959"/>
      <c r="H8" s="381"/>
      <c r="I8" s="381"/>
      <c r="J8" s="385" t="s">
        <v>11</v>
      </c>
      <c r="K8" s="938"/>
      <c r="L8" s="939"/>
      <c r="M8" s="939"/>
      <c r="N8" s="939"/>
      <c r="O8" s="939"/>
      <c r="P8" s="939"/>
      <c r="Q8" s="939"/>
      <c r="R8" s="960"/>
      <c r="S8" s="381"/>
      <c r="T8" s="381"/>
      <c r="U8" s="381"/>
      <c r="V8" s="385" t="s">
        <v>11</v>
      </c>
      <c r="W8" s="938"/>
      <c r="X8" s="939"/>
      <c r="Y8" s="939"/>
      <c r="Z8" s="939"/>
      <c r="AA8" s="939"/>
      <c r="AB8" s="939"/>
      <c r="AC8" s="939"/>
      <c r="AD8" s="960"/>
      <c r="AE8" s="381"/>
      <c r="AF8" s="381"/>
    </row>
    <row r="9" spans="2:32" ht="10.5" customHeight="1" thickBot="1" x14ac:dyDescent="0.3">
      <c r="B9" s="381"/>
      <c r="C9" s="920"/>
      <c r="D9" s="920"/>
      <c r="E9" s="920"/>
      <c r="F9" s="920"/>
      <c r="G9" s="920"/>
      <c r="H9" s="381"/>
      <c r="I9" s="381"/>
      <c r="J9" s="381"/>
      <c r="K9" s="920"/>
      <c r="L9" s="920"/>
      <c r="M9" s="920"/>
      <c r="N9" s="920"/>
      <c r="O9" s="920"/>
      <c r="P9" s="381"/>
      <c r="Q9" s="381"/>
      <c r="R9" s="381"/>
      <c r="S9" s="381"/>
      <c r="T9" s="381"/>
      <c r="U9" s="381"/>
      <c r="V9" s="381"/>
      <c r="W9" s="920"/>
      <c r="X9" s="920"/>
      <c r="Y9" s="920"/>
      <c r="Z9" s="920"/>
      <c r="AA9" s="920"/>
      <c r="AB9" s="381"/>
      <c r="AC9" s="381"/>
      <c r="AD9" s="381"/>
      <c r="AE9" s="381"/>
      <c r="AF9" s="381"/>
    </row>
    <row r="10" spans="2:32" ht="18" customHeight="1" thickBot="1" x14ac:dyDescent="0.3">
      <c r="B10" s="385" t="s">
        <v>79</v>
      </c>
      <c r="C10" s="996"/>
      <c r="D10" s="997"/>
      <c r="E10" s="998"/>
      <c r="F10" s="386" t="s">
        <v>22</v>
      </c>
      <c r="G10" s="387"/>
      <c r="H10" s="381"/>
      <c r="I10" s="381"/>
      <c r="J10" s="385" t="s">
        <v>79</v>
      </c>
      <c r="K10" s="999"/>
      <c r="L10" s="1000"/>
      <c r="M10" s="1001"/>
      <c r="N10" s="388"/>
      <c r="O10" s="381"/>
      <c r="P10" s="381"/>
      <c r="Q10" s="381"/>
      <c r="R10" s="381"/>
      <c r="S10" s="381"/>
      <c r="T10" s="381"/>
      <c r="U10" s="381"/>
      <c r="V10" s="385" t="s">
        <v>79</v>
      </c>
      <c r="W10" s="999"/>
      <c r="X10" s="1000"/>
      <c r="Y10" s="1001"/>
      <c r="Z10" s="388"/>
      <c r="AA10" s="381"/>
      <c r="AB10" s="381"/>
      <c r="AC10" s="381"/>
      <c r="AD10" s="381"/>
      <c r="AE10" s="381"/>
      <c r="AF10" s="381"/>
    </row>
    <row r="11" spans="2:32" ht="15.75" thickBot="1" x14ac:dyDescent="0.3">
      <c r="B11" s="381"/>
      <c r="C11" s="926"/>
      <c r="D11" s="926"/>
      <c r="E11" s="926"/>
      <c r="F11" s="926"/>
      <c r="G11" s="926"/>
      <c r="H11" s="381"/>
      <c r="I11" s="381"/>
      <c r="J11" s="381"/>
      <c r="K11" s="926"/>
      <c r="L11" s="926"/>
      <c r="M11" s="926"/>
      <c r="N11" s="926"/>
      <c r="O11" s="926"/>
      <c r="P11" s="381"/>
      <c r="Q11" s="381"/>
      <c r="R11" s="381"/>
      <c r="S11" s="381"/>
      <c r="T11" s="381"/>
      <c r="U11" s="381"/>
      <c r="V11" s="381"/>
      <c r="W11" s="926"/>
      <c r="X11" s="926"/>
      <c r="Y11" s="926"/>
      <c r="Z11" s="926"/>
      <c r="AA11" s="926"/>
      <c r="AB11" s="381"/>
      <c r="AC11" s="381"/>
      <c r="AD11" s="381"/>
      <c r="AE11" s="381"/>
      <c r="AF11" s="381"/>
    </row>
    <row r="12" spans="2:32" ht="9.9499999999999993" customHeight="1" x14ac:dyDescent="0.25">
      <c r="B12" s="385" t="s">
        <v>13</v>
      </c>
      <c r="C12" s="983"/>
      <c r="D12" s="984"/>
      <c r="E12" s="984"/>
      <c r="F12" s="984"/>
      <c r="G12" s="985"/>
      <c r="H12" s="381"/>
      <c r="I12" s="381"/>
      <c r="J12" s="385" t="s">
        <v>13</v>
      </c>
      <c r="K12" s="983"/>
      <c r="L12" s="984"/>
      <c r="M12" s="984"/>
      <c r="N12" s="984"/>
      <c r="O12" s="984"/>
      <c r="P12" s="984"/>
      <c r="Q12" s="984"/>
      <c r="R12" s="984"/>
      <c r="S12" s="992"/>
      <c r="T12" s="381"/>
      <c r="U12" s="381"/>
      <c r="V12" s="385" t="s">
        <v>13</v>
      </c>
      <c r="W12" s="983"/>
      <c r="X12" s="984"/>
      <c r="Y12" s="984"/>
      <c r="Z12" s="984"/>
      <c r="AA12" s="984"/>
      <c r="AB12" s="984"/>
      <c r="AC12" s="984"/>
      <c r="AD12" s="984"/>
      <c r="AE12" s="992"/>
      <c r="AF12" s="381"/>
    </row>
    <row r="13" spans="2:32" ht="15" customHeight="1" x14ac:dyDescent="0.25">
      <c r="B13" s="381"/>
      <c r="C13" s="986"/>
      <c r="D13" s="987"/>
      <c r="E13" s="987"/>
      <c r="F13" s="987"/>
      <c r="G13" s="988"/>
      <c r="H13" s="381"/>
      <c r="I13" s="381"/>
      <c r="J13" s="381"/>
      <c r="K13" s="986"/>
      <c r="L13" s="987"/>
      <c r="M13" s="987"/>
      <c r="N13" s="987"/>
      <c r="O13" s="987"/>
      <c r="P13" s="987"/>
      <c r="Q13" s="987"/>
      <c r="R13" s="987"/>
      <c r="S13" s="993"/>
      <c r="T13" s="381"/>
      <c r="U13" s="381"/>
      <c r="V13" s="381"/>
      <c r="W13" s="986"/>
      <c r="X13" s="987"/>
      <c r="Y13" s="987"/>
      <c r="Z13" s="987"/>
      <c r="AA13" s="987"/>
      <c r="AB13" s="987"/>
      <c r="AC13" s="987"/>
      <c r="AD13" s="987"/>
      <c r="AE13" s="993"/>
      <c r="AF13" s="381"/>
    </row>
    <row r="14" spans="2:32" ht="15.75" thickBot="1" x14ac:dyDescent="0.3">
      <c r="B14" s="381"/>
      <c r="C14" s="989"/>
      <c r="D14" s="990"/>
      <c r="E14" s="990"/>
      <c r="F14" s="990"/>
      <c r="G14" s="991"/>
      <c r="H14" s="381"/>
      <c r="I14" s="381"/>
      <c r="J14" s="381"/>
      <c r="K14" s="989"/>
      <c r="L14" s="990"/>
      <c r="M14" s="990"/>
      <c r="N14" s="990"/>
      <c r="O14" s="990"/>
      <c r="P14" s="990"/>
      <c r="Q14" s="990"/>
      <c r="R14" s="990"/>
      <c r="S14" s="994"/>
      <c r="T14" s="381"/>
      <c r="U14" s="381"/>
      <c r="V14" s="381"/>
      <c r="W14" s="989"/>
      <c r="X14" s="990"/>
      <c r="Y14" s="990"/>
      <c r="Z14" s="990"/>
      <c r="AA14" s="990"/>
      <c r="AB14" s="990"/>
      <c r="AC14" s="990"/>
      <c r="AD14" s="990"/>
      <c r="AE14" s="994"/>
      <c r="AF14" s="381"/>
    </row>
    <row r="15" spans="2:32" ht="15.75" thickBot="1" x14ac:dyDescent="0.3">
      <c r="B15" s="381"/>
      <c r="C15" s="995"/>
      <c r="D15" s="995"/>
      <c r="E15" s="995"/>
      <c r="F15" s="995"/>
      <c r="G15" s="995"/>
      <c r="H15" s="381"/>
      <c r="I15" s="381"/>
      <c r="J15" s="381"/>
      <c r="K15" s="995"/>
      <c r="L15" s="995"/>
      <c r="M15" s="995"/>
      <c r="N15" s="995"/>
      <c r="O15" s="995"/>
      <c r="P15" s="381"/>
      <c r="Q15" s="381"/>
      <c r="R15" s="381"/>
      <c r="S15" s="381"/>
      <c r="T15" s="381"/>
      <c r="U15" s="381"/>
      <c r="V15" s="381"/>
      <c r="W15" s="995"/>
      <c r="X15" s="995"/>
      <c r="Y15" s="995"/>
      <c r="Z15" s="995"/>
      <c r="AA15" s="995"/>
      <c r="AB15" s="381"/>
      <c r="AC15" s="381"/>
      <c r="AD15" s="381"/>
      <c r="AE15" s="381"/>
      <c r="AF15" s="381"/>
    </row>
    <row r="16" spans="2:32" ht="9.9499999999999993" customHeight="1" x14ac:dyDescent="0.25">
      <c r="B16" s="385" t="s">
        <v>298</v>
      </c>
      <c r="C16" s="975"/>
      <c r="D16" s="976"/>
      <c r="E16" s="976"/>
      <c r="F16" s="976"/>
      <c r="G16" s="977"/>
      <c r="H16" s="381"/>
      <c r="I16" s="381"/>
      <c r="J16" s="385" t="s">
        <v>298</v>
      </c>
      <c r="K16" s="975"/>
      <c r="L16" s="976"/>
      <c r="M16" s="976"/>
      <c r="N16" s="976"/>
      <c r="O16" s="976"/>
      <c r="P16" s="976"/>
      <c r="Q16" s="976"/>
      <c r="R16" s="976"/>
      <c r="S16" s="978"/>
      <c r="T16" s="381"/>
      <c r="U16" s="381"/>
      <c r="V16" s="385" t="s">
        <v>298</v>
      </c>
      <c r="W16" s="975"/>
      <c r="X16" s="976"/>
      <c r="Y16" s="976"/>
      <c r="Z16" s="976"/>
      <c r="AA16" s="976"/>
      <c r="AB16" s="976"/>
      <c r="AC16" s="976"/>
      <c r="AD16" s="976"/>
      <c r="AE16" s="978"/>
      <c r="AF16" s="381"/>
    </row>
    <row r="17" spans="2:32" ht="15.75" thickBot="1" x14ac:dyDescent="0.3">
      <c r="B17" s="381"/>
      <c r="C17" s="979"/>
      <c r="D17" s="980"/>
      <c r="E17" s="980"/>
      <c r="F17" s="980"/>
      <c r="G17" s="981"/>
      <c r="H17" s="381"/>
      <c r="I17" s="381"/>
      <c r="J17" s="381"/>
      <c r="K17" s="979"/>
      <c r="L17" s="980"/>
      <c r="M17" s="980"/>
      <c r="N17" s="980"/>
      <c r="O17" s="980"/>
      <c r="P17" s="980"/>
      <c r="Q17" s="980"/>
      <c r="R17" s="980"/>
      <c r="S17" s="982"/>
      <c r="T17" s="381"/>
      <c r="U17" s="381"/>
      <c r="V17" s="381"/>
      <c r="W17" s="979"/>
      <c r="X17" s="980"/>
      <c r="Y17" s="980"/>
      <c r="Z17" s="980"/>
      <c r="AA17" s="980"/>
      <c r="AB17" s="980"/>
      <c r="AC17" s="980"/>
      <c r="AD17" s="980"/>
      <c r="AE17" s="982"/>
      <c r="AF17" s="381"/>
    </row>
    <row r="18" spans="2:32" ht="16.5" customHeight="1" thickBot="1" x14ac:dyDescent="0.3">
      <c r="B18" s="381"/>
      <c r="C18" s="387"/>
      <c r="D18" s="963"/>
      <c r="E18" s="963"/>
      <c r="F18" s="387"/>
      <c r="G18" s="387"/>
      <c r="H18" s="381"/>
      <c r="I18" s="381"/>
      <c r="J18" s="381"/>
      <c r="K18" s="381"/>
      <c r="L18" s="909"/>
      <c r="M18" s="909"/>
      <c r="N18" s="381"/>
      <c r="O18" s="381"/>
      <c r="P18" s="381"/>
      <c r="Q18" s="381"/>
      <c r="R18" s="381"/>
      <c r="S18" s="381"/>
      <c r="T18" s="381"/>
      <c r="U18" s="381"/>
      <c r="V18" s="381"/>
      <c r="W18" s="381"/>
      <c r="X18" s="909"/>
      <c r="Y18" s="909"/>
      <c r="Z18" s="381"/>
      <c r="AA18" s="381"/>
      <c r="AB18" s="381"/>
      <c r="AC18" s="381"/>
      <c r="AD18" s="381"/>
      <c r="AE18" s="381"/>
      <c r="AF18" s="381"/>
    </row>
    <row r="19" spans="2:32" ht="18" customHeight="1" thickBot="1" x14ac:dyDescent="0.3">
      <c r="B19" s="385" t="s">
        <v>18</v>
      </c>
      <c r="C19" s="901"/>
      <c r="D19" s="905"/>
      <c r="E19" s="902"/>
      <c r="F19" s="387"/>
      <c r="G19" s="387"/>
      <c r="H19" s="381"/>
      <c r="I19" s="381"/>
      <c r="J19" s="385" t="s">
        <v>18</v>
      </c>
      <c r="K19" s="945"/>
      <c r="L19" s="946"/>
      <c r="M19" s="946"/>
      <c r="N19" s="946"/>
      <c r="O19" s="946"/>
      <c r="P19" s="974"/>
      <c r="Q19" s="381"/>
      <c r="R19" s="381"/>
      <c r="S19" s="381"/>
      <c r="T19" s="381"/>
      <c r="U19" s="381"/>
      <c r="V19" s="385" t="s">
        <v>18</v>
      </c>
      <c r="W19" s="901"/>
      <c r="X19" s="905"/>
      <c r="Y19" s="905"/>
      <c r="Z19" s="905"/>
      <c r="AA19" s="905"/>
      <c r="AB19" s="902"/>
      <c r="AC19" s="381"/>
      <c r="AD19" s="381"/>
      <c r="AE19" s="381"/>
      <c r="AF19" s="381"/>
    </row>
    <row r="20" spans="2:32" ht="15.75" thickBot="1" x14ac:dyDescent="0.3">
      <c r="B20" s="381"/>
      <c r="C20" s="387"/>
      <c r="D20" s="963"/>
      <c r="E20" s="963"/>
      <c r="F20" s="387"/>
      <c r="G20" s="387"/>
      <c r="H20" s="381"/>
      <c r="I20" s="381"/>
      <c r="J20" s="381"/>
      <c r="K20" s="381"/>
      <c r="L20" s="909"/>
      <c r="M20" s="909"/>
      <c r="N20" s="381"/>
      <c r="O20" s="381"/>
      <c r="P20" s="381"/>
      <c r="Q20" s="381"/>
      <c r="R20" s="381"/>
      <c r="S20" s="381"/>
      <c r="T20" s="381"/>
      <c r="U20" s="381"/>
      <c r="V20" s="381"/>
      <c r="W20" s="381"/>
      <c r="X20" s="909"/>
      <c r="Y20" s="909"/>
      <c r="Z20" s="381"/>
      <c r="AA20" s="381"/>
      <c r="AB20" s="381"/>
      <c r="AC20" s="381"/>
      <c r="AD20" s="381"/>
      <c r="AE20" s="381"/>
      <c r="AF20" s="381"/>
    </row>
    <row r="21" spans="2:32" ht="15.75" thickBot="1" x14ac:dyDescent="0.3">
      <c r="B21" s="385" t="s">
        <v>15</v>
      </c>
      <c r="C21" s="938"/>
      <c r="D21" s="939"/>
      <c r="E21" s="940"/>
      <c r="F21" s="386"/>
      <c r="G21" s="387"/>
      <c r="H21" s="381"/>
      <c r="I21" s="381"/>
      <c r="J21" s="385" t="s">
        <v>15</v>
      </c>
      <c r="K21" s="938"/>
      <c r="L21" s="939"/>
      <c r="M21" s="939"/>
      <c r="N21" s="939"/>
      <c r="O21" s="939"/>
      <c r="P21" s="960"/>
      <c r="Q21" s="388"/>
      <c r="R21" s="381"/>
      <c r="S21" s="381"/>
      <c r="T21" s="381"/>
      <c r="U21" s="381"/>
      <c r="V21" s="385" t="s">
        <v>15</v>
      </c>
      <c r="W21" s="938"/>
      <c r="X21" s="939"/>
      <c r="Y21" s="939"/>
      <c r="Z21" s="939"/>
      <c r="AA21" s="939"/>
      <c r="AB21" s="960"/>
      <c r="AC21" s="388"/>
      <c r="AD21" s="381"/>
      <c r="AE21" s="381"/>
      <c r="AF21" s="381"/>
    </row>
    <row r="22" spans="2:32" ht="15.75" thickBot="1" x14ac:dyDescent="0.3">
      <c r="B22" s="381"/>
      <c r="C22" s="387"/>
      <c r="D22" s="963"/>
      <c r="E22" s="963"/>
      <c r="F22" s="387"/>
      <c r="G22" s="387"/>
      <c r="H22" s="381"/>
      <c r="I22" s="381"/>
      <c r="J22" s="381"/>
      <c r="K22" s="381"/>
      <c r="L22" s="909"/>
      <c r="M22" s="909"/>
      <c r="N22" s="381"/>
      <c r="O22" s="381"/>
      <c r="P22" s="381"/>
      <c r="Q22" s="381"/>
      <c r="R22" s="381"/>
      <c r="S22" s="381"/>
      <c r="T22" s="381"/>
      <c r="U22" s="381"/>
      <c r="V22" s="381"/>
      <c r="W22" s="381"/>
      <c r="X22" s="909"/>
      <c r="Y22" s="909"/>
      <c r="Z22" s="381"/>
      <c r="AA22" s="381"/>
      <c r="AB22" s="381"/>
      <c r="AC22" s="381"/>
      <c r="AD22" s="381"/>
      <c r="AE22" s="381"/>
      <c r="AF22" s="381"/>
    </row>
    <row r="23" spans="2:32" ht="16.5" customHeight="1" thickBot="1" x14ac:dyDescent="0.3">
      <c r="B23" s="385" t="s">
        <v>80</v>
      </c>
      <c r="C23" s="1014"/>
      <c r="D23" s="1015"/>
      <c r="E23" s="1035"/>
      <c r="F23" s="387"/>
      <c r="G23" s="387"/>
      <c r="H23" s="381"/>
      <c r="I23" s="381"/>
      <c r="J23" s="385" t="s">
        <v>80</v>
      </c>
      <c r="K23" s="1014"/>
      <c r="L23" s="1015"/>
      <c r="M23" s="1015"/>
      <c r="N23" s="1015"/>
      <c r="O23" s="1015"/>
      <c r="P23" s="1016"/>
      <c r="Q23" s="381"/>
      <c r="R23" s="381"/>
      <c r="S23" s="381"/>
      <c r="T23" s="381"/>
      <c r="U23" s="381"/>
      <c r="V23" s="385" t="s">
        <v>80</v>
      </c>
      <c r="W23" s="967"/>
      <c r="X23" s="939"/>
      <c r="Y23" s="939"/>
      <c r="Z23" s="939"/>
      <c r="AA23" s="939"/>
      <c r="AB23" s="960"/>
      <c r="AC23" s="381"/>
      <c r="AD23" s="381"/>
      <c r="AE23" s="381"/>
      <c r="AF23" s="381"/>
    </row>
    <row r="24" spans="2:32" ht="24" customHeight="1" thickBot="1" x14ac:dyDescent="0.3">
      <c r="B24" s="381"/>
      <c r="C24" s="387"/>
      <c r="D24" s="963"/>
      <c r="E24" s="963"/>
      <c r="F24" s="387"/>
      <c r="G24" s="387"/>
      <c r="H24" s="381"/>
      <c r="I24" s="381"/>
      <c r="J24" s="381"/>
      <c r="K24" s="381"/>
      <c r="L24" s="909"/>
      <c r="M24" s="909"/>
      <c r="N24" s="381"/>
      <c r="O24" s="381"/>
      <c r="P24" s="381"/>
      <c r="Q24" s="381"/>
      <c r="R24" s="381"/>
      <c r="S24" s="381"/>
      <c r="T24" s="381"/>
      <c r="U24" s="381"/>
      <c r="V24" s="381"/>
      <c r="W24" s="381"/>
      <c r="X24" s="909"/>
      <c r="Y24" s="909"/>
      <c r="Z24" s="381"/>
      <c r="AA24" s="381"/>
      <c r="AB24" s="381"/>
      <c r="AC24" s="381"/>
      <c r="AD24" s="381"/>
      <c r="AE24" s="381"/>
      <c r="AF24" s="381"/>
    </row>
    <row r="25" spans="2:32" ht="21" customHeight="1" thickBot="1" x14ac:dyDescent="0.3">
      <c r="B25" s="385" t="s">
        <v>81</v>
      </c>
      <c r="C25" s="938"/>
      <c r="D25" s="939"/>
      <c r="E25" s="960"/>
      <c r="F25" s="387"/>
      <c r="G25" s="387"/>
      <c r="H25" s="381"/>
      <c r="I25" s="381"/>
      <c r="J25" s="385" t="s">
        <v>81</v>
      </c>
      <c r="K25" s="964"/>
      <c r="L25" s="965"/>
      <c r="M25" s="965"/>
      <c r="N25" s="965"/>
      <c r="O25" s="965"/>
      <c r="P25" s="966"/>
      <c r="Q25" s="381"/>
      <c r="R25" s="381"/>
      <c r="S25" s="381"/>
      <c r="T25" s="381"/>
      <c r="U25" s="381"/>
      <c r="V25" s="385" t="s">
        <v>81</v>
      </c>
      <c r="W25" s="967"/>
      <c r="X25" s="939"/>
      <c r="Y25" s="939"/>
      <c r="Z25" s="939"/>
      <c r="AA25" s="939"/>
      <c r="AB25" s="960"/>
      <c r="AC25" s="381"/>
      <c r="AD25" s="381"/>
      <c r="AE25" s="381"/>
      <c r="AF25" s="381"/>
    </row>
    <row r="26" spans="2:32" x14ac:dyDescent="0.25">
      <c r="B26" s="381"/>
      <c r="C26" s="386"/>
      <c r="D26" s="920"/>
      <c r="E26" s="920"/>
      <c r="F26" s="386"/>
      <c r="G26" s="387"/>
      <c r="H26" s="381"/>
      <c r="I26" s="381"/>
      <c r="J26" s="381"/>
      <c r="K26" s="388"/>
      <c r="L26" s="961"/>
      <c r="M26" s="961"/>
      <c r="N26" s="389"/>
      <c r="O26" s="381"/>
      <c r="P26" s="381"/>
      <c r="Q26" s="381"/>
      <c r="R26" s="381"/>
      <c r="S26" s="381"/>
      <c r="T26" s="381"/>
      <c r="U26" s="381"/>
      <c r="V26" s="381"/>
      <c r="W26" s="390"/>
      <c r="X26" s="961"/>
      <c r="Y26" s="961"/>
      <c r="Z26" s="389"/>
      <c r="AA26" s="381"/>
      <c r="AB26" s="381"/>
      <c r="AC26" s="381"/>
      <c r="AD26" s="381"/>
      <c r="AE26" s="381"/>
      <c r="AF26" s="381"/>
    </row>
    <row r="27" spans="2:32" x14ac:dyDescent="0.25">
      <c r="B27" s="391" t="s">
        <v>20</v>
      </c>
      <c r="C27" s="386" t="s">
        <v>82</v>
      </c>
      <c r="D27" s="386" t="s">
        <v>19</v>
      </c>
      <c r="E27" s="387" t="s">
        <v>290</v>
      </c>
      <c r="F27" s="392"/>
      <c r="G27" s="386" t="s">
        <v>83</v>
      </c>
      <c r="H27" s="393" t="s">
        <v>16</v>
      </c>
      <c r="I27" s="381"/>
      <c r="J27" s="391" t="s">
        <v>20</v>
      </c>
      <c r="K27" s="388" t="s">
        <v>82</v>
      </c>
      <c r="L27" s="394"/>
      <c r="M27" s="388" t="s">
        <v>19</v>
      </c>
      <c r="N27" s="395"/>
      <c r="O27" s="389" t="s">
        <v>16</v>
      </c>
      <c r="P27" s="394" t="s">
        <v>9</v>
      </c>
      <c r="Q27" s="389" t="s">
        <v>83</v>
      </c>
      <c r="R27" s="395" t="s">
        <v>291</v>
      </c>
      <c r="S27" s="393" t="s">
        <v>16</v>
      </c>
      <c r="T27" s="396">
        <v>2011</v>
      </c>
      <c r="U27" s="381"/>
      <c r="V27" s="391" t="s">
        <v>20</v>
      </c>
      <c r="W27" s="388"/>
      <c r="X27" s="394"/>
      <c r="Y27" s="388"/>
      <c r="Z27" s="397"/>
      <c r="AA27" s="389"/>
      <c r="AB27" s="394"/>
      <c r="AC27" s="389"/>
      <c r="AD27" s="395"/>
      <c r="AE27" s="393"/>
      <c r="AF27" s="396"/>
    </row>
    <row r="28" spans="2:32" ht="15.75" thickBot="1" x14ac:dyDescent="0.3">
      <c r="B28" s="391"/>
      <c r="C28" s="387"/>
      <c r="D28" s="962"/>
      <c r="E28" s="962"/>
      <c r="F28" s="386"/>
      <c r="G28" s="386"/>
      <c r="H28" s="381"/>
      <c r="I28" s="381"/>
      <c r="J28" s="391"/>
      <c r="K28" s="381"/>
      <c r="L28" s="954"/>
      <c r="M28" s="954"/>
      <c r="N28" s="389"/>
      <c r="O28" s="389"/>
      <c r="P28" s="381"/>
      <c r="Q28" s="381"/>
      <c r="R28" s="381"/>
      <c r="S28" s="381"/>
      <c r="T28" s="381"/>
      <c r="U28" s="381"/>
      <c r="V28" s="391"/>
      <c r="W28" s="381"/>
      <c r="X28" s="954"/>
      <c r="Y28" s="954"/>
      <c r="Z28" s="389"/>
      <c r="AA28" s="389"/>
      <c r="AB28" s="381"/>
      <c r="AC28" s="381"/>
      <c r="AD28" s="381"/>
      <c r="AE28" s="381"/>
      <c r="AF28" s="381"/>
    </row>
    <row r="29" spans="2:32" ht="15.75" thickBot="1" x14ac:dyDescent="0.3">
      <c r="B29" s="385" t="s">
        <v>84</v>
      </c>
      <c r="C29" s="957"/>
      <c r="D29" s="958"/>
      <c r="E29" s="958"/>
      <c r="F29" s="958"/>
      <c r="G29" s="959"/>
      <c r="H29" s="381"/>
      <c r="I29" s="381"/>
      <c r="J29" s="385" t="s">
        <v>84</v>
      </c>
      <c r="K29" s="938"/>
      <c r="L29" s="939"/>
      <c r="M29" s="939"/>
      <c r="N29" s="939"/>
      <c r="O29" s="939"/>
      <c r="P29" s="939"/>
      <c r="Q29" s="960"/>
      <c r="R29" s="382"/>
      <c r="S29" s="382"/>
      <c r="T29" s="382"/>
      <c r="U29" s="381"/>
      <c r="V29" s="385" t="s">
        <v>84</v>
      </c>
      <c r="W29" s="938"/>
      <c r="X29" s="939"/>
      <c r="Y29" s="939"/>
      <c r="Z29" s="939"/>
      <c r="AA29" s="939"/>
      <c r="AB29" s="939"/>
      <c r="AC29" s="960"/>
      <c r="AD29" s="382"/>
      <c r="AE29" s="382"/>
      <c r="AF29" s="382"/>
    </row>
    <row r="30" spans="2:32" ht="15.75" thickBot="1" x14ac:dyDescent="0.3">
      <c r="B30" s="398" t="s">
        <v>85</v>
      </c>
      <c r="C30" s="938"/>
      <c r="D30" s="939"/>
      <c r="E30" s="939"/>
      <c r="F30" s="939"/>
      <c r="G30" s="960"/>
      <c r="H30" s="381"/>
      <c r="I30" s="381"/>
      <c r="J30" s="398" t="s">
        <v>85</v>
      </c>
      <c r="K30" s="938"/>
      <c r="L30" s="939"/>
      <c r="M30" s="939"/>
      <c r="N30" s="939"/>
      <c r="O30" s="939"/>
      <c r="P30" s="939"/>
      <c r="Q30" s="960"/>
      <c r="R30" s="381"/>
      <c r="S30" s="381"/>
      <c r="T30" s="381"/>
      <c r="U30" s="381"/>
      <c r="V30" s="398" t="s">
        <v>85</v>
      </c>
      <c r="W30" s="938"/>
      <c r="X30" s="939"/>
      <c r="Y30" s="939"/>
      <c r="Z30" s="939"/>
      <c r="AA30" s="939"/>
      <c r="AB30" s="939"/>
      <c r="AC30" s="960"/>
      <c r="AD30" s="381"/>
      <c r="AE30" s="381"/>
      <c r="AF30" s="381"/>
    </row>
    <row r="31" spans="2:32" x14ac:dyDescent="0.25">
      <c r="B31" s="385"/>
      <c r="C31" s="381"/>
      <c r="D31" s="381"/>
      <c r="E31" s="381"/>
      <c r="F31" s="381"/>
      <c r="G31" s="381"/>
      <c r="H31" s="381"/>
      <c r="I31" s="381"/>
      <c r="J31" s="385"/>
      <c r="K31" s="381"/>
      <c r="L31" s="381"/>
      <c r="M31" s="381"/>
      <c r="N31" s="381"/>
      <c r="O31" s="381"/>
      <c r="P31" s="381"/>
      <c r="Q31" s="381"/>
      <c r="R31" s="381"/>
      <c r="S31" s="381"/>
      <c r="T31" s="381"/>
      <c r="U31" s="381"/>
      <c r="V31" s="385"/>
      <c r="W31" s="381"/>
      <c r="X31" s="381"/>
      <c r="Y31" s="381"/>
      <c r="Z31" s="381"/>
      <c r="AA31" s="381"/>
      <c r="AB31" s="381"/>
      <c r="AC31" s="381"/>
      <c r="AD31" s="381"/>
      <c r="AE31" s="381"/>
      <c r="AF31" s="381"/>
    </row>
    <row r="32" spans="2:32" ht="9.9499999999999993" customHeight="1" thickBot="1" x14ac:dyDescent="0.3">
      <c r="B32" s="381"/>
      <c r="C32" s="381"/>
      <c r="D32" s="954"/>
      <c r="E32" s="954"/>
      <c r="F32" s="381"/>
      <c r="G32" s="381"/>
      <c r="H32" s="381"/>
      <c r="I32" s="381"/>
      <c r="J32" s="381"/>
      <c r="K32" s="381"/>
      <c r="L32" s="381"/>
      <c r="M32" s="381"/>
      <c r="N32" s="381"/>
      <c r="O32" s="381"/>
      <c r="P32" s="381"/>
      <c r="Q32" s="381"/>
      <c r="R32" s="381"/>
      <c r="S32" s="381"/>
      <c r="T32" s="381"/>
      <c r="U32" s="381"/>
      <c r="V32" s="381"/>
      <c r="W32" s="955"/>
      <c r="X32" s="955"/>
      <c r="Y32" s="955"/>
      <c r="Z32" s="382"/>
      <c r="AA32" s="950"/>
      <c r="AB32" s="950"/>
      <c r="AC32" s="950"/>
      <c r="AD32" s="382"/>
      <c r="AE32" s="950"/>
      <c r="AF32" s="950"/>
    </row>
    <row r="33" spans="2:32" ht="15" customHeight="1" thickBot="1" x14ac:dyDescent="0.3">
      <c r="B33" s="385" t="s">
        <v>86</v>
      </c>
      <c r="C33" s="951"/>
      <c r="D33" s="952"/>
      <c r="E33" s="953"/>
      <c r="F33" s="381"/>
      <c r="G33" s="381"/>
      <c r="H33" s="381"/>
      <c r="I33" s="381"/>
      <c r="J33" s="385" t="s">
        <v>86</v>
      </c>
      <c r="K33" s="932"/>
      <c r="L33" s="933"/>
      <c r="M33" s="934"/>
      <c r="N33" s="381"/>
      <c r="O33" s="381"/>
      <c r="P33" s="381"/>
      <c r="Q33" s="381"/>
      <c r="R33" s="381"/>
      <c r="S33" s="381"/>
      <c r="T33" s="381"/>
      <c r="U33" s="381"/>
      <c r="V33" s="385" t="s">
        <v>86</v>
      </c>
      <c r="W33" s="901"/>
      <c r="X33" s="905"/>
      <c r="Y33" s="902"/>
      <c r="Z33" s="382"/>
      <c r="AA33" s="900"/>
      <c r="AB33" s="900"/>
      <c r="AC33" s="900"/>
      <c r="AD33" s="381"/>
      <c r="AE33" s="900"/>
      <c r="AF33" s="900"/>
    </row>
    <row r="34" spans="2:32" ht="15.75" thickBot="1" x14ac:dyDescent="0.3">
      <c r="B34" s="381"/>
      <c r="C34" s="381"/>
      <c r="D34" s="909"/>
      <c r="E34" s="909"/>
      <c r="F34" s="381"/>
      <c r="G34" s="381"/>
      <c r="H34" s="381"/>
      <c r="I34" s="381"/>
      <c r="J34" s="381"/>
      <c r="K34" s="381"/>
      <c r="L34" s="909"/>
      <c r="M34" s="909"/>
      <c r="N34" s="381"/>
      <c r="O34" s="381"/>
      <c r="P34" s="381"/>
      <c r="Q34" s="381"/>
      <c r="R34" s="381"/>
      <c r="S34" s="381"/>
      <c r="T34" s="381"/>
      <c r="U34" s="381"/>
      <c r="V34" s="381"/>
      <c r="W34" s="381"/>
      <c r="X34" s="909"/>
      <c r="Y34" s="909"/>
      <c r="Z34" s="381"/>
      <c r="AA34" s="381"/>
      <c r="AB34" s="381"/>
      <c r="AC34" s="381"/>
      <c r="AD34" s="381"/>
      <c r="AE34" s="381"/>
      <c r="AF34" s="381"/>
    </row>
    <row r="35" spans="2:32" ht="16.5" customHeight="1" thickBot="1" x14ac:dyDescent="0.3">
      <c r="B35" s="385" t="s">
        <v>87</v>
      </c>
      <c r="C35" s="932"/>
      <c r="D35" s="933"/>
      <c r="E35" s="956"/>
      <c r="F35" s="381"/>
      <c r="G35" s="381"/>
      <c r="H35" s="381"/>
      <c r="I35" s="381"/>
      <c r="J35" s="385" t="s">
        <v>87</v>
      </c>
      <c r="K35" s="932"/>
      <c r="L35" s="933"/>
      <c r="M35" s="956"/>
      <c r="N35" s="381"/>
      <c r="O35" s="381"/>
      <c r="P35" s="381"/>
      <c r="Q35" s="381"/>
      <c r="R35" s="381"/>
      <c r="S35" s="381"/>
      <c r="T35" s="381"/>
      <c r="U35" s="381"/>
      <c r="V35" s="385" t="s">
        <v>87</v>
      </c>
      <c r="W35" s="901"/>
      <c r="X35" s="905"/>
      <c r="Y35" s="902"/>
      <c r="Z35" s="381"/>
      <c r="AA35" s="381"/>
      <c r="AB35" s="381"/>
      <c r="AC35" s="381"/>
      <c r="AD35" s="381"/>
      <c r="AE35" s="381"/>
      <c r="AF35" s="381"/>
    </row>
    <row r="36" spans="2:32" ht="15.75" thickBot="1" x14ac:dyDescent="0.3">
      <c r="B36" s="381"/>
      <c r="C36" s="381"/>
      <c r="D36" s="909"/>
      <c r="E36" s="909"/>
      <c r="F36" s="381"/>
      <c r="G36" s="381"/>
      <c r="H36" s="381"/>
      <c r="I36" s="381"/>
      <c r="J36" s="381"/>
      <c r="K36" s="381"/>
      <c r="L36" s="909"/>
      <c r="M36" s="909"/>
      <c r="N36" s="381"/>
      <c r="O36" s="381"/>
      <c r="P36" s="381"/>
      <c r="Q36" s="381"/>
      <c r="R36" s="381"/>
      <c r="S36" s="381"/>
      <c r="T36" s="381"/>
      <c r="U36" s="381"/>
      <c r="V36" s="381"/>
      <c r="W36" s="381"/>
      <c r="X36" s="909"/>
      <c r="Y36" s="909"/>
      <c r="Z36" s="381"/>
      <c r="AA36" s="381"/>
      <c r="AB36" s="381"/>
      <c r="AC36" s="381"/>
      <c r="AD36" s="381"/>
      <c r="AE36" s="381"/>
      <c r="AF36" s="381"/>
    </row>
    <row r="37" spans="2:32" ht="9.9499999999999993" customHeight="1" x14ac:dyDescent="0.25">
      <c r="B37" s="942" t="s">
        <v>14</v>
      </c>
      <c r="C37" s="910"/>
      <c r="D37" s="911"/>
      <c r="E37" s="911"/>
      <c r="F37" s="911"/>
      <c r="G37" s="943"/>
      <c r="H37" s="381"/>
      <c r="I37" s="381"/>
      <c r="J37" s="942" t="s">
        <v>14</v>
      </c>
      <c r="K37" s="910"/>
      <c r="L37" s="911"/>
      <c r="M37" s="911"/>
      <c r="N37" s="911"/>
      <c r="O37" s="943"/>
      <c r="P37" s="381"/>
      <c r="Q37" s="381"/>
      <c r="R37" s="381"/>
      <c r="S37" s="381"/>
      <c r="T37" s="381"/>
      <c r="U37" s="381"/>
      <c r="V37" s="942" t="s">
        <v>14</v>
      </c>
      <c r="W37" s="919"/>
      <c r="X37" s="920"/>
      <c r="Y37" s="920"/>
      <c r="Z37" s="920"/>
      <c r="AA37" s="920"/>
      <c r="AB37" s="920"/>
      <c r="AC37" s="920"/>
      <c r="AD37" s="920"/>
      <c r="AE37" s="920"/>
      <c r="AF37" s="948"/>
    </row>
    <row r="38" spans="2:32" ht="15.75" thickBot="1" x14ac:dyDescent="0.3">
      <c r="B38" s="942"/>
      <c r="C38" s="922"/>
      <c r="D38" s="923"/>
      <c r="E38" s="923"/>
      <c r="F38" s="923"/>
      <c r="G38" s="944"/>
      <c r="H38" s="381"/>
      <c r="I38" s="381"/>
      <c r="J38" s="942"/>
      <c r="K38" s="922"/>
      <c r="L38" s="923"/>
      <c r="M38" s="923"/>
      <c r="N38" s="923"/>
      <c r="O38" s="944"/>
      <c r="P38" s="381"/>
      <c r="Q38" s="381"/>
      <c r="R38" s="381"/>
      <c r="S38" s="381"/>
      <c r="T38" s="381"/>
      <c r="U38" s="381"/>
      <c r="V38" s="942"/>
      <c r="W38" s="925"/>
      <c r="X38" s="926"/>
      <c r="Y38" s="926"/>
      <c r="Z38" s="926"/>
      <c r="AA38" s="926"/>
      <c r="AB38" s="926"/>
      <c r="AC38" s="926"/>
      <c r="AD38" s="926"/>
      <c r="AE38" s="926"/>
      <c r="AF38" s="949"/>
    </row>
    <row r="39" spans="2:32" ht="19.5" customHeight="1" thickBot="1" x14ac:dyDescent="0.3">
      <c r="B39" s="381"/>
      <c r="C39" s="381"/>
      <c r="D39" s="909"/>
      <c r="E39" s="909"/>
      <c r="F39" s="399"/>
      <c r="G39" s="399"/>
      <c r="H39" s="381"/>
      <c r="I39" s="381"/>
      <c r="J39" s="381"/>
      <c r="K39" s="381"/>
      <c r="L39" s="909"/>
      <c r="M39" s="909"/>
      <c r="N39" s="399"/>
      <c r="O39" s="399"/>
      <c r="P39" s="381"/>
      <c r="Q39" s="381"/>
      <c r="R39" s="381"/>
      <c r="S39" s="381"/>
      <c r="T39" s="381"/>
      <c r="U39" s="381"/>
      <c r="V39" s="381"/>
      <c r="W39" s="381"/>
      <c r="X39" s="909"/>
      <c r="Y39" s="909"/>
      <c r="Z39" s="381"/>
      <c r="AA39" s="381"/>
      <c r="AB39" s="381"/>
      <c r="AC39" s="381"/>
      <c r="AD39" s="381"/>
      <c r="AE39" s="381"/>
      <c r="AF39" s="381"/>
    </row>
    <row r="40" spans="2:32" ht="16.5" customHeight="1" thickBot="1" x14ac:dyDescent="0.3">
      <c r="B40" s="385" t="s">
        <v>69</v>
      </c>
      <c r="C40" s="901"/>
      <c r="D40" s="905"/>
      <c r="E40" s="906"/>
      <c r="F40" s="381"/>
      <c r="G40" s="381"/>
      <c r="H40" s="381"/>
      <c r="I40" s="381"/>
      <c r="J40" s="385" t="s">
        <v>69</v>
      </c>
      <c r="K40" s="945"/>
      <c r="L40" s="946"/>
      <c r="M40" s="947"/>
      <c r="N40" s="381"/>
      <c r="O40" s="381"/>
      <c r="P40" s="381"/>
      <c r="Q40" s="381"/>
      <c r="R40" s="381"/>
      <c r="S40" s="381"/>
      <c r="T40" s="381"/>
      <c r="U40" s="381"/>
      <c r="V40" s="385" t="s">
        <v>69</v>
      </c>
      <c r="W40" s="901"/>
      <c r="X40" s="905"/>
      <c r="Y40" s="906"/>
      <c r="Z40" s="381"/>
      <c r="AA40" s="900"/>
      <c r="AB40" s="900"/>
      <c r="AC40" s="900"/>
      <c r="AD40" s="381"/>
      <c r="AE40" s="900"/>
      <c r="AF40" s="900"/>
    </row>
    <row r="41" spans="2:32" ht="15.75" thickBot="1" x14ac:dyDescent="0.3">
      <c r="B41" s="381"/>
      <c r="C41" s="381"/>
      <c r="D41" s="909"/>
      <c r="E41" s="909"/>
      <c r="F41" s="381"/>
      <c r="G41" s="381"/>
      <c r="H41" s="381"/>
      <c r="I41" s="381"/>
      <c r="J41" s="381"/>
      <c r="K41" s="381"/>
      <c r="L41" s="909"/>
      <c r="M41" s="909"/>
      <c r="N41" s="381"/>
      <c r="O41" s="381"/>
      <c r="P41" s="381"/>
      <c r="Q41" s="381"/>
      <c r="R41" s="381"/>
      <c r="S41" s="381"/>
      <c r="T41" s="381"/>
      <c r="U41" s="381"/>
      <c r="V41" s="381"/>
      <c r="W41" s="381"/>
      <c r="X41" s="909"/>
      <c r="Y41" s="909"/>
      <c r="Z41" s="381"/>
      <c r="AA41" s="381"/>
      <c r="AB41" s="381"/>
      <c r="AC41" s="381"/>
      <c r="AD41" s="381"/>
      <c r="AE41" s="381"/>
      <c r="AF41" s="381"/>
    </row>
    <row r="42" spans="2:32" ht="15" customHeight="1" thickBot="1" x14ac:dyDescent="0.3">
      <c r="B42" s="385" t="s">
        <v>88</v>
      </c>
      <c r="C42" s="901"/>
      <c r="D42" s="905"/>
      <c r="E42" s="906"/>
      <c r="F42" s="400"/>
      <c r="G42" s="381"/>
      <c r="H42" s="381"/>
      <c r="I42" s="381"/>
      <c r="J42" s="385" t="s">
        <v>88</v>
      </c>
      <c r="K42" s="903"/>
      <c r="L42" s="904"/>
      <c r="M42" s="941"/>
      <c r="N42" s="381"/>
      <c r="O42" s="381"/>
      <c r="P42" s="381"/>
      <c r="Q42" s="381"/>
      <c r="R42" s="381"/>
      <c r="S42" s="381"/>
      <c r="T42" s="381"/>
      <c r="U42" s="381"/>
      <c r="V42" s="385" t="s">
        <v>88</v>
      </c>
      <c r="W42" s="901"/>
      <c r="X42" s="905"/>
      <c r="Y42" s="906"/>
      <c r="Z42" s="381"/>
      <c r="AA42" s="900"/>
      <c r="AB42" s="900"/>
      <c r="AC42" s="900"/>
      <c r="AD42" s="381"/>
      <c r="AE42" s="900"/>
      <c r="AF42" s="900"/>
    </row>
    <row r="43" spans="2:32" ht="15.75" thickBot="1" x14ac:dyDescent="0.3">
      <c r="B43" s="381"/>
      <c r="C43" s="381"/>
      <c r="D43" s="909"/>
      <c r="E43" s="909"/>
      <c r="F43" s="381"/>
      <c r="G43" s="381"/>
      <c r="H43" s="381"/>
      <c r="I43" s="381"/>
      <c r="J43" s="381"/>
      <c r="K43" s="381"/>
      <c r="L43" s="909"/>
      <c r="M43" s="909"/>
      <c r="N43" s="381"/>
      <c r="O43" s="381"/>
      <c r="P43" s="381"/>
      <c r="Q43" s="381"/>
      <c r="R43" s="381"/>
      <c r="S43" s="381"/>
      <c r="T43" s="381"/>
      <c r="U43" s="381"/>
      <c r="V43" s="381"/>
      <c r="W43" s="381"/>
      <c r="X43" s="909"/>
      <c r="Y43" s="909"/>
      <c r="Z43" s="381"/>
      <c r="AA43" s="381"/>
      <c r="AB43" s="381"/>
      <c r="AC43" s="381"/>
      <c r="AD43" s="381"/>
      <c r="AE43" s="381"/>
      <c r="AF43" s="381"/>
    </row>
    <row r="44" spans="2:32" ht="15.75" customHeight="1" thickBot="1" x14ac:dyDescent="0.3">
      <c r="B44" s="385" t="s">
        <v>89</v>
      </c>
      <c r="C44" s="938"/>
      <c r="D44" s="939"/>
      <c r="E44" s="940"/>
      <c r="F44" s="381"/>
      <c r="G44" s="381"/>
      <c r="H44" s="381"/>
      <c r="I44" s="381"/>
      <c r="J44" s="385" t="s">
        <v>89</v>
      </c>
      <c r="K44" s="938"/>
      <c r="L44" s="939"/>
      <c r="M44" s="940"/>
      <c r="N44" s="381"/>
      <c r="O44" s="381"/>
      <c r="P44" s="381"/>
      <c r="Q44" s="381"/>
      <c r="R44" s="381"/>
      <c r="S44" s="381"/>
      <c r="T44" s="381"/>
      <c r="U44" s="381"/>
      <c r="V44" s="385" t="s">
        <v>89</v>
      </c>
      <c r="W44" s="901"/>
      <c r="X44" s="905"/>
      <c r="Y44" s="902"/>
      <c r="Z44" s="381"/>
      <c r="AA44" s="386"/>
      <c r="AB44" s="386"/>
      <c r="AC44" s="386"/>
      <c r="AD44" s="381"/>
      <c r="AE44" s="387"/>
      <c r="AF44" s="387"/>
    </row>
    <row r="45" spans="2:32" ht="15.75" thickBot="1" x14ac:dyDescent="0.3">
      <c r="B45" s="381"/>
      <c r="C45" s="401"/>
      <c r="D45" s="909"/>
      <c r="E45" s="909"/>
      <c r="F45" s="381"/>
      <c r="G45" s="381"/>
      <c r="H45" s="381"/>
      <c r="I45" s="381"/>
      <c r="J45" s="381"/>
      <c r="K45" s="381"/>
      <c r="L45" s="909"/>
      <c r="M45" s="909"/>
      <c r="N45" s="381"/>
      <c r="O45" s="381"/>
      <c r="P45" s="381"/>
      <c r="Q45" s="381"/>
      <c r="R45" s="381"/>
      <c r="S45" s="381"/>
      <c r="T45" s="381"/>
      <c r="U45" s="381"/>
      <c r="V45" s="381"/>
      <c r="W45" s="381"/>
      <c r="X45" s="399"/>
      <c r="Y45" s="399"/>
      <c r="Z45" s="381"/>
      <c r="AA45" s="381"/>
      <c r="AB45" s="381"/>
      <c r="AC45" s="381"/>
      <c r="AD45" s="381"/>
      <c r="AE45" s="381"/>
      <c r="AF45" s="381"/>
    </row>
    <row r="46" spans="2:32" ht="14.25" customHeight="1" thickBot="1" x14ac:dyDescent="0.3">
      <c r="B46" s="398" t="s">
        <v>70</v>
      </c>
      <c r="C46" s="932"/>
      <c r="D46" s="933"/>
      <c r="E46" s="934"/>
      <c r="F46" s="381"/>
      <c r="G46" s="381"/>
      <c r="H46" s="381"/>
      <c r="I46" s="381"/>
      <c r="J46" s="385" t="s">
        <v>70</v>
      </c>
      <c r="K46" s="932"/>
      <c r="L46" s="933"/>
      <c r="M46" s="934"/>
      <c r="N46" s="381"/>
      <c r="O46" s="381"/>
      <c r="P46" s="381"/>
      <c r="Q46" s="381"/>
      <c r="R46" s="381"/>
      <c r="S46" s="381"/>
      <c r="T46" s="381"/>
      <c r="U46" s="381"/>
      <c r="V46" s="398" t="s">
        <v>70</v>
      </c>
      <c r="W46" s="901"/>
      <c r="X46" s="905"/>
      <c r="Y46" s="902"/>
      <c r="Z46" s="389"/>
      <c r="AA46" s="386"/>
      <c r="AB46" s="386"/>
      <c r="AC46" s="386"/>
      <c r="AD46" s="381"/>
      <c r="AE46" s="387"/>
      <c r="AF46" s="387"/>
    </row>
    <row r="47" spans="2:32" ht="15.75" thickBot="1" x14ac:dyDescent="0.3">
      <c r="B47" s="381"/>
      <c r="C47" s="402"/>
      <c r="D47" s="909"/>
      <c r="E47" s="909"/>
      <c r="F47" s="381"/>
      <c r="G47" s="381"/>
      <c r="H47" s="381"/>
      <c r="I47" s="381"/>
      <c r="J47" s="381"/>
      <c r="K47" s="403"/>
      <c r="L47" s="909"/>
      <c r="M47" s="909"/>
      <c r="N47" s="381"/>
      <c r="O47" s="381"/>
      <c r="P47" s="381"/>
      <c r="Q47" s="381"/>
      <c r="R47" s="381"/>
      <c r="S47" s="381"/>
      <c r="T47" s="381"/>
      <c r="U47" s="381"/>
      <c r="V47" s="381"/>
      <c r="W47" s="381"/>
      <c r="X47" s="381"/>
      <c r="Y47" s="381"/>
      <c r="Z47" s="381"/>
      <c r="AA47" s="381"/>
      <c r="AB47" s="381"/>
      <c r="AC47" s="381"/>
      <c r="AD47" s="381"/>
      <c r="AE47" s="381"/>
      <c r="AF47" s="381"/>
    </row>
    <row r="48" spans="2:32" ht="12.75" customHeight="1" thickBot="1" x14ac:dyDescent="0.3">
      <c r="B48" s="398" t="s">
        <v>90</v>
      </c>
      <c r="C48" s="1009"/>
      <c r="D48" s="1010"/>
      <c r="E48" s="1011"/>
      <c r="F48" s="381"/>
      <c r="G48" s="381"/>
      <c r="H48" s="381"/>
      <c r="I48" s="381"/>
      <c r="J48" s="385" t="s">
        <v>90</v>
      </c>
      <c r="K48" s="951"/>
      <c r="L48" s="952"/>
      <c r="M48" s="953"/>
      <c r="N48" s="381"/>
      <c r="O48" s="381"/>
      <c r="P48" s="381"/>
      <c r="Q48" s="381"/>
      <c r="R48" s="381"/>
      <c r="S48" s="381"/>
      <c r="T48" s="381"/>
      <c r="U48" s="381"/>
      <c r="V48" s="398" t="s">
        <v>90</v>
      </c>
      <c r="W48" s="901"/>
      <c r="X48" s="905"/>
      <c r="Y48" s="902"/>
      <c r="Z48" s="388"/>
      <c r="AA48" s="386"/>
      <c r="AB48" s="386"/>
      <c r="AC48" s="386"/>
      <c r="AD48" s="381"/>
      <c r="AE48" s="387"/>
      <c r="AF48" s="387"/>
    </row>
    <row r="49" spans="2:32" ht="15.75" thickBot="1" x14ac:dyDescent="0.3">
      <c r="B49" s="381"/>
      <c r="C49" s="381"/>
      <c r="D49" s="909"/>
      <c r="E49" s="909"/>
      <c r="F49" s="381"/>
      <c r="G49" s="381"/>
      <c r="H49" s="381"/>
      <c r="I49" s="381"/>
      <c r="J49" s="381"/>
      <c r="K49" s="381"/>
      <c r="L49" s="909"/>
      <c r="M49" s="909"/>
      <c r="N49" s="381"/>
      <c r="O49" s="381"/>
      <c r="P49" s="381"/>
      <c r="Q49" s="381"/>
      <c r="R49" s="381"/>
      <c r="S49" s="381"/>
      <c r="T49" s="381"/>
      <c r="U49" s="381"/>
      <c r="V49" s="381"/>
      <c r="W49" s="381"/>
      <c r="X49" s="381"/>
      <c r="Y49" s="381"/>
      <c r="Z49" s="381"/>
      <c r="AA49" s="381"/>
      <c r="AB49" s="381"/>
      <c r="AC49" s="381"/>
      <c r="AD49" s="381"/>
      <c r="AE49" s="381"/>
      <c r="AF49" s="381"/>
    </row>
    <row r="50" spans="2:32" ht="13.5" customHeight="1" thickBot="1" x14ac:dyDescent="0.3">
      <c r="B50" s="385" t="s">
        <v>91</v>
      </c>
      <c r="C50" s="901"/>
      <c r="D50" s="905"/>
      <c r="E50" s="902"/>
      <c r="F50" s="389"/>
      <c r="G50" s="389"/>
      <c r="H50" s="381"/>
      <c r="I50" s="381"/>
      <c r="J50" s="385" t="s">
        <v>91</v>
      </c>
      <c r="K50" s="901"/>
      <c r="L50" s="905"/>
      <c r="M50" s="905"/>
      <c r="N50" s="905"/>
      <c r="O50" s="906"/>
      <c r="P50" s="381"/>
      <c r="Q50" s="381"/>
      <c r="R50" s="381"/>
      <c r="S50" s="381"/>
      <c r="T50" s="381"/>
      <c r="U50" s="381"/>
      <c r="V50" s="385" t="s">
        <v>91</v>
      </c>
      <c r="W50" s="907"/>
      <c r="X50" s="905"/>
      <c r="Y50" s="902"/>
      <c r="Z50" s="388"/>
      <c r="AA50" s="908"/>
      <c r="AB50" s="908"/>
      <c r="AC50" s="908"/>
      <c r="AD50" s="381"/>
      <c r="AE50" s="900"/>
      <c r="AF50" s="900"/>
    </row>
    <row r="51" spans="2:32" ht="15.75" thickBot="1" x14ac:dyDescent="0.3">
      <c r="B51" s="404"/>
      <c r="C51" s="381"/>
      <c r="D51" s="381"/>
      <c r="E51" s="381"/>
      <c r="F51" s="381"/>
      <c r="G51" s="381"/>
      <c r="H51" s="381"/>
      <c r="I51" s="381"/>
      <c r="J51" s="404"/>
      <c r="K51" s="381"/>
      <c r="L51" s="381"/>
      <c r="M51" s="381"/>
      <c r="N51" s="381"/>
      <c r="O51" s="381"/>
      <c r="P51" s="381"/>
      <c r="Q51" s="381"/>
      <c r="R51" s="381"/>
      <c r="S51" s="381"/>
      <c r="T51" s="381"/>
      <c r="U51" s="381"/>
      <c r="V51" s="404"/>
      <c r="W51" s="381"/>
      <c r="X51" s="381"/>
      <c r="Y51" s="381"/>
      <c r="Z51" s="381"/>
      <c r="AA51" s="381"/>
      <c r="AB51" s="381"/>
      <c r="AC51" s="381"/>
      <c r="AD51" s="381"/>
      <c r="AE51" s="381"/>
      <c r="AF51" s="381"/>
    </row>
    <row r="52" spans="2:32" ht="14.25" customHeight="1" thickBot="1" x14ac:dyDescent="0.3">
      <c r="B52" s="385" t="s">
        <v>92</v>
      </c>
      <c r="C52" s="901"/>
      <c r="D52" s="902"/>
      <c r="E52" s="388"/>
      <c r="F52" s="381"/>
      <c r="G52" s="381"/>
      <c r="H52" s="381"/>
      <c r="I52" s="381"/>
      <c r="J52" s="385" t="s">
        <v>92</v>
      </c>
      <c r="K52" s="903"/>
      <c r="L52" s="904"/>
      <c r="M52" s="405"/>
      <c r="N52" s="406"/>
      <c r="O52" s="381"/>
      <c r="P52" s="381"/>
      <c r="Q52" s="381"/>
      <c r="R52" s="381"/>
      <c r="S52" s="381"/>
      <c r="T52" s="381"/>
      <c r="U52" s="381"/>
      <c r="V52" s="385" t="s">
        <v>92</v>
      </c>
      <c r="W52" s="901"/>
      <c r="X52" s="905"/>
      <c r="Y52" s="905"/>
      <c r="Z52" s="902"/>
      <c r="AA52" s="381"/>
      <c r="AB52" s="389"/>
      <c r="AC52" s="389"/>
      <c r="AD52" s="389"/>
      <c r="AE52" s="389"/>
      <c r="AF52" s="389"/>
    </row>
    <row r="53" spans="2:32" ht="15.75" thickBot="1" x14ac:dyDescent="0.3">
      <c r="B53" s="381"/>
      <c r="C53" s="407"/>
      <c r="D53" s="403"/>
      <c r="E53" s="381"/>
      <c r="F53" s="381"/>
      <c r="G53" s="381"/>
      <c r="H53" s="381"/>
      <c r="I53" s="381"/>
      <c r="J53" s="381"/>
      <c r="K53" s="403"/>
      <c r="L53" s="403"/>
      <c r="M53" s="381"/>
      <c r="N53" s="381"/>
      <c r="O53" s="381"/>
      <c r="P53" s="381"/>
      <c r="Q53" s="381"/>
      <c r="R53" s="381"/>
      <c r="S53" s="381"/>
      <c r="T53" s="381"/>
      <c r="U53" s="381"/>
      <c r="V53" s="381"/>
      <c r="W53" s="403"/>
      <c r="X53" s="403"/>
      <c r="Y53" s="381"/>
      <c r="Z53" s="381"/>
      <c r="AA53" s="381"/>
      <c r="AB53" s="389"/>
      <c r="AC53" s="389"/>
      <c r="AD53" s="389"/>
      <c r="AE53" s="389"/>
      <c r="AF53" s="389"/>
    </row>
    <row r="54" spans="2:32" ht="15.75" customHeight="1" thickBot="1" x14ac:dyDescent="0.3">
      <c r="B54" s="398" t="s">
        <v>93</v>
      </c>
      <c r="C54" s="901"/>
      <c r="D54" s="902"/>
      <c r="E54" s="388" t="s">
        <v>54</v>
      </c>
      <c r="F54" s="388"/>
      <c r="G54" s="381"/>
      <c r="H54" s="381"/>
      <c r="I54" s="381"/>
      <c r="J54" s="385" t="s">
        <v>93</v>
      </c>
      <c r="K54" s="928"/>
      <c r="L54" s="929"/>
      <c r="M54" s="388"/>
      <c r="N54" s="388"/>
      <c r="O54" s="381"/>
      <c r="P54" s="381"/>
      <c r="Q54" s="381"/>
      <c r="R54" s="381"/>
      <c r="S54" s="381"/>
      <c r="T54" s="381"/>
      <c r="U54" s="381"/>
      <c r="V54" s="385" t="s">
        <v>93</v>
      </c>
      <c r="W54" s="930"/>
      <c r="X54" s="931"/>
      <c r="Y54" s="388"/>
      <c r="Z54" s="388"/>
      <c r="AA54" s="381"/>
      <c r="AB54" s="389"/>
      <c r="AC54" s="389"/>
      <c r="AD54" s="389"/>
      <c r="AE54" s="389"/>
      <c r="AF54" s="389"/>
    </row>
    <row r="55" spans="2:32" ht="15.75" thickBot="1" x14ac:dyDescent="0.3">
      <c r="B55" s="408"/>
      <c r="C55" s="381"/>
      <c r="D55" s="381"/>
      <c r="E55" s="381"/>
      <c r="F55" s="381"/>
      <c r="G55" s="381"/>
      <c r="H55" s="381"/>
      <c r="I55" s="381"/>
      <c r="J55" s="408"/>
      <c r="K55" s="381"/>
      <c r="L55" s="381"/>
      <c r="M55" s="381"/>
      <c r="N55" s="381"/>
      <c r="O55" s="381"/>
      <c r="P55" s="381"/>
      <c r="Q55" s="381"/>
      <c r="R55" s="381"/>
      <c r="S55" s="381"/>
      <c r="T55" s="381"/>
      <c r="U55" s="381"/>
      <c r="V55" s="408"/>
      <c r="W55" s="381"/>
      <c r="X55" s="381"/>
      <c r="Y55" s="381"/>
      <c r="Z55" s="381"/>
      <c r="AA55" s="381"/>
      <c r="AB55" s="389"/>
      <c r="AC55" s="389"/>
      <c r="AD55" s="389"/>
      <c r="AE55" s="389"/>
      <c r="AF55" s="389"/>
    </row>
    <row r="56" spans="2:32" x14ac:dyDescent="0.25">
      <c r="B56" s="385" t="s">
        <v>75</v>
      </c>
      <c r="C56" s="910"/>
      <c r="D56" s="911"/>
      <c r="E56" s="911"/>
      <c r="F56" s="911"/>
      <c r="G56" s="912"/>
      <c r="H56" s="381"/>
      <c r="I56" s="381"/>
      <c r="J56" s="385" t="s">
        <v>75</v>
      </c>
      <c r="K56" s="913"/>
      <c r="L56" s="914"/>
      <c r="M56" s="914"/>
      <c r="N56" s="914"/>
      <c r="O56" s="914"/>
      <c r="P56" s="914"/>
      <c r="Q56" s="914"/>
      <c r="R56" s="914"/>
      <c r="S56" s="915"/>
      <c r="T56" s="381"/>
      <c r="U56" s="381"/>
      <c r="V56" s="385" t="s">
        <v>75</v>
      </c>
      <c r="W56" s="919"/>
      <c r="X56" s="920"/>
      <c r="Y56" s="920"/>
      <c r="Z56" s="920"/>
      <c r="AA56" s="921"/>
      <c r="AB56" s="389"/>
      <c r="AC56" s="389"/>
      <c r="AD56" s="389"/>
      <c r="AE56" s="389"/>
      <c r="AF56" s="389"/>
    </row>
    <row r="57" spans="2:32" ht="15" customHeight="1" thickBot="1" x14ac:dyDescent="0.3">
      <c r="B57" s="381"/>
      <c r="C57" s="922"/>
      <c r="D57" s="923"/>
      <c r="E57" s="923"/>
      <c r="F57" s="923"/>
      <c r="G57" s="924"/>
      <c r="H57" s="381"/>
      <c r="I57" s="381"/>
      <c r="J57" s="381"/>
      <c r="K57" s="916"/>
      <c r="L57" s="917"/>
      <c r="M57" s="917"/>
      <c r="N57" s="917"/>
      <c r="O57" s="917"/>
      <c r="P57" s="917"/>
      <c r="Q57" s="917"/>
      <c r="R57" s="917"/>
      <c r="S57" s="918"/>
      <c r="T57" s="381"/>
      <c r="U57" s="381"/>
      <c r="V57" s="381"/>
      <c r="W57" s="925"/>
      <c r="X57" s="926"/>
      <c r="Y57" s="926"/>
      <c r="Z57" s="926"/>
      <c r="AA57" s="927"/>
      <c r="AB57" s="389"/>
      <c r="AC57" s="389"/>
      <c r="AD57" s="389"/>
      <c r="AE57" s="389"/>
      <c r="AF57" s="389"/>
    </row>
    <row r="58" spans="2:32" x14ac:dyDescent="0.25">
      <c r="B58" s="381"/>
      <c r="C58" s="381"/>
      <c r="D58" s="381"/>
      <c r="E58" s="381"/>
      <c r="F58" s="381"/>
      <c r="G58" s="381"/>
      <c r="H58" s="381"/>
      <c r="I58" s="381"/>
      <c r="J58" s="381"/>
      <c r="K58" s="381"/>
      <c r="L58" s="381"/>
      <c r="M58" s="381"/>
      <c r="N58" s="381"/>
      <c r="O58" s="381"/>
      <c r="P58" s="381"/>
      <c r="Q58" s="381"/>
      <c r="R58" s="381"/>
      <c r="S58" s="381"/>
      <c r="T58" s="381"/>
      <c r="U58" s="381"/>
      <c r="V58" s="381"/>
      <c r="W58" s="381"/>
      <c r="X58" s="381"/>
      <c r="Y58" s="381"/>
      <c r="Z58" s="381"/>
      <c r="AA58" s="381"/>
      <c r="AB58" s="381"/>
      <c r="AC58" s="381"/>
      <c r="AD58" s="381"/>
      <c r="AE58" s="381"/>
      <c r="AF58" s="381"/>
    </row>
    <row r="59" spans="2:32" x14ac:dyDescent="0.25">
      <c r="B59" s="408"/>
      <c r="C59" s="900"/>
      <c r="D59" s="900"/>
      <c r="E59" s="900"/>
      <c r="F59" s="900"/>
      <c r="G59" s="381"/>
      <c r="H59" s="381"/>
      <c r="I59" s="381"/>
      <c r="J59" s="381"/>
      <c r="K59" s="381"/>
      <c r="L59" s="381"/>
      <c r="M59" s="381"/>
      <c r="N59" s="381"/>
      <c r="O59" s="381"/>
      <c r="P59" s="381"/>
      <c r="Q59" s="381"/>
      <c r="R59" s="381"/>
      <c r="S59" s="381"/>
      <c r="T59" s="381"/>
      <c r="U59" s="381"/>
      <c r="V59" s="381"/>
      <c r="W59" s="381"/>
      <c r="X59" s="381"/>
      <c r="Y59" s="381"/>
      <c r="Z59" s="381"/>
      <c r="AA59" s="381"/>
      <c r="AB59" s="381"/>
      <c r="AC59" s="381"/>
      <c r="AD59" s="381"/>
      <c r="AE59" s="381"/>
      <c r="AF59" s="381"/>
    </row>
    <row r="60" spans="2:32" x14ac:dyDescent="0.25">
      <c r="B60" s="381"/>
      <c r="C60" s="381"/>
      <c r="D60" s="381"/>
      <c r="E60" s="381"/>
      <c r="F60" s="381"/>
      <c r="G60" s="381"/>
      <c r="H60" s="381"/>
      <c r="I60" s="381"/>
      <c r="J60" s="381"/>
      <c r="K60" s="381"/>
      <c r="L60" s="381"/>
      <c r="M60" s="381"/>
      <c r="N60" s="381"/>
      <c r="O60" s="381"/>
      <c r="P60" s="381"/>
      <c r="Q60" s="381"/>
      <c r="R60" s="381"/>
      <c r="S60" s="381"/>
      <c r="T60" s="381"/>
      <c r="U60" s="381"/>
      <c r="V60" s="381"/>
      <c r="W60" s="381"/>
      <c r="X60" s="381"/>
      <c r="Y60" s="381"/>
      <c r="Z60" s="381"/>
      <c r="AA60" s="381"/>
      <c r="AB60" s="381"/>
      <c r="AC60" s="381"/>
      <c r="AD60" s="381"/>
      <c r="AE60" s="381"/>
      <c r="AF60" s="381"/>
    </row>
    <row r="61" spans="2:32" x14ac:dyDescent="0.25">
      <c r="B61" s="408"/>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c r="AB61" s="381"/>
      <c r="AC61" s="381"/>
      <c r="AD61" s="381"/>
      <c r="AE61" s="381"/>
      <c r="AF61" s="381"/>
    </row>
    <row r="62" spans="2:32" ht="18.75" x14ac:dyDescent="0.3">
      <c r="B62" s="1006"/>
      <c r="C62" s="1006"/>
      <c r="D62" s="1007" t="s">
        <v>292</v>
      </c>
      <c r="E62" s="1007"/>
      <c r="F62" s="1007"/>
      <c r="G62" s="1006"/>
      <c r="H62" s="381"/>
      <c r="I62" s="381"/>
      <c r="J62" s="381"/>
      <c r="K62" s="381"/>
      <c r="L62" s="381"/>
      <c r="M62" s="381"/>
      <c r="N62" s="381"/>
      <c r="O62" s="381"/>
      <c r="P62" s="381"/>
      <c r="Q62" s="381"/>
      <c r="R62" s="381"/>
      <c r="S62" s="381"/>
      <c r="T62" s="381"/>
      <c r="U62" s="381"/>
      <c r="V62" s="381"/>
      <c r="W62" s="381"/>
      <c r="X62" s="381"/>
      <c r="Y62" s="381"/>
      <c r="Z62" s="381"/>
      <c r="AA62" s="381"/>
      <c r="AB62" s="381"/>
      <c r="AC62" s="381"/>
      <c r="AD62" s="381"/>
      <c r="AE62" s="381"/>
      <c r="AF62" s="381"/>
    </row>
    <row r="63" spans="2:32" x14ac:dyDescent="0.25">
      <c r="B63" s="1006"/>
      <c r="C63" s="1006"/>
      <c r="D63" s="1008"/>
      <c r="E63" s="1008"/>
      <c r="F63" s="1008"/>
      <c r="G63" s="1006"/>
      <c r="H63" s="381"/>
      <c r="I63" s="381"/>
      <c r="J63" s="381"/>
      <c r="K63" s="381"/>
      <c r="L63" s="381"/>
      <c r="M63" s="381"/>
      <c r="N63" s="381"/>
      <c r="O63" s="381"/>
      <c r="P63" s="381"/>
      <c r="Q63" s="381"/>
      <c r="R63" s="381"/>
      <c r="S63" s="381"/>
      <c r="T63" s="381"/>
      <c r="U63" s="381"/>
      <c r="V63" s="381"/>
      <c r="W63" s="381"/>
      <c r="X63" s="381"/>
      <c r="Y63" s="381"/>
      <c r="Z63" s="381"/>
      <c r="AA63" s="381"/>
      <c r="AB63" s="381"/>
      <c r="AC63" s="381"/>
      <c r="AD63" s="381"/>
      <c r="AE63" s="381"/>
      <c r="AF63" s="381"/>
    </row>
    <row r="64" spans="2:32" ht="19.5" thickBot="1" x14ac:dyDescent="0.35">
      <c r="B64" s="381"/>
      <c r="C64" s="381"/>
      <c r="D64" s="954"/>
      <c r="E64" s="954"/>
      <c r="F64" s="381"/>
      <c r="G64" s="381"/>
      <c r="H64" s="381"/>
      <c r="I64" s="381"/>
      <c r="J64" s="381"/>
      <c r="K64" s="381"/>
      <c r="L64" s="381"/>
      <c r="M64" s="381"/>
      <c r="N64" s="381"/>
      <c r="O64" s="381"/>
      <c r="P64" s="381"/>
      <c r="Q64" s="381"/>
      <c r="R64" s="381"/>
      <c r="S64" s="381"/>
      <c r="T64" s="381"/>
      <c r="U64" s="381"/>
      <c r="V64" s="1006"/>
      <c r="W64" s="382"/>
      <c r="X64" s="383" t="s">
        <v>293</v>
      </c>
      <c r="Y64" s="383"/>
      <c r="Z64" s="383"/>
      <c r="AA64" s="382"/>
      <c r="AB64" s="381"/>
      <c r="AC64" s="381"/>
      <c r="AD64" s="381"/>
      <c r="AE64" s="381"/>
      <c r="AF64" s="381"/>
    </row>
    <row r="65" spans="2:32" ht="19.5" thickBot="1" x14ac:dyDescent="0.35">
      <c r="B65" s="385" t="s">
        <v>315</v>
      </c>
      <c r="C65" s="1002"/>
      <c r="D65" s="1003"/>
      <c r="E65" s="1003"/>
      <c r="F65" s="1003"/>
      <c r="G65" s="1004"/>
      <c r="H65" s="381"/>
      <c r="I65" s="381"/>
      <c r="J65" s="1006"/>
      <c r="K65" s="382"/>
      <c r="L65" s="383" t="s">
        <v>294</v>
      </c>
      <c r="M65" s="383"/>
      <c r="N65" s="383"/>
      <c r="O65" s="382"/>
      <c r="P65" s="381"/>
      <c r="Q65" s="381"/>
      <c r="R65" s="381"/>
      <c r="S65" s="381"/>
      <c r="T65" s="381"/>
      <c r="U65" s="381"/>
      <c r="V65" s="1006"/>
      <c r="W65" s="382"/>
      <c r="X65" s="384"/>
      <c r="Y65" s="384"/>
      <c r="Z65" s="384"/>
      <c r="AA65" s="382"/>
      <c r="AB65" s="381"/>
      <c r="AC65" s="381"/>
      <c r="AD65" s="381"/>
      <c r="AE65" s="381"/>
      <c r="AF65" s="381"/>
    </row>
    <row r="66" spans="2:32" ht="15.75" thickBot="1" x14ac:dyDescent="0.3">
      <c r="B66" s="381"/>
      <c r="C66" s="995"/>
      <c r="D66" s="995"/>
      <c r="E66" s="995"/>
      <c r="F66" s="995"/>
      <c r="G66" s="995"/>
      <c r="H66" s="381"/>
      <c r="I66" s="381"/>
      <c r="J66" s="1006"/>
      <c r="K66" s="382"/>
      <c r="L66" s="1008"/>
      <c r="M66" s="1008"/>
      <c r="N66" s="1008"/>
      <c r="O66" s="382"/>
      <c r="P66" s="381"/>
      <c r="Q66" s="381"/>
      <c r="R66" s="381"/>
      <c r="S66" s="381"/>
      <c r="T66" s="381"/>
      <c r="U66" s="381"/>
      <c r="V66" s="381"/>
      <c r="W66" s="381"/>
      <c r="X66" s="954"/>
      <c r="Y66" s="954"/>
      <c r="Z66" s="381"/>
      <c r="AA66" s="381"/>
      <c r="AB66" s="381"/>
      <c r="AC66" s="381"/>
      <c r="AD66" s="381"/>
      <c r="AE66" s="381"/>
      <c r="AF66" s="381"/>
    </row>
    <row r="67" spans="2:32" ht="15.75" thickBot="1" x14ac:dyDescent="0.3">
      <c r="B67" s="385" t="s">
        <v>78</v>
      </c>
      <c r="C67" s="1002"/>
      <c r="D67" s="1003"/>
      <c r="E67" s="1003"/>
      <c r="F67" s="1003"/>
      <c r="G67" s="1004"/>
      <c r="H67" s="381"/>
      <c r="I67" s="381"/>
      <c r="J67" s="381"/>
      <c r="K67" s="381"/>
      <c r="L67" s="954"/>
      <c r="M67" s="954"/>
      <c r="N67" s="381"/>
      <c r="O67" s="381"/>
      <c r="P67" s="381"/>
      <c r="Q67" s="381"/>
      <c r="R67" s="381"/>
      <c r="S67" s="381"/>
      <c r="T67" s="381"/>
      <c r="U67" s="381"/>
      <c r="V67" s="385" t="s">
        <v>315</v>
      </c>
      <c r="W67" s="1002"/>
      <c r="X67" s="1003"/>
      <c r="Y67" s="1003"/>
      <c r="Z67" s="1003"/>
      <c r="AA67" s="1003"/>
      <c r="AB67" s="1003"/>
      <c r="AC67" s="1003"/>
      <c r="AD67" s="1005"/>
      <c r="AE67" s="381"/>
      <c r="AF67" s="381"/>
    </row>
    <row r="68" spans="2:32" ht="15.75" thickBot="1" x14ac:dyDescent="0.3">
      <c r="B68" s="381"/>
      <c r="C68" s="995"/>
      <c r="D68" s="995"/>
      <c r="E68" s="995"/>
      <c r="F68" s="995"/>
      <c r="G68" s="995"/>
      <c r="H68" s="381"/>
      <c r="I68" s="381"/>
      <c r="J68" s="385" t="s">
        <v>315</v>
      </c>
      <c r="K68" s="1002"/>
      <c r="L68" s="1003"/>
      <c r="M68" s="1003"/>
      <c r="N68" s="1003"/>
      <c r="O68" s="1003"/>
      <c r="P68" s="1003"/>
      <c r="Q68" s="1003"/>
      <c r="R68" s="1005"/>
      <c r="S68" s="381"/>
      <c r="T68" s="381"/>
      <c r="U68" s="381"/>
      <c r="V68" s="381"/>
      <c r="W68" s="995"/>
      <c r="X68" s="995"/>
      <c r="Y68" s="995"/>
      <c r="Z68" s="995"/>
      <c r="AA68" s="995"/>
      <c r="AB68" s="381"/>
      <c r="AC68" s="381"/>
      <c r="AD68" s="381"/>
      <c r="AE68" s="381"/>
      <c r="AF68" s="381"/>
    </row>
    <row r="69" spans="2:32" ht="15.75" thickBot="1" x14ac:dyDescent="0.3">
      <c r="B69" s="385" t="s">
        <v>11</v>
      </c>
      <c r="C69" s="957"/>
      <c r="D69" s="958"/>
      <c r="E69" s="958"/>
      <c r="F69" s="958"/>
      <c r="G69" s="959"/>
      <c r="H69" s="381"/>
      <c r="I69" s="381"/>
      <c r="J69" s="381"/>
      <c r="K69" s="995"/>
      <c r="L69" s="995"/>
      <c r="M69" s="995"/>
      <c r="N69" s="995"/>
      <c r="O69" s="995"/>
      <c r="P69" s="381"/>
      <c r="Q69" s="381"/>
      <c r="R69" s="381"/>
      <c r="S69" s="381"/>
      <c r="T69" s="381"/>
      <c r="U69" s="381"/>
      <c r="V69" s="385" t="s">
        <v>78</v>
      </c>
      <c r="W69" s="938"/>
      <c r="X69" s="939"/>
      <c r="Y69" s="939"/>
      <c r="Z69" s="939"/>
      <c r="AA69" s="939"/>
      <c r="AB69" s="939"/>
      <c r="AC69" s="939"/>
      <c r="AD69" s="960"/>
      <c r="AE69" s="381"/>
      <c r="AF69" s="381"/>
    </row>
    <row r="70" spans="2:32" ht="15.75" thickBot="1" x14ac:dyDescent="0.3">
      <c r="B70" s="381"/>
      <c r="C70" s="920"/>
      <c r="D70" s="920"/>
      <c r="E70" s="920"/>
      <c r="F70" s="920"/>
      <c r="G70" s="920"/>
      <c r="H70" s="381"/>
      <c r="I70" s="381"/>
      <c r="J70" s="385" t="s">
        <v>78</v>
      </c>
      <c r="K70" s="1002"/>
      <c r="L70" s="1003"/>
      <c r="M70" s="1003"/>
      <c r="N70" s="1003"/>
      <c r="O70" s="1003"/>
      <c r="P70" s="1003"/>
      <c r="Q70" s="1003"/>
      <c r="R70" s="1005"/>
      <c r="S70" s="381"/>
      <c r="T70" s="381"/>
      <c r="U70" s="381"/>
      <c r="V70" s="381"/>
      <c r="W70" s="995"/>
      <c r="X70" s="995"/>
      <c r="Y70" s="995"/>
      <c r="Z70" s="995"/>
      <c r="AA70" s="995"/>
      <c r="AB70" s="381"/>
      <c r="AC70" s="381"/>
      <c r="AD70" s="381"/>
      <c r="AE70" s="381"/>
      <c r="AF70" s="381"/>
    </row>
    <row r="71" spans="2:32" ht="15.75" thickBot="1" x14ac:dyDescent="0.3">
      <c r="B71" s="385" t="s">
        <v>79</v>
      </c>
      <c r="C71" s="996"/>
      <c r="D71" s="1033"/>
      <c r="E71" s="1034"/>
      <c r="F71" s="388"/>
      <c r="G71" s="381"/>
      <c r="H71" s="381"/>
      <c r="I71" s="381"/>
      <c r="J71" s="381"/>
      <c r="K71" s="995"/>
      <c r="L71" s="995"/>
      <c r="M71" s="995"/>
      <c r="N71" s="995"/>
      <c r="O71" s="995"/>
      <c r="P71" s="381"/>
      <c r="Q71" s="381"/>
      <c r="R71" s="381"/>
      <c r="S71" s="381"/>
      <c r="T71" s="381"/>
      <c r="U71" s="381"/>
      <c r="V71" s="385" t="s">
        <v>11</v>
      </c>
      <c r="W71" s="938"/>
      <c r="X71" s="939"/>
      <c r="Y71" s="939"/>
      <c r="Z71" s="939"/>
      <c r="AA71" s="939"/>
      <c r="AB71" s="939"/>
      <c r="AC71" s="939"/>
      <c r="AD71" s="960"/>
      <c r="AE71" s="381"/>
      <c r="AF71" s="381"/>
    </row>
    <row r="72" spans="2:32" ht="15.75" thickBot="1" x14ac:dyDescent="0.3">
      <c r="B72" s="381"/>
      <c r="C72" s="926"/>
      <c r="D72" s="926"/>
      <c r="E72" s="926"/>
      <c r="F72" s="926"/>
      <c r="G72" s="926"/>
      <c r="H72" s="381"/>
      <c r="I72" s="381"/>
      <c r="J72" s="385" t="s">
        <v>11</v>
      </c>
      <c r="K72" s="938"/>
      <c r="L72" s="939"/>
      <c r="M72" s="939"/>
      <c r="N72" s="939"/>
      <c r="O72" s="939"/>
      <c r="P72" s="939"/>
      <c r="Q72" s="939"/>
      <c r="R72" s="960"/>
      <c r="S72" s="381"/>
      <c r="T72" s="381"/>
      <c r="U72" s="381"/>
      <c r="V72" s="381"/>
      <c r="W72" s="920"/>
      <c r="X72" s="920"/>
      <c r="Y72" s="920"/>
      <c r="Z72" s="920"/>
      <c r="AA72" s="920"/>
      <c r="AB72" s="381"/>
      <c r="AC72" s="381"/>
      <c r="AD72" s="381"/>
      <c r="AE72" s="381"/>
      <c r="AF72" s="381"/>
    </row>
    <row r="73" spans="2:32" ht="15.75" customHeight="1" thickBot="1" x14ac:dyDescent="0.3">
      <c r="B73" s="385" t="s">
        <v>13</v>
      </c>
      <c r="C73" s="983"/>
      <c r="D73" s="984"/>
      <c r="E73" s="984"/>
      <c r="F73" s="984"/>
      <c r="G73" s="985"/>
      <c r="H73" s="381"/>
      <c r="I73" s="381"/>
      <c r="J73" s="381"/>
      <c r="K73" s="920"/>
      <c r="L73" s="920"/>
      <c r="M73" s="920"/>
      <c r="N73" s="920"/>
      <c r="O73" s="920"/>
      <c r="P73" s="381"/>
      <c r="Q73" s="381"/>
      <c r="R73" s="381"/>
      <c r="S73" s="381"/>
      <c r="T73" s="381"/>
      <c r="U73" s="381"/>
      <c r="V73" s="385" t="s">
        <v>79</v>
      </c>
      <c r="W73" s="999"/>
      <c r="X73" s="1000"/>
      <c r="Y73" s="1001"/>
      <c r="Z73" s="388"/>
      <c r="AA73" s="381"/>
      <c r="AB73" s="381"/>
      <c r="AC73" s="381"/>
      <c r="AD73" s="381"/>
      <c r="AE73" s="381"/>
      <c r="AF73" s="381"/>
    </row>
    <row r="74" spans="2:32" ht="15.75" thickBot="1" x14ac:dyDescent="0.3">
      <c r="B74" s="381"/>
      <c r="C74" s="986"/>
      <c r="D74" s="987"/>
      <c r="E74" s="987"/>
      <c r="F74" s="987"/>
      <c r="G74" s="988"/>
      <c r="H74" s="381"/>
      <c r="I74" s="381"/>
      <c r="J74" s="385" t="s">
        <v>79</v>
      </c>
      <c r="K74" s="1030"/>
      <c r="L74" s="1031"/>
      <c r="M74" s="1032"/>
      <c r="N74" s="388"/>
      <c r="O74" s="381"/>
      <c r="P74" s="381"/>
      <c r="Q74" s="381"/>
      <c r="R74" s="381"/>
      <c r="S74" s="381"/>
      <c r="T74" s="381"/>
      <c r="U74" s="381"/>
      <c r="V74" s="381"/>
      <c r="W74" s="926"/>
      <c r="X74" s="926"/>
      <c r="Y74" s="926"/>
      <c r="Z74" s="926"/>
      <c r="AA74" s="926"/>
      <c r="AB74" s="381"/>
      <c r="AC74" s="381"/>
      <c r="AD74" s="381"/>
      <c r="AE74" s="381"/>
      <c r="AF74" s="381"/>
    </row>
    <row r="75" spans="2:32" ht="15.75" customHeight="1" thickBot="1" x14ac:dyDescent="0.3">
      <c r="B75" s="381"/>
      <c r="C75" s="989"/>
      <c r="D75" s="990"/>
      <c r="E75" s="990"/>
      <c r="F75" s="990"/>
      <c r="G75" s="991"/>
      <c r="H75" s="381"/>
      <c r="I75" s="381"/>
      <c r="J75" s="381"/>
      <c r="K75" s="926"/>
      <c r="L75" s="926"/>
      <c r="M75" s="926"/>
      <c r="N75" s="926"/>
      <c r="O75" s="926"/>
      <c r="P75" s="381"/>
      <c r="Q75" s="381"/>
      <c r="R75" s="381"/>
      <c r="S75" s="381"/>
      <c r="T75" s="381"/>
      <c r="U75" s="381"/>
      <c r="V75" s="385" t="s">
        <v>13</v>
      </c>
      <c r="W75" s="983"/>
      <c r="X75" s="984"/>
      <c r="Y75" s="984"/>
      <c r="Z75" s="984"/>
      <c r="AA75" s="984"/>
      <c r="AB75" s="984"/>
      <c r="AC75" s="984"/>
      <c r="AD75" s="984"/>
      <c r="AE75" s="992"/>
      <c r="AF75" s="381"/>
    </row>
    <row r="76" spans="2:32" ht="15.75" customHeight="1" thickBot="1" x14ac:dyDescent="0.3">
      <c r="B76" s="381"/>
      <c r="C76" s="995"/>
      <c r="D76" s="995"/>
      <c r="E76" s="995"/>
      <c r="F76" s="995"/>
      <c r="G76" s="995"/>
      <c r="H76" s="381"/>
      <c r="I76" s="381"/>
      <c r="J76" s="385" t="s">
        <v>13</v>
      </c>
      <c r="K76" s="983"/>
      <c r="L76" s="984"/>
      <c r="M76" s="984"/>
      <c r="N76" s="984"/>
      <c r="O76" s="984"/>
      <c r="P76" s="984"/>
      <c r="Q76" s="984"/>
      <c r="R76" s="984"/>
      <c r="S76" s="992"/>
      <c r="T76" s="381"/>
      <c r="U76" s="381"/>
      <c r="V76" s="381"/>
      <c r="W76" s="986"/>
      <c r="X76" s="987"/>
      <c r="Y76" s="987"/>
      <c r="Z76" s="987"/>
      <c r="AA76" s="987"/>
      <c r="AB76" s="987"/>
      <c r="AC76" s="987"/>
      <c r="AD76" s="987"/>
      <c r="AE76" s="993"/>
      <c r="AF76" s="381"/>
    </row>
    <row r="77" spans="2:32" ht="15.75" thickBot="1" x14ac:dyDescent="0.3">
      <c r="B77" s="385" t="s">
        <v>298</v>
      </c>
      <c r="C77" s="1024"/>
      <c r="D77" s="1025"/>
      <c r="E77" s="1025"/>
      <c r="F77" s="1025"/>
      <c r="G77" s="1026"/>
      <c r="H77" s="381"/>
      <c r="I77" s="381"/>
      <c r="J77" s="381"/>
      <c r="K77" s="986"/>
      <c r="L77" s="987"/>
      <c r="M77" s="987"/>
      <c r="N77" s="987"/>
      <c r="O77" s="987"/>
      <c r="P77" s="987"/>
      <c r="Q77" s="987"/>
      <c r="R77" s="987"/>
      <c r="S77" s="993"/>
      <c r="T77" s="381"/>
      <c r="U77" s="381"/>
      <c r="V77" s="381"/>
      <c r="W77" s="989"/>
      <c r="X77" s="990"/>
      <c r="Y77" s="990"/>
      <c r="Z77" s="990"/>
      <c r="AA77" s="990"/>
      <c r="AB77" s="990"/>
      <c r="AC77" s="990"/>
      <c r="AD77" s="990"/>
      <c r="AE77" s="994"/>
      <c r="AF77" s="381"/>
    </row>
    <row r="78" spans="2:32" ht="15.75" thickBot="1" x14ac:dyDescent="0.3">
      <c r="B78" s="381"/>
      <c r="C78" s="1027"/>
      <c r="D78" s="1028"/>
      <c r="E78" s="1028"/>
      <c r="F78" s="1028"/>
      <c r="G78" s="1029"/>
      <c r="H78" s="381"/>
      <c r="I78" s="381"/>
      <c r="J78" s="381"/>
      <c r="K78" s="989"/>
      <c r="L78" s="990"/>
      <c r="M78" s="990"/>
      <c r="N78" s="990"/>
      <c r="O78" s="990"/>
      <c r="P78" s="990"/>
      <c r="Q78" s="990"/>
      <c r="R78" s="990"/>
      <c r="S78" s="994"/>
      <c r="T78" s="381"/>
      <c r="U78" s="381"/>
      <c r="V78" s="381"/>
      <c r="W78" s="995"/>
      <c r="X78" s="995"/>
      <c r="Y78" s="995"/>
      <c r="Z78" s="995"/>
      <c r="AA78" s="995"/>
      <c r="AB78" s="381"/>
      <c r="AC78" s="381"/>
      <c r="AD78" s="381"/>
      <c r="AE78" s="381"/>
      <c r="AF78" s="381"/>
    </row>
    <row r="79" spans="2:32" ht="15.75" thickBot="1" x14ac:dyDescent="0.3">
      <c r="B79" s="381"/>
      <c r="C79" s="381"/>
      <c r="D79" s="909"/>
      <c r="E79" s="909"/>
      <c r="F79" s="381"/>
      <c r="G79" s="381"/>
      <c r="H79" s="381"/>
      <c r="I79" s="381"/>
      <c r="J79" s="381"/>
      <c r="K79" s="995"/>
      <c r="L79" s="995"/>
      <c r="M79" s="995"/>
      <c r="N79" s="995"/>
      <c r="O79" s="995"/>
      <c r="P79" s="381"/>
      <c r="Q79" s="381"/>
      <c r="R79" s="381"/>
      <c r="S79" s="381"/>
      <c r="T79" s="381"/>
      <c r="U79" s="381"/>
      <c r="V79" s="385" t="s">
        <v>298</v>
      </c>
      <c r="W79" s="975"/>
      <c r="X79" s="976"/>
      <c r="Y79" s="976"/>
      <c r="Z79" s="976"/>
      <c r="AA79" s="976"/>
      <c r="AB79" s="976"/>
      <c r="AC79" s="976"/>
      <c r="AD79" s="976"/>
      <c r="AE79" s="978"/>
      <c r="AF79" s="381"/>
    </row>
    <row r="80" spans="2:32" ht="15.75" thickBot="1" x14ac:dyDescent="0.3">
      <c r="B80" s="385" t="s">
        <v>18</v>
      </c>
      <c r="C80" s="1021"/>
      <c r="D80" s="1022"/>
      <c r="E80" s="1023"/>
      <c r="F80" s="381"/>
      <c r="G80" s="381"/>
      <c r="H80" s="381"/>
      <c r="I80" s="381"/>
      <c r="J80" s="385" t="s">
        <v>298</v>
      </c>
      <c r="K80" s="975"/>
      <c r="L80" s="976"/>
      <c r="M80" s="976"/>
      <c r="N80" s="976"/>
      <c r="O80" s="976"/>
      <c r="P80" s="976"/>
      <c r="Q80" s="976"/>
      <c r="R80" s="976"/>
      <c r="S80" s="978"/>
      <c r="T80" s="381"/>
      <c r="U80" s="381"/>
      <c r="V80" s="381"/>
      <c r="W80" s="979"/>
      <c r="X80" s="980"/>
      <c r="Y80" s="980"/>
      <c r="Z80" s="980"/>
      <c r="AA80" s="980"/>
      <c r="AB80" s="980"/>
      <c r="AC80" s="980"/>
      <c r="AD80" s="980"/>
      <c r="AE80" s="982"/>
      <c r="AF80" s="381"/>
    </row>
    <row r="81" spans="2:32" ht="15.75" thickBot="1" x14ac:dyDescent="0.3">
      <c r="B81" s="381"/>
      <c r="C81" s="409"/>
      <c r="D81" s="1020"/>
      <c r="E81" s="1020"/>
      <c r="F81" s="381"/>
      <c r="G81" s="381"/>
      <c r="H81" s="381"/>
      <c r="I81" s="381"/>
      <c r="J81" s="381"/>
      <c r="K81" s="979"/>
      <c r="L81" s="980"/>
      <c r="M81" s="980"/>
      <c r="N81" s="980"/>
      <c r="O81" s="980"/>
      <c r="P81" s="980"/>
      <c r="Q81" s="980"/>
      <c r="R81" s="980"/>
      <c r="S81" s="982"/>
      <c r="T81" s="381"/>
      <c r="U81" s="381"/>
      <c r="V81" s="381"/>
      <c r="W81" s="381"/>
      <c r="X81" s="909"/>
      <c r="Y81" s="909"/>
      <c r="Z81" s="381"/>
      <c r="AA81" s="381"/>
      <c r="AB81" s="381"/>
      <c r="AC81" s="381"/>
      <c r="AD81" s="381"/>
      <c r="AE81" s="381"/>
      <c r="AF81" s="381"/>
    </row>
    <row r="82" spans="2:32" ht="15.75" thickBot="1" x14ac:dyDescent="0.3">
      <c r="B82" s="385" t="s">
        <v>15</v>
      </c>
      <c r="C82" s="957"/>
      <c r="D82" s="958"/>
      <c r="E82" s="959"/>
      <c r="F82" s="388"/>
      <c r="G82" s="381"/>
      <c r="H82" s="381"/>
      <c r="I82" s="381"/>
      <c r="J82" s="381"/>
      <c r="K82" s="381"/>
      <c r="L82" s="909"/>
      <c r="M82" s="909"/>
      <c r="N82" s="381"/>
      <c r="O82" s="381"/>
      <c r="P82" s="381"/>
      <c r="Q82" s="381"/>
      <c r="R82" s="381"/>
      <c r="S82" s="381"/>
      <c r="T82" s="381"/>
      <c r="U82" s="381"/>
      <c r="V82" s="385" t="s">
        <v>18</v>
      </c>
      <c r="W82" s="901"/>
      <c r="X82" s="905"/>
      <c r="Y82" s="905"/>
      <c r="Z82" s="905"/>
      <c r="AA82" s="905"/>
      <c r="AB82" s="902"/>
      <c r="AC82" s="381"/>
      <c r="AD82" s="381"/>
      <c r="AE82" s="381"/>
      <c r="AF82" s="381"/>
    </row>
    <row r="83" spans="2:32" ht="15.75" thickBot="1" x14ac:dyDescent="0.3">
      <c r="B83" s="381"/>
      <c r="C83" s="409"/>
      <c r="D83" s="1020"/>
      <c r="E83" s="1020"/>
      <c r="F83" s="381"/>
      <c r="G83" s="381"/>
      <c r="H83" s="381"/>
      <c r="I83" s="381"/>
      <c r="J83" s="385" t="s">
        <v>18</v>
      </c>
      <c r="K83" s="945"/>
      <c r="L83" s="946"/>
      <c r="M83" s="946"/>
      <c r="N83" s="946"/>
      <c r="O83" s="946"/>
      <c r="P83" s="974"/>
      <c r="Q83" s="381"/>
      <c r="R83" s="381"/>
      <c r="S83" s="381"/>
      <c r="T83" s="381"/>
      <c r="U83" s="381"/>
      <c r="V83" s="381"/>
      <c r="W83" s="381"/>
      <c r="X83" s="909"/>
      <c r="Y83" s="909"/>
      <c r="Z83" s="381"/>
      <c r="AA83" s="381"/>
      <c r="AB83" s="381"/>
      <c r="AC83" s="381"/>
      <c r="AD83" s="381"/>
      <c r="AE83" s="381"/>
      <c r="AF83" s="381"/>
    </row>
    <row r="84" spans="2:32" ht="15.75" thickBot="1" x14ac:dyDescent="0.3">
      <c r="B84" s="385" t="s">
        <v>80</v>
      </c>
      <c r="C84" s="1017"/>
      <c r="D84" s="1018"/>
      <c r="E84" s="1019"/>
      <c r="F84" s="381"/>
      <c r="G84" s="381"/>
      <c r="H84" s="381"/>
      <c r="I84" s="381"/>
      <c r="J84" s="381"/>
      <c r="K84" s="381"/>
      <c r="L84" s="909"/>
      <c r="M84" s="909"/>
      <c r="N84" s="381"/>
      <c r="O84" s="381"/>
      <c r="P84" s="381"/>
      <c r="Q84" s="381"/>
      <c r="R84" s="381"/>
      <c r="S84" s="381"/>
      <c r="T84" s="381"/>
      <c r="U84" s="381"/>
      <c r="V84" s="385" t="s">
        <v>15</v>
      </c>
      <c r="W84" s="938"/>
      <c r="X84" s="939"/>
      <c r="Y84" s="939"/>
      <c r="Z84" s="939"/>
      <c r="AA84" s="939"/>
      <c r="AB84" s="960"/>
      <c r="AC84" s="388"/>
      <c r="AD84" s="381"/>
      <c r="AE84" s="381"/>
      <c r="AF84" s="381"/>
    </row>
    <row r="85" spans="2:32" ht="15.75" thickBot="1" x14ac:dyDescent="0.3">
      <c r="B85" s="381"/>
      <c r="C85" s="381"/>
      <c r="D85" s="909"/>
      <c r="E85" s="909"/>
      <c r="F85" s="381"/>
      <c r="G85" s="381"/>
      <c r="H85" s="381"/>
      <c r="I85" s="381"/>
      <c r="J85" s="385" t="s">
        <v>15</v>
      </c>
      <c r="K85" s="938"/>
      <c r="L85" s="939"/>
      <c r="M85" s="939"/>
      <c r="N85" s="939"/>
      <c r="O85" s="939"/>
      <c r="P85" s="960"/>
      <c r="Q85" s="388"/>
      <c r="R85" s="381"/>
      <c r="S85" s="381"/>
      <c r="T85" s="381"/>
      <c r="U85" s="381"/>
      <c r="V85" s="381"/>
      <c r="W85" s="381"/>
      <c r="X85" s="909"/>
      <c r="Y85" s="909"/>
      <c r="Z85" s="381"/>
      <c r="AA85" s="381"/>
      <c r="AB85" s="381"/>
      <c r="AC85" s="381"/>
      <c r="AD85" s="381"/>
      <c r="AE85" s="381"/>
      <c r="AF85" s="381"/>
    </row>
    <row r="86" spans="2:32" ht="15.75" thickBot="1" x14ac:dyDescent="0.3">
      <c r="B86" s="385" t="s">
        <v>81</v>
      </c>
      <c r="C86" s="967"/>
      <c r="D86" s="1012"/>
      <c r="E86" s="1013"/>
      <c r="F86" s="381"/>
      <c r="G86" s="381"/>
      <c r="H86" s="381"/>
      <c r="I86" s="381"/>
      <c r="J86" s="381"/>
      <c r="K86" s="381"/>
      <c r="L86" s="909"/>
      <c r="M86" s="909"/>
      <c r="N86" s="381"/>
      <c r="O86" s="381"/>
      <c r="P86" s="381"/>
      <c r="Q86" s="381"/>
      <c r="R86" s="381"/>
      <c r="S86" s="381"/>
      <c r="T86" s="381"/>
      <c r="U86" s="381"/>
      <c r="V86" s="385" t="s">
        <v>80</v>
      </c>
      <c r="W86" s="967"/>
      <c r="X86" s="939"/>
      <c r="Y86" s="939"/>
      <c r="Z86" s="939"/>
      <c r="AA86" s="939"/>
      <c r="AB86" s="960"/>
      <c r="AC86" s="381"/>
      <c r="AD86" s="381"/>
      <c r="AE86" s="381"/>
      <c r="AF86" s="381"/>
    </row>
    <row r="87" spans="2:32" ht="15.75" thickBot="1" x14ac:dyDescent="0.3">
      <c r="B87" s="381"/>
      <c r="C87" s="388"/>
      <c r="D87" s="961"/>
      <c r="E87" s="961"/>
      <c r="F87" s="389"/>
      <c r="G87" s="381"/>
      <c r="H87" s="381"/>
      <c r="I87" s="381"/>
      <c r="J87" s="385" t="s">
        <v>80</v>
      </c>
      <c r="K87" s="1014"/>
      <c r="L87" s="1015"/>
      <c r="M87" s="1015"/>
      <c r="N87" s="1015"/>
      <c r="O87" s="1015"/>
      <c r="P87" s="1016"/>
      <c r="Q87" s="381"/>
      <c r="R87" s="381"/>
      <c r="S87" s="381"/>
      <c r="T87" s="381"/>
      <c r="U87" s="381"/>
      <c r="V87" s="381"/>
      <c r="W87" s="381"/>
      <c r="X87" s="909"/>
      <c r="Y87" s="909"/>
      <c r="Z87" s="381"/>
      <c r="AA87" s="381"/>
      <c r="AB87" s="381"/>
      <c r="AC87" s="381"/>
      <c r="AD87" s="381"/>
      <c r="AE87" s="381"/>
      <c r="AF87" s="381"/>
    </row>
    <row r="88" spans="2:32" ht="15.75" thickBot="1" x14ac:dyDescent="0.3">
      <c r="B88" s="391" t="s">
        <v>20</v>
      </c>
      <c r="C88" s="388"/>
      <c r="D88" s="388"/>
      <c r="E88" s="381"/>
      <c r="F88" s="395"/>
      <c r="G88" s="389"/>
      <c r="H88" s="393" t="s">
        <v>16</v>
      </c>
      <c r="I88" s="381"/>
      <c r="J88" s="381"/>
      <c r="K88" s="381"/>
      <c r="L88" s="909"/>
      <c r="M88" s="909"/>
      <c r="N88" s="381"/>
      <c r="O88" s="381"/>
      <c r="P88" s="381"/>
      <c r="Q88" s="381"/>
      <c r="R88" s="381"/>
      <c r="S88" s="381"/>
      <c r="T88" s="381"/>
      <c r="U88" s="381"/>
      <c r="V88" s="385" t="s">
        <v>81</v>
      </c>
      <c r="W88" s="967"/>
      <c r="X88" s="939"/>
      <c r="Y88" s="939"/>
      <c r="Z88" s="939"/>
      <c r="AA88" s="939"/>
      <c r="AB88" s="960"/>
      <c r="AC88" s="381"/>
      <c r="AD88" s="381"/>
      <c r="AE88" s="381"/>
      <c r="AF88" s="381"/>
    </row>
    <row r="89" spans="2:32" ht="15.75" thickBot="1" x14ac:dyDescent="0.3">
      <c r="B89" s="391"/>
      <c r="C89" s="381"/>
      <c r="D89" s="954"/>
      <c r="E89" s="954"/>
      <c r="F89" s="389"/>
      <c r="G89" s="389"/>
      <c r="H89" s="381"/>
      <c r="I89" s="381"/>
      <c r="J89" s="385" t="s">
        <v>81</v>
      </c>
      <c r="K89" s="964"/>
      <c r="L89" s="965"/>
      <c r="M89" s="965"/>
      <c r="N89" s="965"/>
      <c r="O89" s="965"/>
      <c r="P89" s="966"/>
      <c r="Q89" s="381"/>
      <c r="R89" s="381"/>
      <c r="S89" s="381"/>
      <c r="T89" s="381"/>
      <c r="U89" s="381"/>
      <c r="V89" s="381"/>
      <c r="W89" s="390"/>
      <c r="X89" s="961"/>
      <c r="Y89" s="961"/>
      <c r="Z89" s="389"/>
      <c r="AA89" s="381"/>
      <c r="AB89" s="381"/>
      <c r="AC89" s="381"/>
      <c r="AD89" s="381"/>
      <c r="AE89" s="381"/>
      <c r="AF89" s="381"/>
    </row>
    <row r="90" spans="2:32" ht="15.75" thickBot="1" x14ac:dyDescent="0.3">
      <c r="B90" s="385" t="s">
        <v>84</v>
      </c>
      <c r="C90" s="938"/>
      <c r="D90" s="939"/>
      <c r="E90" s="939"/>
      <c r="F90" s="939"/>
      <c r="G90" s="940"/>
      <c r="H90" s="381"/>
      <c r="I90" s="381"/>
      <c r="J90" s="381"/>
      <c r="K90" s="388"/>
      <c r="L90" s="961"/>
      <c r="M90" s="961"/>
      <c r="N90" s="389"/>
      <c r="O90" s="381"/>
      <c r="P90" s="381"/>
      <c r="Q90" s="381"/>
      <c r="R90" s="381"/>
      <c r="S90" s="381"/>
      <c r="T90" s="381"/>
      <c r="U90" s="381"/>
      <c r="V90" s="391" t="s">
        <v>20</v>
      </c>
      <c r="W90" s="388"/>
      <c r="X90" s="394"/>
      <c r="Y90" s="388"/>
      <c r="Z90" s="410"/>
      <c r="AA90" s="389"/>
      <c r="AB90" s="394"/>
      <c r="AC90" s="389"/>
      <c r="AD90" s="397"/>
      <c r="AE90" s="393"/>
      <c r="AF90" s="396"/>
    </row>
    <row r="91" spans="2:32" ht="15.75" thickBot="1" x14ac:dyDescent="0.3">
      <c r="B91" s="398" t="s">
        <v>85</v>
      </c>
      <c r="C91" s="938"/>
      <c r="D91" s="939"/>
      <c r="E91" s="939"/>
      <c r="F91" s="939"/>
      <c r="G91" s="960"/>
      <c r="H91" s="381"/>
      <c r="I91" s="381"/>
      <c r="J91" s="391" t="s">
        <v>20</v>
      </c>
      <c r="K91" s="388"/>
      <c r="L91" s="394"/>
      <c r="M91" s="388"/>
      <c r="N91" s="395"/>
      <c r="O91" s="389"/>
      <c r="P91" s="411"/>
      <c r="Q91" s="389"/>
      <c r="R91" s="395"/>
      <c r="S91" s="393"/>
      <c r="T91" s="396">
        <v>2012</v>
      </c>
      <c r="U91" s="381"/>
      <c r="V91" s="391"/>
      <c r="W91" s="381"/>
      <c r="X91" s="954"/>
      <c r="Y91" s="954"/>
      <c r="Z91" s="389"/>
      <c r="AA91" s="389"/>
      <c r="AB91" s="381"/>
      <c r="AC91" s="381"/>
      <c r="AD91" s="381"/>
      <c r="AE91" s="381"/>
      <c r="AF91" s="381"/>
    </row>
    <row r="92" spans="2:32" ht="15.75" thickBot="1" x14ac:dyDescent="0.3">
      <c r="B92" s="385"/>
      <c r="C92" s="381"/>
      <c r="D92" s="381"/>
      <c r="E92" s="381"/>
      <c r="F92" s="381"/>
      <c r="G92" s="381"/>
      <c r="H92" s="381"/>
      <c r="I92" s="381"/>
      <c r="J92" s="391"/>
      <c r="K92" s="381"/>
      <c r="L92" s="954"/>
      <c r="M92" s="954"/>
      <c r="N92" s="389"/>
      <c r="O92" s="389"/>
      <c r="P92" s="381"/>
      <c r="Q92" s="381"/>
      <c r="R92" s="381"/>
      <c r="S92" s="381"/>
      <c r="T92" s="381"/>
      <c r="U92" s="381"/>
      <c r="V92" s="385" t="s">
        <v>84</v>
      </c>
      <c r="W92" s="938"/>
      <c r="X92" s="939"/>
      <c r="Y92" s="939"/>
      <c r="Z92" s="939"/>
      <c r="AA92" s="939"/>
      <c r="AB92" s="939"/>
      <c r="AC92" s="960"/>
      <c r="AD92" s="382"/>
      <c r="AE92" s="382"/>
      <c r="AF92" s="382"/>
    </row>
    <row r="93" spans="2:32" ht="15.75" thickBot="1" x14ac:dyDescent="0.3">
      <c r="B93" s="381"/>
      <c r="C93" s="381"/>
      <c r="D93" s="954"/>
      <c r="E93" s="954"/>
      <c r="F93" s="381"/>
      <c r="G93" s="381"/>
      <c r="H93" s="381"/>
      <c r="I93" s="381"/>
      <c r="J93" s="385" t="s">
        <v>84</v>
      </c>
      <c r="K93" s="938"/>
      <c r="L93" s="939"/>
      <c r="M93" s="939"/>
      <c r="N93" s="939"/>
      <c r="O93" s="939"/>
      <c r="P93" s="939"/>
      <c r="Q93" s="960"/>
      <c r="R93" s="382"/>
      <c r="S93" s="382"/>
      <c r="T93" s="382"/>
      <c r="U93" s="381"/>
      <c r="V93" s="398" t="s">
        <v>85</v>
      </c>
      <c r="W93" s="938"/>
      <c r="X93" s="939"/>
      <c r="Y93" s="939"/>
      <c r="Z93" s="939"/>
      <c r="AA93" s="939"/>
      <c r="AB93" s="939"/>
      <c r="AC93" s="960"/>
      <c r="AD93" s="381"/>
      <c r="AE93" s="381"/>
      <c r="AF93" s="381"/>
    </row>
    <row r="94" spans="2:32" ht="15.75" thickBot="1" x14ac:dyDescent="0.3">
      <c r="B94" s="385" t="s">
        <v>86</v>
      </c>
      <c r="C94" s="951"/>
      <c r="D94" s="952"/>
      <c r="E94" s="953"/>
      <c r="F94" s="381"/>
      <c r="G94" s="381"/>
      <c r="H94" s="381"/>
      <c r="I94" s="381"/>
      <c r="J94" s="398" t="s">
        <v>85</v>
      </c>
      <c r="K94" s="938"/>
      <c r="L94" s="939"/>
      <c r="M94" s="939"/>
      <c r="N94" s="939"/>
      <c r="O94" s="939"/>
      <c r="P94" s="939"/>
      <c r="Q94" s="960"/>
      <c r="R94" s="381"/>
      <c r="S94" s="381"/>
      <c r="T94" s="381"/>
      <c r="U94" s="381"/>
      <c r="V94" s="385"/>
      <c r="W94" s="381"/>
      <c r="X94" s="381"/>
      <c r="Y94" s="381"/>
      <c r="Z94" s="381"/>
      <c r="AA94" s="381"/>
      <c r="AB94" s="381"/>
      <c r="AC94" s="381"/>
      <c r="AD94" s="381"/>
      <c r="AE94" s="381"/>
      <c r="AF94" s="381"/>
    </row>
    <row r="95" spans="2:32" ht="15.75" thickBot="1" x14ac:dyDescent="0.3">
      <c r="B95" s="381"/>
      <c r="C95" s="381"/>
      <c r="D95" s="909"/>
      <c r="E95" s="909"/>
      <c r="F95" s="381"/>
      <c r="G95" s="381"/>
      <c r="H95" s="381"/>
      <c r="I95" s="381"/>
      <c r="J95" s="385"/>
      <c r="K95" s="381"/>
      <c r="L95" s="381"/>
      <c r="M95" s="381"/>
      <c r="N95" s="381"/>
      <c r="O95" s="381"/>
      <c r="P95" s="381"/>
      <c r="Q95" s="381"/>
      <c r="R95" s="381"/>
      <c r="S95" s="381"/>
      <c r="T95" s="381"/>
      <c r="U95" s="381"/>
      <c r="V95" s="381"/>
      <c r="W95" s="955"/>
      <c r="X95" s="955"/>
      <c r="Y95" s="955"/>
      <c r="Z95" s="382"/>
      <c r="AA95" s="950"/>
      <c r="AB95" s="950"/>
      <c r="AC95" s="950"/>
      <c r="AD95" s="382"/>
      <c r="AE95" s="950"/>
      <c r="AF95" s="950"/>
    </row>
    <row r="96" spans="2:32" ht="15.75" thickBot="1" x14ac:dyDescent="0.3">
      <c r="B96" s="385" t="s">
        <v>87</v>
      </c>
      <c r="C96" s="932"/>
      <c r="D96" s="933"/>
      <c r="E96" s="956"/>
      <c r="F96" s="381"/>
      <c r="G96" s="381"/>
      <c r="H96" s="381"/>
      <c r="I96" s="381"/>
      <c r="J96" s="381"/>
      <c r="K96" s="381"/>
      <c r="L96" s="381"/>
      <c r="M96" s="381"/>
      <c r="N96" s="381"/>
      <c r="O96" s="381"/>
      <c r="P96" s="381"/>
      <c r="Q96" s="381"/>
      <c r="R96" s="381"/>
      <c r="S96" s="381"/>
      <c r="T96" s="381"/>
      <c r="U96" s="381"/>
      <c r="V96" s="385" t="s">
        <v>86</v>
      </c>
      <c r="W96" s="901"/>
      <c r="X96" s="905"/>
      <c r="Y96" s="902"/>
      <c r="Z96" s="382"/>
      <c r="AA96" s="900"/>
      <c r="AB96" s="900"/>
      <c r="AC96" s="900"/>
      <c r="AD96" s="381"/>
      <c r="AE96" s="900"/>
      <c r="AF96" s="900"/>
    </row>
    <row r="97" spans="2:32" ht="15.75" thickBot="1" x14ac:dyDescent="0.3">
      <c r="B97" s="381"/>
      <c r="C97" s="381"/>
      <c r="D97" s="909"/>
      <c r="E97" s="909"/>
      <c r="F97" s="381"/>
      <c r="G97" s="381"/>
      <c r="H97" s="381"/>
      <c r="I97" s="381"/>
      <c r="J97" s="385" t="s">
        <v>86</v>
      </c>
      <c r="K97" s="932"/>
      <c r="L97" s="933"/>
      <c r="M97" s="934"/>
      <c r="N97" s="381"/>
      <c r="O97" s="381"/>
      <c r="P97" s="381"/>
      <c r="Q97" s="381"/>
      <c r="R97" s="381"/>
      <c r="S97" s="381"/>
      <c r="T97" s="381"/>
      <c r="U97" s="381"/>
      <c r="V97" s="381"/>
      <c r="W97" s="381"/>
      <c r="X97" s="909"/>
      <c r="Y97" s="909"/>
      <c r="Z97" s="381"/>
      <c r="AA97" s="381"/>
      <c r="AB97" s="381"/>
      <c r="AC97" s="381"/>
      <c r="AD97" s="381"/>
      <c r="AE97" s="381"/>
      <c r="AF97" s="381"/>
    </row>
    <row r="98" spans="2:32" ht="15.75" thickBot="1" x14ac:dyDescent="0.3">
      <c r="B98" s="942" t="s">
        <v>14</v>
      </c>
      <c r="C98" s="910"/>
      <c r="D98" s="911"/>
      <c r="E98" s="911"/>
      <c r="F98" s="911"/>
      <c r="G98" s="943"/>
      <c r="H98" s="381"/>
      <c r="I98" s="381"/>
      <c r="J98" s="381"/>
      <c r="K98" s="381"/>
      <c r="L98" s="909"/>
      <c r="M98" s="909"/>
      <c r="N98" s="381"/>
      <c r="O98" s="381"/>
      <c r="P98" s="381"/>
      <c r="Q98" s="381"/>
      <c r="R98" s="381"/>
      <c r="S98" s="381"/>
      <c r="T98" s="381"/>
      <c r="U98" s="381"/>
      <c r="V98" s="385" t="s">
        <v>87</v>
      </c>
      <c r="W98" s="901"/>
      <c r="X98" s="905"/>
      <c r="Y98" s="902"/>
      <c r="Z98" s="381"/>
      <c r="AA98" s="381"/>
      <c r="AB98" s="381"/>
      <c r="AC98" s="381"/>
      <c r="AD98" s="381"/>
      <c r="AE98" s="381"/>
      <c r="AF98" s="381"/>
    </row>
    <row r="99" spans="2:32" ht="15.75" thickBot="1" x14ac:dyDescent="0.3">
      <c r="B99" s="942"/>
      <c r="C99" s="922"/>
      <c r="D99" s="923"/>
      <c r="E99" s="923"/>
      <c r="F99" s="923"/>
      <c r="G99" s="944"/>
      <c r="H99" s="381"/>
      <c r="I99" s="381"/>
      <c r="J99" s="385" t="s">
        <v>87</v>
      </c>
      <c r="K99" s="932"/>
      <c r="L99" s="933"/>
      <c r="M99" s="956"/>
      <c r="N99" s="381"/>
      <c r="O99" s="381"/>
      <c r="P99" s="381"/>
      <c r="Q99" s="381"/>
      <c r="R99" s="381"/>
      <c r="S99" s="381"/>
      <c r="T99" s="381"/>
      <c r="U99" s="381"/>
      <c r="V99" s="381"/>
      <c r="W99" s="381"/>
      <c r="X99" s="909"/>
      <c r="Y99" s="909"/>
      <c r="Z99" s="381"/>
      <c r="AA99" s="381"/>
      <c r="AB99" s="381"/>
      <c r="AC99" s="381"/>
      <c r="AD99" s="381"/>
      <c r="AE99" s="381"/>
      <c r="AF99" s="381"/>
    </row>
    <row r="100" spans="2:32" ht="15.75" thickBot="1" x14ac:dyDescent="0.3">
      <c r="B100" s="381"/>
      <c r="C100" s="381"/>
      <c r="D100" s="909"/>
      <c r="E100" s="909"/>
      <c r="F100" s="399"/>
      <c r="G100" s="399"/>
      <c r="H100" s="381"/>
      <c r="I100" s="381"/>
      <c r="J100" s="381"/>
      <c r="K100" s="381"/>
      <c r="L100" s="909"/>
      <c r="M100" s="909"/>
      <c r="N100" s="381"/>
      <c r="O100" s="381"/>
      <c r="P100" s="381"/>
      <c r="Q100" s="381"/>
      <c r="R100" s="381"/>
      <c r="S100" s="381"/>
      <c r="T100" s="381"/>
      <c r="U100" s="381"/>
      <c r="V100" s="942" t="s">
        <v>14</v>
      </c>
      <c r="W100" s="919"/>
      <c r="X100" s="920"/>
      <c r="Y100" s="920"/>
      <c r="Z100" s="920"/>
      <c r="AA100" s="920"/>
      <c r="AB100" s="920"/>
      <c r="AC100" s="920"/>
      <c r="AD100" s="920"/>
      <c r="AE100" s="920"/>
      <c r="AF100" s="948"/>
    </row>
    <row r="101" spans="2:32" ht="15.75" thickBot="1" x14ac:dyDescent="0.3">
      <c r="B101" s="385" t="s">
        <v>69</v>
      </c>
      <c r="C101" s="945"/>
      <c r="D101" s="946"/>
      <c r="E101" s="947"/>
      <c r="F101" s="381"/>
      <c r="G101" s="381"/>
      <c r="H101" s="381"/>
      <c r="I101" s="381"/>
      <c r="J101" s="942" t="s">
        <v>14</v>
      </c>
      <c r="K101" s="910"/>
      <c r="L101" s="911"/>
      <c r="M101" s="911"/>
      <c r="N101" s="911"/>
      <c r="O101" s="943"/>
      <c r="P101" s="381"/>
      <c r="Q101" s="381"/>
      <c r="R101" s="381"/>
      <c r="S101" s="381"/>
      <c r="T101" s="381"/>
      <c r="U101" s="381"/>
      <c r="V101" s="942"/>
      <c r="W101" s="925"/>
      <c r="X101" s="926"/>
      <c r="Y101" s="926"/>
      <c r="Z101" s="926"/>
      <c r="AA101" s="926"/>
      <c r="AB101" s="926"/>
      <c r="AC101" s="926"/>
      <c r="AD101" s="926"/>
      <c r="AE101" s="926"/>
      <c r="AF101" s="949"/>
    </row>
    <row r="102" spans="2:32" ht="15.75" thickBot="1" x14ac:dyDescent="0.3">
      <c r="B102" s="381"/>
      <c r="C102" s="381"/>
      <c r="D102" s="909"/>
      <c r="E102" s="909"/>
      <c r="F102" s="381"/>
      <c r="G102" s="381"/>
      <c r="H102" s="381"/>
      <c r="I102" s="381"/>
      <c r="J102" s="942"/>
      <c r="K102" s="922"/>
      <c r="L102" s="923"/>
      <c r="M102" s="923"/>
      <c r="N102" s="923"/>
      <c r="O102" s="944"/>
      <c r="P102" s="381"/>
      <c r="Q102" s="381"/>
      <c r="R102" s="381"/>
      <c r="S102" s="381"/>
      <c r="T102" s="381"/>
      <c r="U102" s="381"/>
      <c r="V102" s="381"/>
      <c r="W102" s="381"/>
      <c r="X102" s="909"/>
      <c r="Y102" s="909"/>
      <c r="Z102" s="381"/>
      <c r="AA102" s="381"/>
      <c r="AB102" s="381"/>
      <c r="AC102" s="381"/>
      <c r="AD102" s="381"/>
      <c r="AE102" s="381"/>
      <c r="AF102" s="381"/>
    </row>
    <row r="103" spans="2:32" ht="15.75" thickBot="1" x14ac:dyDescent="0.3">
      <c r="B103" s="385" t="s">
        <v>88</v>
      </c>
      <c r="C103" s="901"/>
      <c r="D103" s="905"/>
      <c r="E103" s="906"/>
      <c r="F103" s="400"/>
      <c r="G103" s="381"/>
      <c r="H103" s="381"/>
      <c r="I103" s="381"/>
      <c r="J103" s="381"/>
      <c r="K103" s="381"/>
      <c r="L103" s="909"/>
      <c r="M103" s="909"/>
      <c r="N103" s="399"/>
      <c r="O103" s="399"/>
      <c r="P103" s="381"/>
      <c r="Q103" s="381"/>
      <c r="R103" s="381"/>
      <c r="S103" s="381"/>
      <c r="T103" s="381"/>
      <c r="U103" s="381"/>
      <c r="V103" s="385" t="s">
        <v>69</v>
      </c>
      <c r="W103" s="901"/>
      <c r="X103" s="905"/>
      <c r="Y103" s="906"/>
      <c r="Z103" s="381"/>
      <c r="AA103" s="900"/>
      <c r="AB103" s="900"/>
      <c r="AC103" s="900"/>
      <c r="AD103" s="381"/>
      <c r="AE103" s="900"/>
      <c r="AF103" s="900"/>
    </row>
    <row r="104" spans="2:32" ht="15.75" thickBot="1" x14ac:dyDescent="0.3">
      <c r="B104" s="381"/>
      <c r="C104" s="381"/>
      <c r="D104" s="909"/>
      <c r="E104" s="909"/>
      <c r="F104" s="381"/>
      <c r="G104" s="381"/>
      <c r="H104" s="381"/>
      <c r="I104" s="381"/>
      <c r="J104" s="385" t="s">
        <v>69</v>
      </c>
      <c r="K104" s="945"/>
      <c r="L104" s="946"/>
      <c r="M104" s="947"/>
      <c r="N104" s="381"/>
      <c r="O104" s="381"/>
      <c r="P104" s="381"/>
      <c r="Q104" s="381"/>
      <c r="R104" s="381"/>
      <c r="S104" s="381"/>
      <c r="T104" s="381"/>
      <c r="U104" s="381"/>
      <c r="V104" s="381"/>
      <c r="W104" s="381"/>
      <c r="X104" s="909"/>
      <c r="Y104" s="909"/>
      <c r="Z104" s="381"/>
      <c r="AA104" s="381"/>
      <c r="AB104" s="381"/>
      <c r="AC104" s="381"/>
      <c r="AD104" s="381"/>
      <c r="AE104" s="381"/>
      <c r="AF104" s="381"/>
    </row>
    <row r="105" spans="2:32" ht="15.75" thickBot="1" x14ac:dyDescent="0.3">
      <c r="B105" s="385" t="s">
        <v>89</v>
      </c>
      <c r="C105" s="938"/>
      <c r="D105" s="939"/>
      <c r="E105" s="940"/>
      <c r="F105" s="381"/>
      <c r="G105" s="381"/>
      <c r="H105" s="381"/>
      <c r="I105" s="381"/>
      <c r="J105" s="381"/>
      <c r="K105" s="381"/>
      <c r="L105" s="909"/>
      <c r="M105" s="909"/>
      <c r="N105" s="381"/>
      <c r="O105" s="381"/>
      <c r="P105" s="381"/>
      <c r="Q105" s="381"/>
      <c r="R105" s="381"/>
      <c r="S105" s="381"/>
      <c r="T105" s="381"/>
      <c r="U105" s="381"/>
      <c r="V105" s="385" t="s">
        <v>88</v>
      </c>
      <c r="W105" s="901"/>
      <c r="X105" s="905"/>
      <c r="Y105" s="906"/>
      <c r="Z105" s="381"/>
      <c r="AA105" s="900"/>
      <c r="AB105" s="900"/>
      <c r="AC105" s="900"/>
      <c r="AD105" s="381"/>
      <c r="AE105" s="900"/>
      <c r="AF105" s="900"/>
    </row>
    <row r="106" spans="2:32" ht="15.75" thickBot="1" x14ac:dyDescent="0.3">
      <c r="B106" s="381"/>
      <c r="C106" s="401"/>
      <c r="D106" s="909"/>
      <c r="E106" s="909"/>
      <c r="F106" s="381"/>
      <c r="G106" s="381"/>
      <c r="H106" s="381"/>
      <c r="I106" s="381"/>
      <c r="J106" s="385" t="s">
        <v>88</v>
      </c>
      <c r="K106" s="903"/>
      <c r="L106" s="904"/>
      <c r="M106" s="941"/>
      <c r="N106" s="381"/>
      <c r="O106" s="381"/>
      <c r="P106" s="381"/>
      <c r="Q106" s="381"/>
      <c r="R106" s="381"/>
      <c r="S106" s="381"/>
      <c r="T106" s="381"/>
      <c r="U106" s="381"/>
      <c r="V106" s="381"/>
      <c r="W106" s="381"/>
      <c r="X106" s="909"/>
      <c r="Y106" s="909"/>
      <c r="Z106" s="381"/>
      <c r="AA106" s="381"/>
      <c r="AB106" s="381"/>
      <c r="AC106" s="381"/>
      <c r="AD106" s="381"/>
      <c r="AE106" s="381"/>
      <c r="AF106" s="381"/>
    </row>
    <row r="107" spans="2:32" ht="15.75" thickBot="1" x14ac:dyDescent="0.3">
      <c r="B107" s="398" t="s">
        <v>70</v>
      </c>
      <c r="C107" s="932"/>
      <c r="D107" s="933"/>
      <c r="E107" s="934"/>
      <c r="F107" s="381"/>
      <c r="G107" s="381"/>
      <c r="H107" s="381"/>
      <c r="I107" s="381"/>
      <c r="J107" s="381"/>
      <c r="K107" s="381"/>
      <c r="L107" s="909"/>
      <c r="M107" s="909"/>
      <c r="N107" s="381"/>
      <c r="O107" s="381"/>
      <c r="P107" s="381"/>
      <c r="Q107" s="381"/>
      <c r="R107" s="381"/>
      <c r="S107" s="381"/>
      <c r="T107" s="381"/>
      <c r="U107" s="381"/>
      <c r="V107" s="385" t="s">
        <v>89</v>
      </c>
      <c r="W107" s="901"/>
      <c r="X107" s="905"/>
      <c r="Y107" s="902"/>
      <c r="Z107" s="381"/>
      <c r="AA107" s="386"/>
      <c r="AB107" s="386"/>
      <c r="AC107" s="386"/>
      <c r="AD107" s="381"/>
      <c r="AE107" s="387"/>
      <c r="AF107" s="387"/>
    </row>
    <row r="108" spans="2:32" ht="15.75" thickBot="1" x14ac:dyDescent="0.3">
      <c r="B108" s="381"/>
      <c r="C108" s="402"/>
      <c r="D108" s="909"/>
      <c r="E108" s="909"/>
      <c r="F108" s="381"/>
      <c r="G108" s="381"/>
      <c r="H108" s="381"/>
      <c r="I108" s="381"/>
      <c r="J108" s="385" t="s">
        <v>89</v>
      </c>
      <c r="K108" s="938"/>
      <c r="L108" s="939"/>
      <c r="M108" s="940"/>
      <c r="N108" s="381"/>
      <c r="O108" s="381"/>
      <c r="P108" s="381"/>
      <c r="Q108" s="381"/>
      <c r="R108" s="381"/>
      <c r="S108" s="381"/>
      <c r="T108" s="381"/>
      <c r="U108" s="381"/>
      <c r="V108" s="381"/>
      <c r="W108" s="381"/>
      <c r="X108" s="399"/>
      <c r="Y108" s="399"/>
      <c r="Z108" s="381"/>
      <c r="AA108" s="381"/>
      <c r="AB108" s="381"/>
      <c r="AC108" s="381"/>
      <c r="AD108" s="381"/>
      <c r="AE108" s="381"/>
      <c r="AF108" s="381"/>
    </row>
    <row r="109" spans="2:32" ht="15.75" thickBot="1" x14ac:dyDescent="0.3">
      <c r="B109" s="398" t="s">
        <v>90</v>
      </c>
      <c r="C109" s="1009"/>
      <c r="D109" s="1010"/>
      <c r="E109" s="1011"/>
      <c r="F109" s="381"/>
      <c r="G109" s="381"/>
      <c r="H109" s="381"/>
      <c r="I109" s="381"/>
      <c r="J109" s="381"/>
      <c r="K109" s="381"/>
      <c r="L109" s="909"/>
      <c r="M109" s="909"/>
      <c r="N109" s="381"/>
      <c r="O109" s="381"/>
      <c r="P109" s="381"/>
      <c r="Q109" s="381"/>
      <c r="R109" s="381"/>
      <c r="S109" s="381"/>
      <c r="T109" s="381"/>
      <c r="U109" s="381"/>
      <c r="V109" s="398" t="s">
        <v>70</v>
      </c>
      <c r="W109" s="901"/>
      <c r="X109" s="905"/>
      <c r="Y109" s="902"/>
      <c r="Z109" s="389"/>
      <c r="AA109" s="386"/>
      <c r="AB109" s="386"/>
      <c r="AC109" s="386"/>
      <c r="AD109" s="381"/>
      <c r="AE109" s="387"/>
      <c r="AF109" s="387"/>
    </row>
    <row r="110" spans="2:32" ht="15.75" thickBot="1" x14ac:dyDescent="0.3">
      <c r="B110" s="381"/>
      <c r="C110" s="381"/>
      <c r="D110" s="909"/>
      <c r="E110" s="909"/>
      <c r="F110" s="381"/>
      <c r="G110" s="381"/>
      <c r="H110" s="381"/>
      <c r="I110" s="381"/>
      <c r="J110" s="385" t="s">
        <v>70</v>
      </c>
      <c r="K110" s="932"/>
      <c r="L110" s="933"/>
      <c r="M110" s="934"/>
      <c r="N110" s="381"/>
      <c r="O110" s="381"/>
      <c r="P110" s="381"/>
      <c r="Q110" s="381"/>
      <c r="R110" s="381"/>
      <c r="S110" s="381"/>
      <c r="T110" s="381"/>
      <c r="U110" s="381"/>
      <c r="V110" s="381"/>
      <c r="W110" s="381"/>
      <c r="X110" s="381"/>
      <c r="Y110" s="381"/>
      <c r="Z110" s="381"/>
      <c r="AA110" s="381"/>
      <c r="AB110" s="381"/>
      <c r="AC110" s="381"/>
      <c r="AD110" s="381"/>
      <c r="AE110" s="381"/>
      <c r="AF110" s="381"/>
    </row>
    <row r="111" spans="2:32" ht="15.75" thickBot="1" x14ac:dyDescent="0.3">
      <c r="B111" s="385" t="s">
        <v>91</v>
      </c>
      <c r="C111" s="901"/>
      <c r="D111" s="905"/>
      <c r="E111" s="902"/>
      <c r="F111" s="389"/>
      <c r="G111" s="389"/>
      <c r="H111" s="381"/>
      <c r="I111" s="381"/>
      <c r="J111" s="381"/>
      <c r="K111" s="403"/>
      <c r="L111" s="909"/>
      <c r="M111" s="909"/>
      <c r="N111" s="381"/>
      <c r="O111" s="381"/>
      <c r="P111" s="381"/>
      <c r="Q111" s="381"/>
      <c r="R111" s="381"/>
      <c r="S111" s="381"/>
      <c r="T111" s="381"/>
      <c r="U111" s="381"/>
      <c r="V111" s="398" t="s">
        <v>90</v>
      </c>
      <c r="W111" s="901"/>
      <c r="X111" s="905"/>
      <c r="Y111" s="902"/>
      <c r="Z111" s="388"/>
      <c r="AA111" s="386"/>
      <c r="AB111" s="386"/>
      <c r="AC111" s="386"/>
      <c r="AD111" s="381"/>
      <c r="AE111" s="387"/>
      <c r="AF111" s="387"/>
    </row>
    <row r="112" spans="2:32" ht="15.75" thickBot="1" x14ac:dyDescent="0.3">
      <c r="B112" s="404"/>
      <c r="C112" s="381"/>
      <c r="D112" s="381"/>
      <c r="E112" s="381"/>
      <c r="F112" s="381"/>
      <c r="G112" s="381"/>
      <c r="H112" s="381"/>
      <c r="I112" s="381"/>
      <c r="J112" s="385" t="s">
        <v>90</v>
      </c>
      <c r="K112" s="951"/>
      <c r="L112" s="952"/>
      <c r="M112" s="953"/>
      <c r="N112" s="381"/>
      <c r="O112" s="381"/>
      <c r="P112" s="381"/>
      <c r="Q112" s="381"/>
      <c r="R112" s="381"/>
      <c r="S112" s="381"/>
      <c r="T112" s="381"/>
      <c r="U112" s="381"/>
      <c r="V112" s="381"/>
      <c r="W112" s="381"/>
      <c r="X112" s="381"/>
      <c r="Y112" s="381"/>
      <c r="Z112" s="381"/>
      <c r="AA112" s="381"/>
      <c r="AB112" s="381"/>
      <c r="AC112" s="381"/>
      <c r="AD112" s="381"/>
      <c r="AE112" s="381"/>
      <c r="AF112" s="381"/>
    </row>
    <row r="113" spans="2:32" ht="15.75" thickBot="1" x14ac:dyDescent="0.3">
      <c r="B113" s="385" t="s">
        <v>92</v>
      </c>
      <c r="C113" s="901"/>
      <c r="D113" s="902"/>
      <c r="E113" s="388"/>
      <c r="F113" s="381"/>
      <c r="G113" s="381"/>
      <c r="H113" s="381"/>
      <c r="I113" s="381"/>
      <c r="J113" s="381"/>
      <c r="K113" s="381"/>
      <c r="L113" s="909"/>
      <c r="M113" s="909"/>
      <c r="N113" s="381"/>
      <c r="O113" s="381"/>
      <c r="P113" s="381"/>
      <c r="Q113" s="381"/>
      <c r="R113" s="381"/>
      <c r="S113" s="381"/>
      <c r="T113" s="381"/>
      <c r="U113" s="381"/>
      <c r="V113" s="385" t="s">
        <v>91</v>
      </c>
      <c r="W113" s="907"/>
      <c r="X113" s="905"/>
      <c r="Y113" s="902"/>
      <c r="Z113" s="388"/>
      <c r="AA113" s="908"/>
      <c r="AB113" s="908"/>
      <c r="AC113" s="908"/>
      <c r="AD113" s="381"/>
      <c r="AE113" s="900"/>
      <c r="AF113" s="900"/>
    </row>
    <row r="114" spans="2:32" ht="15.75" thickBot="1" x14ac:dyDescent="0.3">
      <c r="B114" s="381"/>
      <c r="C114" s="407"/>
      <c r="D114" s="403"/>
      <c r="E114" s="381"/>
      <c r="F114" s="381"/>
      <c r="G114" s="381"/>
      <c r="H114" s="381"/>
      <c r="I114" s="381"/>
      <c r="J114" s="385" t="s">
        <v>91</v>
      </c>
      <c r="K114" s="901"/>
      <c r="L114" s="905"/>
      <c r="M114" s="905"/>
      <c r="N114" s="905"/>
      <c r="O114" s="906"/>
      <c r="P114" s="381"/>
      <c r="Q114" s="381"/>
      <c r="R114" s="381"/>
      <c r="S114" s="381"/>
      <c r="T114" s="381"/>
      <c r="U114" s="381"/>
      <c r="V114" s="404"/>
      <c r="W114" s="381"/>
      <c r="X114" s="381"/>
      <c r="Y114" s="381"/>
      <c r="Z114" s="381"/>
      <c r="AA114" s="381"/>
      <c r="AB114" s="381"/>
      <c r="AC114" s="381"/>
      <c r="AD114" s="381"/>
      <c r="AE114" s="381"/>
      <c r="AF114" s="381"/>
    </row>
    <row r="115" spans="2:32" ht="15.75" thickBot="1" x14ac:dyDescent="0.3">
      <c r="B115" s="398" t="s">
        <v>93</v>
      </c>
      <c r="C115" s="901"/>
      <c r="D115" s="902"/>
      <c r="E115" s="388"/>
      <c r="F115" s="388"/>
      <c r="G115" s="381"/>
      <c r="H115" s="381"/>
      <c r="I115" s="381"/>
      <c r="J115" s="404"/>
      <c r="K115" s="381"/>
      <c r="L115" s="381"/>
      <c r="M115" s="381"/>
      <c r="N115" s="381"/>
      <c r="O115" s="381"/>
      <c r="P115" s="381"/>
      <c r="Q115" s="381"/>
      <c r="R115" s="381"/>
      <c r="S115" s="381"/>
      <c r="T115" s="381"/>
      <c r="U115" s="381"/>
      <c r="V115" s="385" t="s">
        <v>92</v>
      </c>
      <c r="W115" s="901"/>
      <c r="X115" s="905"/>
      <c r="Y115" s="905"/>
      <c r="Z115" s="902"/>
      <c r="AA115" s="381"/>
      <c r="AB115" s="389"/>
      <c r="AC115" s="389"/>
      <c r="AD115" s="389"/>
      <c r="AE115" s="389"/>
      <c r="AF115" s="389"/>
    </row>
    <row r="116" spans="2:32" ht="15.75" thickBot="1" x14ac:dyDescent="0.3">
      <c r="B116" s="408"/>
      <c r="C116" s="381"/>
      <c r="D116" s="381"/>
      <c r="E116" s="381"/>
      <c r="F116" s="381"/>
      <c r="G116" s="381"/>
      <c r="H116" s="381"/>
      <c r="I116" s="381"/>
      <c r="J116" s="385" t="s">
        <v>92</v>
      </c>
      <c r="K116" s="903"/>
      <c r="L116" s="904"/>
      <c r="M116" s="405"/>
      <c r="N116" s="406"/>
      <c r="O116" s="381"/>
      <c r="P116" s="381"/>
      <c r="Q116" s="381"/>
      <c r="R116" s="381"/>
      <c r="S116" s="381"/>
      <c r="T116" s="381"/>
      <c r="U116" s="381"/>
      <c r="V116" s="381"/>
      <c r="W116" s="403"/>
      <c r="X116" s="403"/>
      <c r="Y116" s="381"/>
      <c r="Z116" s="381"/>
      <c r="AA116" s="381"/>
      <c r="AB116" s="389"/>
      <c r="AC116" s="389"/>
      <c r="AD116" s="389"/>
      <c r="AE116" s="389"/>
      <c r="AF116" s="389"/>
    </row>
    <row r="117" spans="2:32" ht="15.75" thickBot="1" x14ac:dyDescent="0.3">
      <c r="B117" s="385" t="s">
        <v>75</v>
      </c>
      <c r="C117" s="910"/>
      <c r="D117" s="911"/>
      <c r="E117" s="911"/>
      <c r="F117" s="911"/>
      <c r="G117" s="912"/>
      <c r="H117" s="381"/>
      <c r="I117" s="381"/>
      <c r="J117" s="381"/>
      <c r="K117" s="403"/>
      <c r="L117" s="403"/>
      <c r="M117" s="381"/>
      <c r="N117" s="381"/>
      <c r="O117" s="381"/>
      <c r="P117" s="381"/>
      <c r="Q117" s="381"/>
      <c r="R117" s="381"/>
      <c r="S117" s="381"/>
      <c r="T117" s="381"/>
      <c r="U117" s="381"/>
      <c r="V117" s="385" t="s">
        <v>93</v>
      </c>
      <c r="W117" s="930"/>
      <c r="X117" s="931"/>
      <c r="Y117" s="388"/>
      <c r="Z117" s="388"/>
      <c r="AA117" s="381"/>
      <c r="AB117" s="389"/>
      <c r="AC117" s="389"/>
      <c r="AD117" s="389"/>
      <c r="AE117" s="389"/>
      <c r="AF117" s="389"/>
    </row>
    <row r="118" spans="2:32" ht="15.75" thickBot="1" x14ac:dyDescent="0.3">
      <c r="B118" s="381"/>
      <c r="C118" s="922"/>
      <c r="D118" s="923"/>
      <c r="E118" s="923"/>
      <c r="F118" s="923"/>
      <c r="G118" s="924"/>
      <c r="H118" s="381"/>
      <c r="I118" s="381"/>
      <c r="J118" s="385" t="s">
        <v>93</v>
      </c>
      <c r="K118" s="928"/>
      <c r="L118" s="929"/>
      <c r="M118" s="388"/>
      <c r="N118" s="388"/>
      <c r="O118" s="381"/>
      <c r="P118" s="381"/>
      <c r="Q118" s="381"/>
      <c r="R118" s="381"/>
      <c r="S118" s="381"/>
      <c r="T118" s="381"/>
      <c r="U118" s="381"/>
      <c r="V118" s="408"/>
      <c r="W118" s="381"/>
      <c r="X118" s="381"/>
      <c r="Y118" s="381"/>
      <c r="Z118" s="381"/>
      <c r="AA118" s="381"/>
      <c r="AB118" s="389"/>
      <c r="AC118" s="389"/>
      <c r="AD118" s="389"/>
      <c r="AE118" s="389"/>
      <c r="AF118" s="389"/>
    </row>
    <row r="119" spans="2:32" ht="15.75" thickBot="1" x14ac:dyDescent="0.3">
      <c r="B119" s="381"/>
      <c r="C119" s="381"/>
      <c r="D119" s="381"/>
      <c r="E119" s="381"/>
      <c r="F119" s="381"/>
      <c r="G119" s="381"/>
      <c r="H119" s="381"/>
      <c r="I119" s="381"/>
      <c r="J119" s="408"/>
      <c r="K119" s="381"/>
      <c r="L119" s="381"/>
      <c r="M119" s="381"/>
      <c r="N119" s="381"/>
      <c r="O119" s="381"/>
      <c r="P119" s="381"/>
      <c r="Q119" s="381"/>
      <c r="R119" s="381"/>
      <c r="S119" s="381"/>
      <c r="T119" s="381"/>
      <c r="U119" s="381"/>
      <c r="V119" s="385" t="s">
        <v>75</v>
      </c>
      <c r="W119" s="919"/>
      <c r="X119" s="920"/>
      <c r="Y119" s="920"/>
      <c r="Z119" s="920"/>
      <c r="AA119" s="921"/>
      <c r="AB119" s="389"/>
      <c r="AC119" s="389"/>
      <c r="AD119" s="389"/>
      <c r="AE119" s="389"/>
      <c r="AF119" s="389"/>
    </row>
    <row r="120" spans="2:32" ht="15.75" thickBot="1" x14ac:dyDescent="0.3">
      <c r="B120" s="381"/>
      <c r="C120" s="381"/>
      <c r="D120" s="381"/>
      <c r="E120" s="381"/>
      <c r="F120" s="381"/>
      <c r="G120" s="381"/>
      <c r="H120" s="381"/>
      <c r="I120" s="381"/>
      <c r="J120" s="385" t="s">
        <v>75</v>
      </c>
      <c r="K120" s="913"/>
      <c r="L120" s="914"/>
      <c r="M120" s="914"/>
      <c r="N120" s="914"/>
      <c r="O120" s="914"/>
      <c r="P120" s="914"/>
      <c r="Q120" s="914"/>
      <c r="R120" s="914"/>
      <c r="S120" s="915"/>
      <c r="T120" s="381"/>
      <c r="U120" s="381"/>
      <c r="V120" s="381"/>
      <c r="W120" s="925"/>
      <c r="X120" s="926"/>
      <c r="Y120" s="926"/>
      <c r="Z120" s="926"/>
      <c r="AA120" s="927"/>
      <c r="AB120" s="389"/>
      <c r="AC120" s="389"/>
      <c r="AD120" s="389"/>
      <c r="AE120" s="389"/>
      <c r="AF120" s="389"/>
    </row>
    <row r="121" spans="2:32" ht="15.75" thickBot="1" x14ac:dyDescent="0.3">
      <c r="B121" s="381"/>
      <c r="C121" s="381"/>
      <c r="D121" s="381"/>
      <c r="E121" s="381"/>
      <c r="F121" s="381"/>
      <c r="G121" s="381"/>
      <c r="H121" s="381"/>
      <c r="I121" s="381"/>
      <c r="J121" s="381"/>
      <c r="K121" s="916"/>
      <c r="L121" s="917"/>
      <c r="M121" s="917"/>
      <c r="N121" s="917"/>
      <c r="O121" s="917"/>
      <c r="P121" s="917"/>
      <c r="Q121" s="917"/>
      <c r="R121" s="917"/>
      <c r="S121" s="918"/>
      <c r="T121" s="381"/>
      <c r="U121" s="381"/>
      <c r="V121" s="381"/>
      <c r="W121" s="381"/>
      <c r="X121" s="381"/>
      <c r="Y121" s="381"/>
      <c r="Z121" s="381"/>
      <c r="AA121" s="381"/>
      <c r="AB121" s="381"/>
      <c r="AC121" s="381"/>
      <c r="AD121" s="381"/>
      <c r="AE121" s="381"/>
      <c r="AF121" s="381"/>
    </row>
    <row r="122" spans="2:32" x14ac:dyDescent="0.25">
      <c r="B122" s="381"/>
      <c r="C122" s="381"/>
      <c r="D122" s="381"/>
      <c r="E122" s="381"/>
      <c r="F122" s="381"/>
      <c r="G122" s="381"/>
      <c r="H122" s="381"/>
      <c r="I122" s="381"/>
      <c r="J122" s="381"/>
      <c r="K122" s="381"/>
      <c r="L122" s="381"/>
      <c r="M122" s="381"/>
      <c r="N122" s="381"/>
      <c r="O122" s="381"/>
      <c r="P122" s="381"/>
      <c r="Q122" s="381"/>
      <c r="R122" s="381"/>
      <c r="S122" s="381"/>
      <c r="T122" s="381"/>
      <c r="U122" s="381"/>
      <c r="V122" s="381"/>
      <c r="W122" s="381"/>
      <c r="X122" s="381"/>
      <c r="Y122" s="381"/>
      <c r="Z122" s="381"/>
      <c r="AA122" s="381"/>
      <c r="AB122" s="381"/>
      <c r="AC122" s="381"/>
      <c r="AD122" s="381"/>
      <c r="AE122" s="381"/>
      <c r="AF122" s="381"/>
    </row>
    <row r="123" spans="2:32" x14ac:dyDescent="0.25">
      <c r="B123" s="381"/>
      <c r="C123" s="381"/>
      <c r="D123" s="381"/>
      <c r="E123" s="381"/>
      <c r="F123" s="381"/>
      <c r="G123" s="381"/>
      <c r="H123" s="381"/>
      <c r="I123" s="381"/>
      <c r="J123" s="381"/>
      <c r="K123" s="381"/>
      <c r="L123" s="381"/>
      <c r="M123" s="381"/>
      <c r="N123" s="381"/>
      <c r="O123" s="381"/>
      <c r="P123" s="381"/>
      <c r="Q123" s="381"/>
      <c r="R123" s="381"/>
      <c r="S123" s="381"/>
      <c r="T123" s="381"/>
      <c r="U123" s="381"/>
      <c r="V123" s="381"/>
      <c r="W123" s="381"/>
      <c r="X123" s="381"/>
      <c r="Y123" s="381"/>
      <c r="Z123" s="381"/>
      <c r="AA123" s="381"/>
      <c r="AB123" s="381"/>
      <c r="AC123" s="381"/>
      <c r="AD123" s="381"/>
      <c r="AE123" s="381"/>
      <c r="AF123" s="381"/>
    </row>
    <row r="124" spans="2:32" x14ac:dyDescent="0.25">
      <c r="B124" s="381"/>
      <c r="C124" s="381"/>
      <c r="D124" s="381"/>
      <c r="E124" s="381"/>
      <c r="F124" s="381"/>
      <c r="G124" s="381"/>
      <c r="H124" s="381"/>
      <c r="I124" s="381"/>
      <c r="J124" s="381"/>
      <c r="K124" s="381"/>
      <c r="L124" s="381"/>
      <c r="M124" s="381"/>
      <c r="N124" s="381"/>
      <c r="O124" s="381"/>
      <c r="P124" s="381"/>
      <c r="Q124" s="381"/>
      <c r="R124" s="381"/>
      <c r="S124" s="381"/>
      <c r="T124" s="381"/>
      <c r="U124" s="381"/>
      <c r="V124" s="381"/>
      <c r="W124" s="381"/>
      <c r="X124" s="381"/>
      <c r="Y124" s="381"/>
      <c r="Z124" s="381"/>
      <c r="AA124" s="381"/>
      <c r="AB124" s="381"/>
      <c r="AC124" s="381"/>
      <c r="AD124" s="381"/>
      <c r="AE124" s="381"/>
      <c r="AF124" s="381"/>
    </row>
    <row r="125" spans="2:32" ht="18.75" x14ac:dyDescent="0.3">
      <c r="B125" s="1006"/>
      <c r="C125" s="1006"/>
      <c r="D125" s="1007" t="s">
        <v>295</v>
      </c>
      <c r="E125" s="1007"/>
      <c r="F125" s="1007"/>
      <c r="G125" s="1006"/>
      <c r="H125" s="381"/>
      <c r="I125" s="381"/>
      <c r="J125" s="1006"/>
      <c r="K125" s="382"/>
      <c r="L125" s="383" t="s">
        <v>296</v>
      </c>
      <c r="M125" s="383"/>
      <c r="N125" s="383"/>
      <c r="O125" s="382"/>
      <c r="P125" s="381"/>
      <c r="Q125" s="381"/>
      <c r="R125" s="381"/>
      <c r="S125" s="381"/>
      <c r="T125" s="381"/>
      <c r="U125" s="381"/>
      <c r="V125" s="1006"/>
      <c r="W125" s="382"/>
      <c r="X125" s="383" t="s">
        <v>297</v>
      </c>
      <c r="Y125" s="383"/>
      <c r="Z125" s="383"/>
      <c r="AA125" s="382"/>
      <c r="AB125" s="381"/>
      <c r="AC125" s="381"/>
      <c r="AD125" s="381"/>
      <c r="AE125" s="381"/>
      <c r="AF125" s="381"/>
    </row>
    <row r="126" spans="2:32" x14ac:dyDescent="0.25">
      <c r="B126" s="1006"/>
      <c r="C126" s="1006"/>
      <c r="D126" s="1008"/>
      <c r="E126" s="1008"/>
      <c r="F126" s="1008"/>
      <c r="G126" s="1006"/>
      <c r="H126" s="381"/>
      <c r="I126" s="381"/>
      <c r="J126" s="1006"/>
      <c r="K126" s="382"/>
      <c r="L126" s="1008"/>
      <c r="M126" s="1008"/>
      <c r="N126" s="1008"/>
      <c r="O126" s="382"/>
      <c r="P126" s="381"/>
      <c r="Q126" s="381"/>
      <c r="R126" s="381"/>
      <c r="S126" s="381"/>
      <c r="T126" s="381"/>
      <c r="U126" s="381"/>
      <c r="V126" s="1006"/>
      <c r="W126" s="382"/>
      <c r="X126" s="384"/>
      <c r="Y126" s="384"/>
      <c r="Z126" s="384"/>
      <c r="AA126" s="382"/>
      <c r="AB126" s="381"/>
      <c r="AC126" s="381"/>
      <c r="AD126" s="381"/>
      <c r="AE126" s="381"/>
      <c r="AF126" s="381"/>
    </row>
    <row r="127" spans="2:32" ht="15.75" thickBot="1" x14ac:dyDescent="0.3">
      <c r="B127" s="381"/>
      <c r="C127" s="381"/>
      <c r="D127" s="954"/>
      <c r="E127" s="954"/>
      <c r="F127" s="381"/>
      <c r="G127" s="381"/>
      <c r="H127" s="381"/>
      <c r="I127" s="381"/>
      <c r="J127" s="381"/>
      <c r="K127" s="381"/>
      <c r="L127" s="954"/>
      <c r="M127" s="954"/>
      <c r="N127" s="381"/>
      <c r="O127" s="381"/>
      <c r="P127" s="381"/>
      <c r="Q127" s="381"/>
      <c r="R127" s="381"/>
      <c r="S127" s="381"/>
      <c r="T127" s="381"/>
      <c r="U127" s="381"/>
      <c r="V127" s="381"/>
      <c r="W127" s="381"/>
      <c r="X127" s="954"/>
      <c r="Y127" s="954"/>
      <c r="Z127" s="381"/>
      <c r="AA127" s="381"/>
      <c r="AB127" s="381"/>
      <c r="AC127" s="381"/>
      <c r="AD127" s="381"/>
      <c r="AE127" s="381"/>
      <c r="AF127" s="381"/>
    </row>
    <row r="128" spans="2:32" ht="15.75" thickBot="1" x14ac:dyDescent="0.3">
      <c r="B128" s="385" t="s">
        <v>315</v>
      </c>
      <c r="C128" s="1002"/>
      <c r="D128" s="1003"/>
      <c r="E128" s="1003"/>
      <c r="F128" s="1003"/>
      <c r="G128" s="1004"/>
      <c r="H128" s="381"/>
      <c r="I128" s="381"/>
      <c r="J128" s="385" t="s">
        <v>315</v>
      </c>
      <c r="K128" s="1002"/>
      <c r="L128" s="1003"/>
      <c r="M128" s="1003"/>
      <c r="N128" s="1003"/>
      <c r="O128" s="1003"/>
      <c r="P128" s="1003"/>
      <c r="Q128" s="1003"/>
      <c r="R128" s="1005"/>
      <c r="S128" s="381"/>
      <c r="T128" s="381"/>
      <c r="U128" s="381"/>
      <c r="V128" s="385" t="s">
        <v>315</v>
      </c>
      <c r="W128" s="1002"/>
      <c r="X128" s="1003"/>
      <c r="Y128" s="1003"/>
      <c r="Z128" s="1003"/>
      <c r="AA128" s="1003"/>
      <c r="AB128" s="1003"/>
      <c r="AC128" s="1003"/>
      <c r="AD128" s="1005"/>
      <c r="AE128" s="381"/>
      <c r="AF128" s="381"/>
    </row>
    <row r="129" spans="2:32" ht="15.75" thickBot="1" x14ac:dyDescent="0.3">
      <c r="B129" s="381"/>
      <c r="C129" s="995"/>
      <c r="D129" s="995"/>
      <c r="E129" s="995"/>
      <c r="F129" s="995"/>
      <c r="G129" s="995"/>
      <c r="H129" s="381"/>
      <c r="I129" s="381"/>
      <c r="J129" s="381"/>
      <c r="K129" s="995"/>
      <c r="L129" s="995"/>
      <c r="M129" s="995"/>
      <c r="N129" s="995"/>
      <c r="O129" s="995"/>
      <c r="P129" s="381"/>
      <c r="Q129" s="381"/>
      <c r="R129" s="381"/>
      <c r="S129" s="381"/>
      <c r="T129" s="381"/>
      <c r="U129" s="381"/>
      <c r="V129" s="381"/>
      <c r="W129" s="995"/>
      <c r="X129" s="995"/>
      <c r="Y129" s="995"/>
      <c r="Z129" s="995"/>
      <c r="AA129" s="995"/>
      <c r="AB129" s="381"/>
      <c r="AC129" s="381"/>
      <c r="AD129" s="381"/>
      <c r="AE129" s="381"/>
      <c r="AF129" s="381"/>
    </row>
    <row r="130" spans="2:32" ht="15.75" thickBot="1" x14ac:dyDescent="0.3">
      <c r="B130" s="385" t="s">
        <v>78</v>
      </c>
      <c r="C130" s="1002"/>
      <c r="D130" s="1003"/>
      <c r="E130" s="1003"/>
      <c r="F130" s="1003"/>
      <c r="G130" s="1004"/>
      <c r="H130" s="381"/>
      <c r="I130" s="381"/>
      <c r="J130" s="385" t="s">
        <v>78</v>
      </c>
      <c r="K130" s="1002"/>
      <c r="L130" s="1003"/>
      <c r="M130" s="1003"/>
      <c r="N130" s="1003"/>
      <c r="O130" s="1003"/>
      <c r="P130" s="1003"/>
      <c r="Q130" s="1003"/>
      <c r="R130" s="1005"/>
      <c r="S130" s="381"/>
      <c r="T130" s="381"/>
      <c r="U130" s="381"/>
      <c r="V130" s="385" t="s">
        <v>78</v>
      </c>
      <c r="W130" s="938"/>
      <c r="X130" s="939"/>
      <c r="Y130" s="939"/>
      <c r="Z130" s="939"/>
      <c r="AA130" s="939"/>
      <c r="AB130" s="939"/>
      <c r="AC130" s="939"/>
      <c r="AD130" s="960"/>
      <c r="AE130" s="381"/>
      <c r="AF130" s="381"/>
    </row>
    <row r="131" spans="2:32" ht="15.75" thickBot="1" x14ac:dyDescent="0.3">
      <c r="B131" s="381"/>
      <c r="C131" s="995"/>
      <c r="D131" s="995"/>
      <c r="E131" s="995"/>
      <c r="F131" s="995"/>
      <c r="G131" s="995"/>
      <c r="H131" s="381"/>
      <c r="I131" s="381"/>
      <c r="J131" s="381"/>
      <c r="K131" s="995"/>
      <c r="L131" s="995"/>
      <c r="M131" s="995"/>
      <c r="N131" s="995"/>
      <c r="O131" s="995"/>
      <c r="P131" s="381"/>
      <c r="Q131" s="381"/>
      <c r="R131" s="381"/>
      <c r="S131" s="381"/>
      <c r="T131" s="381"/>
      <c r="U131" s="381"/>
      <c r="V131" s="381"/>
      <c r="W131" s="995"/>
      <c r="X131" s="995"/>
      <c r="Y131" s="995"/>
      <c r="Z131" s="995"/>
      <c r="AA131" s="995"/>
      <c r="AB131" s="381"/>
      <c r="AC131" s="381"/>
      <c r="AD131" s="381"/>
      <c r="AE131" s="381"/>
      <c r="AF131" s="381"/>
    </row>
    <row r="132" spans="2:32" ht="15.75" thickBot="1" x14ac:dyDescent="0.3">
      <c r="B132" s="385" t="s">
        <v>11</v>
      </c>
      <c r="C132" s="957"/>
      <c r="D132" s="958"/>
      <c r="E132" s="958"/>
      <c r="F132" s="958"/>
      <c r="G132" s="959"/>
      <c r="H132" s="381"/>
      <c r="I132" s="381"/>
      <c r="J132" s="385" t="s">
        <v>11</v>
      </c>
      <c r="K132" s="938"/>
      <c r="L132" s="939"/>
      <c r="M132" s="939"/>
      <c r="N132" s="939"/>
      <c r="O132" s="939"/>
      <c r="P132" s="939"/>
      <c r="Q132" s="939"/>
      <c r="R132" s="960"/>
      <c r="S132" s="381"/>
      <c r="T132" s="381"/>
      <c r="U132" s="381"/>
      <c r="V132" s="385" t="s">
        <v>11</v>
      </c>
      <c r="W132" s="938"/>
      <c r="X132" s="939"/>
      <c r="Y132" s="939"/>
      <c r="Z132" s="939"/>
      <c r="AA132" s="939"/>
      <c r="AB132" s="939"/>
      <c r="AC132" s="939"/>
      <c r="AD132" s="960"/>
      <c r="AE132" s="381"/>
      <c r="AF132" s="381"/>
    </row>
    <row r="133" spans="2:32" ht="15.75" thickBot="1" x14ac:dyDescent="0.3">
      <c r="B133" s="381"/>
      <c r="C133" s="920"/>
      <c r="D133" s="920"/>
      <c r="E133" s="920"/>
      <c r="F133" s="920"/>
      <c r="G133" s="920"/>
      <c r="H133" s="381"/>
      <c r="I133" s="381"/>
      <c r="J133" s="381"/>
      <c r="K133" s="920"/>
      <c r="L133" s="920"/>
      <c r="M133" s="920"/>
      <c r="N133" s="920"/>
      <c r="O133" s="920"/>
      <c r="P133" s="381"/>
      <c r="Q133" s="381"/>
      <c r="R133" s="381"/>
      <c r="S133" s="381"/>
      <c r="T133" s="381"/>
      <c r="U133" s="381"/>
      <c r="V133" s="381"/>
      <c r="W133" s="920"/>
      <c r="X133" s="920"/>
      <c r="Y133" s="920"/>
      <c r="Z133" s="920"/>
      <c r="AA133" s="920"/>
      <c r="AB133" s="381"/>
      <c r="AC133" s="381"/>
      <c r="AD133" s="381"/>
      <c r="AE133" s="381"/>
      <c r="AF133" s="381"/>
    </row>
    <row r="134" spans="2:32" ht="15.75" thickBot="1" x14ac:dyDescent="0.3">
      <c r="B134" s="385" t="s">
        <v>79</v>
      </c>
      <c r="C134" s="996"/>
      <c r="D134" s="997"/>
      <c r="E134" s="998"/>
      <c r="F134" s="386"/>
      <c r="G134" s="387"/>
      <c r="H134" s="381"/>
      <c r="I134" s="381"/>
      <c r="J134" s="385" t="s">
        <v>79</v>
      </c>
      <c r="K134" s="999"/>
      <c r="L134" s="1000"/>
      <c r="M134" s="1001"/>
      <c r="N134" s="388"/>
      <c r="O134" s="381"/>
      <c r="P134" s="381"/>
      <c r="Q134" s="381"/>
      <c r="R134" s="381"/>
      <c r="S134" s="381"/>
      <c r="T134" s="381"/>
      <c r="U134" s="381"/>
      <c r="V134" s="385" t="s">
        <v>79</v>
      </c>
      <c r="W134" s="999"/>
      <c r="X134" s="1000"/>
      <c r="Y134" s="1001"/>
      <c r="Z134" s="388"/>
      <c r="AA134" s="381"/>
      <c r="AB134" s="381"/>
      <c r="AC134" s="381"/>
      <c r="AD134" s="381"/>
      <c r="AE134" s="381"/>
      <c r="AF134" s="381"/>
    </row>
    <row r="135" spans="2:32" ht="15.75" thickBot="1" x14ac:dyDescent="0.3">
      <c r="B135" s="381"/>
      <c r="C135" s="926"/>
      <c r="D135" s="926"/>
      <c r="E135" s="926"/>
      <c r="F135" s="926"/>
      <c r="G135" s="926"/>
      <c r="H135" s="381"/>
      <c r="I135" s="381"/>
      <c r="J135" s="381"/>
      <c r="K135" s="926"/>
      <c r="L135" s="926"/>
      <c r="M135" s="926"/>
      <c r="N135" s="926"/>
      <c r="O135" s="926"/>
      <c r="P135" s="381"/>
      <c r="Q135" s="381"/>
      <c r="R135" s="381"/>
      <c r="S135" s="381"/>
      <c r="T135" s="381"/>
      <c r="U135" s="381"/>
      <c r="V135" s="381"/>
      <c r="W135" s="926"/>
      <c r="X135" s="926"/>
      <c r="Y135" s="926"/>
      <c r="Z135" s="926"/>
      <c r="AA135" s="926"/>
      <c r="AB135" s="381"/>
      <c r="AC135" s="381"/>
      <c r="AD135" s="381"/>
      <c r="AE135" s="381"/>
      <c r="AF135" s="381"/>
    </row>
    <row r="136" spans="2:32" ht="15" customHeight="1" x14ac:dyDescent="0.25">
      <c r="B136" s="385" t="s">
        <v>13</v>
      </c>
      <c r="C136" s="983"/>
      <c r="D136" s="984"/>
      <c r="E136" s="984"/>
      <c r="F136" s="984"/>
      <c r="G136" s="985"/>
      <c r="H136" s="381"/>
      <c r="I136" s="381"/>
      <c r="J136" s="385" t="s">
        <v>13</v>
      </c>
      <c r="K136" s="983"/>
      <c r="L136" s="984"/>
      <c r="M136" s="984"/>
      <c r="N136" s="984"/>
      <c r="O136" s="984"/>
      <c r="P136" s="984"/>
      <c r="Q136" s="984"/>
      <c r="R136" s="984"/>
      <c r="S136" s="992"/>
      <c r="T136" s="381"/>
      <c r="U136" s="381"/>
      <c r="V136" s="385" t="s">
        <v>13</v>
      </c>
      <c r="W136" s="983"/>
      <c r="X136" s="984"/>
      <c r="Y136" s="984"/>
      <c r="Z136" s="984"/>
      <c r="AA136" s="984"/>
      <c r="AB136" s="984"/>
      <c r="AC136" s="984"/>
      <c r="AD136" s="984"/>
      <c r="AE136" s="992"/>
      <c r="AF136" s="381"/>
    </row>
    <row r="137" spans="2:32" x14ac:dyDescent="0.25">
      <c r="B137" s="381"/>
      <c r="C137" s="986"/>
      <c r="D137" s="987"/>
      <c r="E137" s="987"/>
      <c r="F137" s="987"/>
      <c r="G137" s="988"/>
      <c r="H137" s="381"/>
      <c r="I137" s="381"/>
      <c r="J137" s="381"/>
      <c r="K137" s="986"/>
      <c r="L137" s="987"/>
      <c r="M137" s="987"/>
      <c r="N137" s="987"/>
      <c r="O137" s="987"/>
      <c r="P137" s="987"/>
      <c r="Q137" s="987"/>
      <c r="R137" s="987"/>
      <c r="S137" s="993"/>
      <c r="T137" s="381"/>
      <c r="U137" s="381"/>
      <c r="V137" s="381"/>
      <c r="W137" s="986"/>
      <c r="X137" s="987"/>
      <c r="Y137" s="987"/>
      <c r="Z137" s="987"/>
      <c r="AA137" s="987"/>
      <c r="AB137" s="987"/>
      <c r="AC137" s="987"/>
      <c r="AD137" s="987"/>
      <c r="AE137" s="993"/>
      <c r="AF137" s="381"/>
    </row>
    <row r="138" spans="2:32" ht="15.75" thickBot="1" x14ac:dyDescent="0.3">
      <c r="B138" s="381"/>
      <c r="C138" s="989"/>
      <c r="D138" s="990"/>
      <c r="E138" s="990"/>
      <c r="F138" s="990"/>
      <c r="G138" s="991"/>
      <c r="H138" s="381"/>
      <c r="I138" s="381"/>
      <c r="J138" s="381"/>
      <c r="K138" s="989"/>
      <c r="L138" s="990"/>
      <c r="M138" s="990"/>
      <c r="N138" s="990"/>
      <c r="O138" s="990"/>
      <c r="P138" s="990"/>
      <c r="Q138" s="990"/>
      <c r="R138" s="990"/>
      <c r="S138" s="994"/>
      <c r="T138" s="381"/>
      <c r="U138" s="381"/>
      <c r="V138" s="381"/>
      <c r="W138" s="989"/>
      <c r="X138" s="990"/>
      <c r="Y138" s="990"/>
      <c r="Z138" s="990"/>
      <c r="AA138" s="990"/>
      <c r="AB138" s="990"/>
      <c r="AC138" s="990"/>
      <c r="AD138" s="990"/>
      <c r="AE138" s="994"/>
      <c r="AF138" s="381"/>
    </row>
    <row r="139" spans="2:32" ht="15.75" thickBot="1" x14ac:dyDescent="0.3">
      <c r="B139" s="381"/>
      <c r="C139" s="995"/>
      <c r="D139" s="995"/>
      <c r="E139" s="995"/>
      <c r="F139" s="995"/>
      <c r="G139" s="995"/>
      <c r="H139" s="381"/>
      <c r="I139" s="381"/>
      <c r="J139" s="381"/>
      <c r="K139" s="995"/>
      <c r="L139" s="995"/>
      <c r="M139" s="995"/>
      <c r="N139" s="995"/>
      <c r="O139" s="995"/>
      <c r="P139" s="381"/>
      <c r="Q139" s="381"/>
      <c r="R139" s="381"/>
      <c r="S139" s="381"/>
      <c r="T139" s="381"/>
      <c r="U139" s="381"/>
      <c r="V139" s="381"/>
      <c r="W139" s="995"/>
      <c r="X139" s="995"/>
      <c r="Y139" s="995"/>
      <c r="Z139" s="995"/>
      <c r="AA139" s="995"/>
      <c r="AB139" s="381"/>
      <c r="AC139" s="381"/>
      <c r="AD139" s="381"/>
      <c r="AE139" s="381"/>
      <c r="AF139" s="381"/>
    </row>
    <row r="140" spans="2:32" x14ac:dyDescent="0.25">
      <c r="B140" s="385" t="s">
        <v>298</v>
      </c>
      <c r="C140" s="975"/>
      <c r="D140" s="976"/>
      <c r="E140" s="976"/>
      <c r="F140" s="976"/>
      <c r="G140" s="977"/>
      <c r="H140" s="381"/>
      <c r="I140" s="381"/>
      <c r="J140" s="385" t="s">
        <v>298</v>
      </c>
      <c r="K140" s="975"/>
      <c r="L140" s="976"/>
      <c r="M140" s="976"/>
      <c r="N140" s="976"/>
      <c r="O140" s="976"/>
      <c r="P140" s="976"/>
      <c r="Q140" s="976"/>
      <c r="R140" s="976"/>
      <c r="S140" s="978"/>
      <c r="T140" s="381"/>
      <c r="U140" s="381"/>
      <c r="V140" s="385" t="s">
        <v>298</v>
      </c>
      <c r="W140" s="975"/>
      <c r="X140" s="976"/>
      <c r="Y140" s="976"/>
      <c r="Z140" s="976"/>
      <c r="AA140" s="976"/>
      <c r="AB140" s="976"/>
      <c r="AC140" s="976"/>
      <c r="AD140" s="976"/>
      <c r="AE140" s="978"/>
      <c r="AF140" s="381"/>
    </row>
    <row r="141" spans="2:32" ht="15.75" thickBot="1" x14ac:dyDescent="0.3">
      <c r="B141" s="381"/>
      <c r="C141" s="979"/>
      <c r="D141" s="980"/>
      <c r="E141" s="980"/>
      <c r="F141" s="980"/>
      <c r="G141" s="981"/>
      <c r="H141" s="381"/>
      <c r="I141" s="381"/>
      <c r="J141" s="381"/>
      <c r="K141" s="979"/>
      <c r="L141" s="980"/>
      <c r="M141" s="980"/>
      <c r="N141" s="980"/>
      <c r="O141" s="980"/>
      <c r="P141" s="980"/>
      <c r="Q141" s="980"/>
      <c r="R141" s="980"/>
      <c r="S141" s="982"/>
      <c r="T141" s="381"/>
      <c r="U141" s="381"/>
      <c r="V141" s="381"/>
      <c r="W141" s="979"/>
      <c r="X141" s="980"/>
      <c r="Y141" s="980"/>
      <c r="Z141" s="980"/>
      <c r="AA141" s="980"/>
      <c r="AB141" s="980"/>
      <c r="AC141" s="980"/>
      <c r="AD141" s="980"/>
      <c r="AE141" s="982"/>
      <c r="AF141" s="381"/>
    </row>
    <row r="142" spans="2:32" ht="15.75" thickBot="1" x14ac:dyDescent="0.3">
      <c r="B142" s="381"/>
      <c r="C142" s="387"/>
      <c r="D142" s="963"/>
      <c r="E142" s="963"/>
      <c r="F142" s="387"/>
      <c r="G142" s="387"/>
      <c r="H142" s="381"/>
      <c r="I142" s="381"/>
      <c r="J142" s="381"/>
      <c r="K142" s="381"/>
      <c r="L142" s="909"/>
      <c r="M142" s="909"/>
      <c r="N142" s="381"/>
      <c r="O142" s="381"/>
      <c r="P142" s="381"/>
      <c r="Q142" s="381"/>
      <c r="R142" s="381"/>
      <c r="S142" s="381"/>
      <c r="T142" s="381"/>
      <c r="U142" s="381"/>
      <c r="V142" s="381"/>
      <c r="W142" s="381"/>
      <c r="X142" s="909"/>
      <c r="Y142" s="909"/>
      <c r="Z142" s="381"/>
      <c r="AA142" s="381"/>
      <c r="AB142" s="381"/>
      <c r="AC142" s="381"/>
      <c r="AD142" s="381"/>
      <c r="AE142" s="381"/>
      <c r="AF142" s="381"/>
    </row>
    <row r="143" spans="2:32" ht="15.75" thickBot="1" x14ac:dyDescent="0.3">
      <c r="B143" s="385" t="s">
        <v>18</v>
      </c>
      <c r="C143" s="901"/>
      <c r="D143" s="905"/>
      <c r="E143" s="902"/>
      <c r="F143" s="387"/>
      <c r="G143" s="387"/>
      <c r="H143" s="381"/>
      <c r="I143" s="381"/>
      <c r="J143" s="385" t="s">
        <v>18</v>
      </c>
      <c r="K143" s="945"/>
      <c r="L143" s="946"/>
      <c r="M143" s="946"/>
      <c r="N143" s="946"/>
      <c r="O143" s="946"/>
      <c r="P143" s="974"/>
      <c r="Q143" s="381"/>
      <c r="R143" s="381"/>
      <c r="S143" s="381"/>
      <c r="T143" s="381"/>
      <c r="U143" s="381"/>
      <c r="V143" s="385" t="s">
        <v>18</v>
      </c>
      <c r="W143" s="901"/>
      <c r="X143" s="905"/>
      <c r="Y143" s="905"/>
      <c r="Z143" s="905"/>
      <c r="AA143" s="905"/>
      <c r="AB143" s="902"/>
      <c r="AC143" s="381"/>
      <c r="AD143" s="381"/>
      <c r="AE143" s="381"/>
      <c r="AF143" s="381"/>
    </row>
    <row r="144" spans="2:32" ht="15.75" thickBot="1" x14ac:dyDescent="0.3">
      <c r="B144" s="381"/>
      <c r="C144" s="387"/>
      <c r="D144" s="963"/>
      <c r="E144" s="963"/>
      <c r="F144" s="387"/>
      <c r="G144" s="387"/>
      <c r="H144" s="381"/>
      <c r="I144" s="381"/>
      <c r="J144" s="381"/>
      <c r="K144" s="381"/>
      <c r="L144" s="909"/>
      <c r="M144" s="909"/>
      <c r="N144" s="381"/>
      <c r="O144" s="381"/>
      <c r="P144" s="381"/>
      <c r="Q144" s="381"/>
      <c r="R144" s="381"/>
      <c r="S144" s="381"/>
      <c r="T144" s="381"/>
      <c r="U144" s="381"/>
      <c r="V144" s="381"/>
      <c r="W144" s="381"/>
      <c r="X144" s="909"/>
      <c r="Y144" s="909"/>
      <c r="Z144" s="381"/>
      <c r="AA144" s="381"/>
      <c r="AB144" s="381"/>
      <c r="AC144" s="381"/>
      <c r="AD144" s="381"/>
      <c r="AE144" s="381"/>
      <c r="AF144" s="381"/>
    </row>
    <row r="145" spans="2:32" ht="15.75" thickBot="1" x14ac:dyDescent="0.3">
      <c r="B145" s="385" t="s">
        <v>15</v>
      </c>
      <c r="C145" s="938"/>
      <c r="D145" s="939"/>
      <c r="E145" s="940"/>
      <c r="F145" s="386"/>
      <c r="G145" s="387"/>
      <c r="H145" s="381"/>
      <c r="I145" s="381"/>
      <c r="J145" s="385" t="s">
        <v>15</v>
      </c>
      <c r="K145" s="938"/>
      <c r="L145" s="939"/>
      <c r="M145" s="939"/>
      <c r="N145" s="939"/>
      <c r="O145" s="939"/>
      <c r="P145" s="960"/>
      <c r="Q145" s="388"/>
      <c r="R145" s="381"/>
      <c r="S145" s="381"/>
      <c r="T145" s="381"/>
      <c r="U145" s="381"/>
      <c r="V145" s="385" t="s">
        <v>15</v>
      </c>
      <c r="W145" s="938"/>
      <c r="X145" s="939"/>
      <c r="Y145" s="939"/>
      <c r="Z145" s="939"/>
      <c r="AA145" s="939"/>
      <c r="AB145" s="960"/>
      <c r="AC145" s="388"/>
      <c r="AD145" s="381"/>
      <c r="AE145" s="381"/>
      <c r="AF145" s="381"/>
    </row>
    <row r="146" spans="2:32" ht="15.75" thickBot="1" x14ac:dyDescent="0.3">
      <c r="B146" s="381"/>
      <c r="C146" s="387"/>
      <c r="D146" s="963"/>
      <c r="E146" s="963"/>
      <c r="F146" s="387"/>
      <c r="G146" s="387"/>
      <c r="H146" s="381"/>
      <c r="I146" s="381"/>
      <c r="J146" s="381"/>
      <c r="K146" s="381"/>
      <c r="L146" s="909"/>
      <c r="M146" s="909"/>
      <c r="N146" s="381"/>
      <c r="O146" s="381"/>
      <c r="P146" s="381"/>
      <c r="Q146" s="381"/>
      <c r="R146" s="381"/>
      <c r="S146" s="381"/>
      <c r="T146" s="381"/>
      <c r="U146" s="381"/>
      <c r="V146" s="381"/>
      <c r="W146" s="381"/>
      <c r="X146" s="909"/>
      <c r="Y146" s="909"/>
      <c r="Z146" s="381"/>
      <c r="AA146" s="381"/>
      <c r="AB146" s="381"/>
      <c r="AC146" s="381"/>
      <c r="AD146" s="381"/>
      <c r="AE146" s="381"/>
      <c r="AF146" s="381"/>
    </row>
    <row r="147" spans="2:32" ht="15.75" thickBot="1" x14ac:dyDescent="0.3">
      <c r="B147" s="385" t="s">
        <v>80</v>
      </c>
      <c r="C147" s="968"/>
      <c r="D147" s="969"/>
      <c r="E147" s="970"/>
      <c r="F147" s="387"/>
      <c r="G147" s="387"/>
      <c r="H147" s="381"/>
      <c r="I147" s="381"/>
      <c r="J147" s="385" t="s">
        <v>80</v>
      </c>
      <c r="K147" s="971"/>
      <c r="L147" s="972"/>
      <c r="M147" s="972"/>
      <c r="N147" s="972"/>
      <c r="O147" s="972"/>
      <c r="P147" s="973"/>
      <c r="Q147" s="381"/>
      <c r="R147" s="381"/>
      <c r="S147" s="381"/>
      <c r="T147" s="381"/>
      <c r="U147" s="381"/>
      <c r="V147" s="385" t="s">
        <v>80</v>
      </c>
      <c r="W147" s="971"/>
      <c r="X147" s="972"/>
      <c r="Y147" s="972"/>
      <c r="Z147" s="972"/>
      <c r="AA147" s="972"/>
      <c r="AB147" s="973"/>
      <c r="AC147" s="381"/>
      <c r="AD147" s="381"/>
      <c r="AE147" s="381"/>
      <c r="AF147" s="381"/>
    </row>
    <row r="148" spans="2:32" ht="15.75" thickBot="1" x14ac:dyDescent="0.3">
      <c r="B148" s="381"/>
      <c r="C148" s="387"/>
      <c r="D148" s="963"/>
      <c r="E148" s="963"/>
      <c r="F148" s="387"/>
      <c r="G148" s="387"/>
      <c r="H148" s="381"/>
      <c r="I148" s="381"/>
      <c r="J148" s="381"/>
      <c r="K148" s="381"/>
      <c r="L148" s="909"/>
      <c r="M148" s="909"/>
      <c r="N148" s="381"/>
      <c r="O148" s="381"/>
      <c r="P148" s="381"/>
      <c r="Q148" s="381"/>
      <c r="R148" s="381"/>
      <c r="S148" s="381"/>
      <c r="T148" s="381"/>
      <c r="U148" s="381"/>
      <c r="V148" s="381"/>
      <c r="W148" s="381"/>
      <c r="X148" s="909"/>
      <c r="Y148" s="909"/>
      <c r="Z148" s="381"/>
      <c r="AA148" s="381"/>
      <c r="AB148" s="381"/>
      <c r="AC148" s="381"/>
      <c r="AD148" s="381"/>
      <c r="AE148" s="381"/>
      <c r="AF148" s="381"/>
    </row>
    <row r="149" spans="2:32" ht="15.75" thickBot="1" x14ac:dyDescent="0.3">
      <c r="B149" s="385" t="s">
        <v>81</v>
      </c>
      <c r="C149" s="938"/>
      <c r="D149" s="939"/>
      <c r="E149" s="960"/>
      <c r="F149" s="387"/>
      <c r="G149" s="387"/>
      <c r="H149" s="381"/>
      <c r="I149" s="381"/>
      <c r="J149" s="385" t="s">
        <v>81</v>
      </c>
      <c r="K149" s="964"/>
      <c r="L149" s="965"/>
      <c r="M149" s="965"/>
      <c r="N149" s="965"/>
      <c r="O149" s="965"/>
      <c r="P149" s="966"/>
      <c r="Q149" s="381"/>
      <c r="R149" s="381"/>
      <c r="S149" s="381"/>
      <c r="T149" s="381"/>
      <c r="U149" s="381"/>
      <c r="V149" s="385" t="s">
        <v>81</v>
      </c>
      <c r="W149" s="967"/>
      <c r="X149" s="939"/>
      <c r="Y149" s="939"/>
      <c r="Z149" s="939"/>
      <c r="AA149" s="939"/>
      <c r="AB149" s="960"/>
      <c r="AC149" s="381"/>
      <c r="AD149" s="381"/>
      <c r="AE149" s="381"/>
      <c r="AF149" s="381"/>
    </row>
    <row r="150" spans="2:32" x14ac:dyDescent="0.25">
      <c r="B150" s="381"/>
      <c r="C150" s="386"/>
      <c r="D150" s="920"/>
      <c r="E150" s="920"/>
      <c r="F150" s="386"/>
      <c r="G150" s="387"/>
      <c r="H150" s="381"/>
      <c r="I150" s="381"/>
      <c r="J150" s="381"/>
      <c r="K150" s="388"/>
      <c r="L150" s="961"/>
      <c r="M150" s="961"/>
      <c r="N150" s="389"/>
      <c r="O150" s="381"/>
      <c r="P150" s="381"/>
      <c r="Q150" s="381"/>
      <c r="R150" s="381"/>
      <c r="S150" s="381"/>
      <c r="T150" s="381"/>
      <c r="U150" s="381"/>
      <c r="V150" s="381"/>
      <c r="W150" s="390"/>
      <c r="X150" s="961"/>
      <c r="Y150" s="961"/>
      <c r="Z150" s="389"/>
      <c r="AA150" s="381"/>
      <c r="AB150" s="381"/>
      <c r="AC150" s="381"/>
      <c r="AD150" s="381"/>
      <c r="AE150" s="381"/>
      <c r="AF150" s="381"/>
    </row>
    <row r="151" spans="2:32" x14ac:dyDescent="0.25">
      <c r="B151" s="391" t="s">
        <v>20</v>
      </c>
      <c r="C151" s="386"/>
      <c r="D151" s="386"/>
      <c r="E151" s="387"/>
      <c r="F151" s="392"/>
      <c r="G151" s="386"/>
      <c r="H151" s="393" t="s">
        <v>16</v>
      </c>
      <c r="I151" s="381"/>
      <c r="J151" s="391" t="s">
        <v>20</v>
      </c>
      <c r="K151" s="388"/>
      <c r="L151" s="394"/>
      <c r="M151" s="388"/>
      <c r="N151" s="395"/>
      <c r="O151" s="389"/>
      <c r="P151" s="394"/>
      <c r="Q151" s="389"/>
      <c r="R151" s="395"/>
      <c r="S151" s="393"/>
      <c r="T151" s="396">
        <v>2011</v>
      </c>
      <c r="U151" s="381"/>
      <c r="V151" s="391" t="s">
        <v>20</v>
      </c>
      <c r="W151" s="388"/>
      <c r="X151" s="394"/>
      <c r="Y151" s="388"/>
      <c r="Z151" s="397"/>
      <c r="AA151" s="389"/>
      <c r="AB151" s="394"/>
      <c r="AC151" s="389"/>
      <c r="AD151" s="395"/>
      <c r="AE151" s="393"/>
      <c r="AF151" s="396"/>
    </row>
    <row r="152" spans="2:32" ht="15.75" thickBot="1" x14ac:dyDescent="0.3">
      <c r="B152" s="391"/>
      <c r="C152" s="387"/>
      <c r="D152" s="962"/>
      <c r="E152" s="962"/>
      <c r="F152" s="386"/>
      <c r="G152" s="386"/>
      <c r="H152" s="381"/>
      <c r="I152" s="381"/>
      <c r="J152" s="391"/>
      <c r="K152" s="381"/>
      <c r="L152" s="954"/>
      <c r="M152" s="954"/>
      <c r="N152" s="389"/>
      <c r="O152" s="389"/>
      <c r="P152" s="381"/>
      <c r="Q152" s="381"/>
      <c r="R152" s="381"/>
      <c r="S152" s="381"/>
      <c r="T152" s="381"/>
      <c r="U152" s="381"/>
      <c r="V152" s="391"/>
      <c r="W152" s="381"/>
      <c r="X152" s="954"/>
      <c r="Y152" s="954"/>
      <c r="Z152" s="389"/>
      <c r="AA152" s="389"/>
      <c r="AB152" s="381"/>
      <c r="AC152" s="381"/>
      <c r="AD152" s="381"/>
      <c r="AE152" s="381"/>
      <c r="AF152" s="381"/>
    </row>
    <row r="153" spans="2:32" ht="15.75" thickBot="1" x14ac:dyDescent="0.3">
      <c r="B153" s="385" t="s">
        <v>84</v>
      </c>
      <c r="C153" s="957"/>
      <c r="D153" s="958"/>
      <c r="E153" s="958"/>
      <c r="F153" s="958"/>
      <c r="G153" s="959"/>
      <c r="H153" s="381"/>
      <c r="I153" s="381"/>
      <c r="J153" s="385" t="s">
        <v>84</v>
      </c>
      <c r="K153" s="938"/>
      <c r="L153" s="939"/>
      <c r="M153" s="939"/>
      <c r="N153" s="939"/>
      <c r="O153" s="939"/>
      <c r="P153" s="939"/>
      <c r="Q153" s="960"/>
      <c r="R153" s="382"/>
      <c r="S153" s="382"/>
      <c r="T153" s="382"/>
      <c r="U153" s="381"/>
      <c r="V153" s="385" t="s">
        <v>84</v>
      </c>
      <c r="W153" s="938"/>
      <c r="X153" s="939"/>
      <c r="Y153" s="939"/>
      <c r="Z153" s="939"/>
      <c r="AA153" s="939"/>
      <c r="AB153" s="939"/>
      <c r="AC153" s="960"/>
      <c r="AD153" s="382"/>
      <c r="AE153" s="382"/>
      <c r="AF153" s="382"/>
    </row>
    <row r="154" spans="2:32" ht="15.75" thickBot="1" x14ac:dyDescent="0.3">
      <c r="B154" s="398" t="s">
        <v>85</v>
      </c>
      <c r="C154" s="938"/>
      <c r="D154" s="939"/>
      <c r="E154" s="939"/>
      <c r="F154" s="939"/>
      <c r="G154" s="960"/>
      <c r="H154" s="381"/>
      <c r="I154" s="381"/>
      <c r="J154" s="398" t="s">
        <v>85</v>
      </c>
      <c r="K154" s="938"/>
      <c r="L154" s="939"/>
      <c r="M154" s="939"/>
      <c r="N154" s="939"/>
      <c r="O154" s="939"/>
      <c r="P154" s="939"/>
      <c r="Q154" s="960"/>
      <c r="R154" s="381"/>
      <c r="S154" s="381"/>
      <c r="T154" s="381"/>
      <c r="U154" s="381"/>
      <c r="V154" s="398" t="s">
        <v>85</v>
      </c>
      <c r="W154" s="938"/>
      <c r="X154" s="939"/>
      <c r="Y154" s="939"/>
      <c r="Z154" s="939"/>
      <c r="AA154" s="939"/>
      <c r="AB154" s="939"/>
      <c r="AC154" s="960"/>
      <c r="AD154" s="381"/>
      <c r="AE154" s="381"/>
      <c r="AF154" s="381"/>
    </row>
    <row r="155" spans="2:32" x14ac:dyDescent="0.25">
      <c r="B155" s="385"/>
      <c r="C155" s="381"/>
      <c r="D155" s="381"/>
      <c r="E155" s="381"/>
      <c r="F155" s="381"/>
      <c r="G155" s="381"/>
      <c r="H155" s="381"/>
      <c r="I155" s="381"/>
      <c r="J155" s="385"/>
      <c r="K155" s="381"/>
      <c r="L155" s="381"/>
      <c r="M155" s="381"/>
      <c r="N155" s="381"/>
      <c r="O155" s="381"/>
      <c r="P155" s="381"/>
      <c r="Q155" s="381"/>
      <c r="R155" s="381"/>
      <c r="S155" s="381"/>
      <c r="T155" s="381"/>
      <c r="U155" s="381"/>
      <c r="V155" s="385"/>
      <c r="W155" s="381"/>
      <c r="X155" s="381"/>
      <c r="Y155" s="381"/>
      <c r="Z155" s="381"/>
      <c r="AA155" s="381"/>
      <c r="AB155" s="381"/>
      <c r="AC155" s="381"/>
      <c r="AD155" s="381"/>
      <c r="AE155" s="381"/>
      <c r="AF155" s="381"/>
    </row>
    <row r="156" spans="2:32" ht="15.75" thickBot="1" x14ac:dyDescent="0.3">
      <c r="B156" s="381"/>
      <c r="C156" s="381"/>
      <c r="D156" s="954"/>
      <c r="E156" s="954"/>
      <c r="F156" s="381"/>
      <c r="G156" s="381"/>
      <c r="H156" s="381"/>
      <c r="I156" s="381"/>
      <c r="J156" s="381"/>
      <c r="K156" s="381"/>
      <c r="L156" s="381"/>
      <c r="M156" s="381"/>
      <c r="N156" s="381"/>
      <c r="O156" s="381"/>
      <c r="P156" s="381"/>
      <c r="Q156" s="381"/>
      <c r="R156" s="381"/>
      <c r="S156" s="381"/>
      <c r="T156" s="381"/>
      <c r="U156" s="381"/>
      <c r="V156" s="381"/>
      <c r="W156" s="955"/>
      <c r="X156" s="955"/>
      <c r="Y156" s="955"/>
      <c r="Z156" s="382"/>
      <c r="AA156" s="950"/>
      <c r="AB156" s="950"/>
      <c r="AC156" s="950"/>
      <c r="AD156" s="382"/>
      <c r="AE156" s="950"/>
      <c r="AF156" s="950"/>
    </row>
    <row r="157" spans="2:32" ht="15.75" thickBot="1" x14ac:dyDescent="0.3">
      <c r="B157" s="385" t="s">
        <v>86</v>
      </c>
      <c r="C157" s="951"/>
      <c r="D157" s="952"/>
      <c r="E157" s="953"/>
      <c r="F157" s="381"/>
      <c r="G157" s="381"/>
      <c r="H157" s="381"/>
      <c r="I157" s="381"/>
      <c r="J157" s="385" t="s">
        <v>86</v>
      </c>
      <c r="K157" s="951"/>
      <c r="L157" s="952"/>
      <c r="M157" s="953"/>
      <c r="N157" s="381"/>
      <c r="O157" s="381"/>
      <c r="P157" s="381"/>
      <c r="Q157" s="381"/>
      <c r="R157" s="381"/>
      <c r="S157" s="381"/>
      <c r="T157" s="381"/>
      <c r="U157" s="381"/>
      <c r="V157" s="385" t="s">
        <v>86</v>
      </c>
      <c r="W157" s="901"/>
      <c r="X157" s="905"/>
      <c r="Y157" s="902"/>
      <c r="Z157" s="382"/>
      <c r="AA157" s="900"/>
      <c r="AB157" s="900"/>
      <c r="AC157" s="900"/>
      <c r="AD157" s="381"/>
      <c r="AE157" s="900"/>
      <c r="AF157" s="900"/>
    </row>
    <row r="158" spans="2:32" ht="15.75" thickBot="1" x14ac:dyDescent="0.3">
      <c r="B158" s="381"/>
      <c r="C158" s="381"/>
      <c r="D158" s="909"/>
      <c r="E158" s="909"/>
      <c r="F158" s="381"/>
      <c r="G158" s="381"/>
      <c r="H158" s="381"/>
      <c r="I158" s="381"/>
      <c r="J158" s="381"/>
      <c r="K158" s="381"/>
      <c r="L158" s="909"/>
      <c r="M158" s="909"/>
      <c r="N158" s="381"/>
      <c r="O158" s="381"/>
      <c r="P158" s="381"/>
      <c r="Q158" s="381"/>
      <c r="R158" s="381"/>
      <c r="S158" s="381"/>
      <c r="T158" s="381"/>
      <c r="U158" s="381"/>
      <c r="V158" s="381"/>
      <c r="W158" s="381"/>
      <c r="X158" s="909"/>
      <c r="Y158" s="909"/>
      <c r="Z158" s="381"/>
      <c r="AA158" s="381"/>
      <c r="AB158" s="381"/>
      <c r="AC158" s="381"/>
      <c r="AD158" s="381"/>
      <c r="AE158" s="381"/>
      <c r="AF158" s="381"/>
    </row>
    <row r="159" spans="2:32" ht="15.75" thickBot="1" x14ac:dyDescent="0.3">
      <c r="B159" s="385" t="s">
        <v>87</v>
      </c>
      <c r="C159" s="932"/>
      <c r="D159" s="933"/>
      <c r="E159" s="956"/>
      <c r="F159" s="381"/>
      <c r="G159" s="381"/>
      <c r="H159" s="381"/>
      <c r="I159" s="381"/>
      <c r="J159" s="385" t="s">
        <v>87</v>
      </c>
      <c r="K159" s="932"/>
      <c r="L159" s="933"/>
      <c r="M159" s="956"/>
      <c r="N159" s="381"/>
      <c r="O159" s="381"/>
      <c r="P159" s="381"/>
      <c r="Q159" s="381"/>
      <c r="R159" s="381"/>
      <c r="S159" s="381"/>
      <c r="T159" s="381"/>
      <c r="U159" s="381"/>
      <c r="V159" s="385" t="s">
        <v>87</v>
      </c>
      <c r="W159" s="901"/>
      <c r="X159" s="905"/>
      <c r="Y159" s="902"/>
      <c r="Z159" s="381"/>
      <c r="AA159" s="381"/>
      <c r="AB159" s="381"/>
      <c r="AC159" s="381"/>
      <c r="AD159" s="381"/>
      <c r="AE159" s="381"/>
      <c r="AF159" s="381"/>
    </row>
    <row r="160" spans="2:32" ht="15.75" thickBot="1" x14ac:dyDescent="0.3">
      <c r="B160" s="381"/>
      <c r="C160" s="381"/>
      <c r="D160" s="909"/>
      <c r="E160" s="909"/>
      <c r="F160" s="381"/>
      <c r="G160" s="381"/>
      <c r="H160" s="381"/>
      <c r="I160" s="381"/>
      <c r="J160" s="381"/>
      <c r="K160" s="381"/>
      <c r="L160" s="909"/>
      <c r="M160" s="909"/>
      <c r="N160" s="381"/>
      <c r="O160" s="381"/>
      <c r="P160" s="381"/>
      <c r="Q160" s="381"/>
      <c r="R160" s="381"/>
      <c r="S160" s="381"/>
      <c r="T160" s="381"/>
      <c r="U160" s="381"/>
      <c r="V160" s="381"/>
      <c r="W160" s="381"/>
      <c r="X160" s="909"/>
      <c r="Y160" s="909"/>
      <c r="Z160" s="381"/>
      <c r="AA160" s="381"/>
      <c r="AB160" s="381"/>
      <c r="AC160" s="381"/>
      <c r="AD160" s="381"/>
      <c r="AE160" s="381"/>
      <c r="AF160" s="381"/>
    </row>
    <row r="161" spans="2:32" x14ac:dyDescent="0.25">
      <c r="B161" s="942" t="s">
        <v>14</v>
      </c>
      <c r="C161" s="910"/>
      <c r="D161" s="911"/>
      <c r="E161" s="911"/>
      <c r="F161" s="911"/>
      <c r="G161" s="943"/>
      <c r="H161" s="381"/>
      <c r="I161" s="381"/>
      <c r="J161" s="942" t="s">
        <v>14</v>
      </c>
      <c r="K161" s="910"/>
      <c r="L161" s="911"/>
      <c r="M161" s="911"/>
      <c r="N161" s="911"/>
      <c r="O161" s="943"/>
      <c r="P161" s="381"/>
      <c r="Q161" s="381"/>
      <c r="R161" s="381"/>
      <c r="S161" s="381"/>
      <c r="T161" s="381"/>
      <c r="U161" s="381"/>
      <c r="V161" s="942" t="s">
        <v>14</v>
      </c>
      <c r="W161" s="919"/>
      <c r="X161" s="920"/>
      <c r="Y161" s="920"/>
      <c r="Z161" s="920"/>
      <c r="AA161" s="920"/>
      <c r="AB161" s="920"/>
      <c r="AC161" s="920"/>
      <c r="AD161" s="920"/>
      <c r="AE161" s="920"/>
      <c r="AF161" s="948"/>
    </row>
    <row r="162" spans="2:32" ht="15.75" thickBot="1" x14ac:dyDescent="0.3">
      <c r="B162" s="942"/>
      <c r="C162" s="922"/>
      <c r="D162" s="923"/>
      <c r="E162" s="923"/>
      <c r="F162" s="923"/>
      <c r="G162" s="944"/>
      <c r="H162" s="381"/>
      <c r="I162" s="381"/>
      <c r="J162" s="942"/>
      <c r="K162" s="922"/>
      <c r="L162" s="923"/>
      <c r="M162" s="923"/>
      <c r="N162" s="923"/>
      <c r="O162" s="944"/>
      <c r="P162" s="381"/>
      <c r="Q162" s="381"/>
      <c r="R162" s="381"/>
      <c r="S162" s="381"/>
      <c r="T162" s="381"/>
      <c r="U162" s="381"/>
      <c r="V162" s="942"/>
      <c r="W162" s="925"/>
      <c r="X162" s="926"/>
      <c r="Y162" s="926"/>
      <c r="Z162" s="926"/>
      <c r="AA162" s="926"/>
      <c r="AB162" s="926"/>
      <c r="AC162" s="926"/>
      <c r="AD162" s="926"/>
      <c r="AE162" s="926"/>
      <c r="AF162" s="949"/>
    </row>
    <row r="163" spans="2:32" ht="15.75" thickBot="1" x14ac:dyDescent="0.3">
      <c r="B163" s="381"/>
      <c r="C163" s="381"/>
      <c r="D163" s="909"/>
      <c r="E163" s="909"/>
      <c r="F163" s="399"/>
      <c r="G163" s="399"/>
      <c r="H163" s="381"/>
      <c r="I163" s="381"/>
      <c r="J163" s="381"/>
      <c r="K163" s="381"/>
      <c r="L163" s="909"/>
      <c r="M163" s="909"/>
      <c r="N163" s="399"/>
      <c r="O163" s="399"/>
      <c r="P163" s="381"/>
      <c r="Q163" s="381"/>
      <c r="R163" s="381"/>
      <c r="S163" s="381"/>
      <c r="T163" s="381"/>
      <c r="U163" s="381"/>
      <c r="V163" s="381"/>
      <c r="W163" s="381"/>
      <c r="X163" s="909"/>
      <c r="Y163" s="909"/>
      <c r="Z163" s="381"/>
      <c r="AA163" s="381"/>
      <c r="AB163" s="381"/>
      <c r="AC163" s="381"/>
      <c r="AD163" s="381"/>
      <c r="AE163" s="381"/>
      <c r="AF163" s="381"/>
    </row>
    <row r="164" spans="2:32" ht="15.75" thickBot="1" x14ac:dyDescent="0.3">
      <c r="B164" s="385" t="s">
        <v>69</v>
      </c>
      <c r="C164" s="901"/>
      <c r="D164" s="905"/>
      <c r="E164" s="906"/>
      <c r="F164" s="381"/>
      <c r="G164" s="381"/>
      <c r="H164" s="381"/>
      <c r="I164" s="381"/>
      <c r="J164" s="385" t="s">
        <v>69</v>
      </c>
      <c r="K164" s="945"/>
      <c r="L164" s="946"/>
      <c r="M164" s="947"/>
      <c r="N164" s="381"/>
      <c r="O164" s="381"/>
      <c r="P164" s="381"/>
      <c r="Q164" s="381"/>
      <c r="R164" s="381"/>
      <c r="S164" s="381"/>
      <c r="T164" s="381"/>
      <c r="U164" s="381"/>
      <c r="V164" s="385" t="s">
        <v>69</v>
      </c>
      <c r="W164" s="901"/>
      <c r="X164" s="905"/>
      <c r="Y164" s="906"/>
      <c r="Z164" s="381"/>
      <c r="AA164" s="900"/>
      <c r="AB164" s="900"/>
      <c r="AC164" s="900"/>
      <c r="AD164" s="381"/>
      <c r="AE164" s="900"/>
      <c r="AF164" s="900"/>
    </row>
    <row r="165" spans="2:32" ht="15.75" thickBot="1" x14ac:dyDescent="0.3">
      <c r="B165" s="381"/>
      <c r="C165" s="381"/>
      <c r="D165" s="909"/>
      <c r="E165" s="909"/>
      <c r="F165" s="381"/>
      <c r="G165" s="381"/>
      <c r="H165" s="381"/>
      <c r="I165" s="381"/>
      <c r="J165" s="381"/>
      <c r="K165" s="381"/>
      <c r="L165" s="909"/>
      <c r="M165" s="909"/>
      <c r="N165" s="381"/>
      <c r="O165" s="381"/>
      <c r="P165" s="381"/>
      <c r="Q165" s="381"/>
      <c r="R165" s="381"/>
      <c r="S165" s="381"/>
      <c r="T165" s="381"/>
      <c r="U165" s="381"/>
      <c r="V165" s="381"/>
      <c r="W165" s="381"/>
      <c r="X165" s="909"/>
      <c r="Y165" s="909"/>
      <c r="Z165" s="381"/>
      <c r="AA165" s="381"/>
      <c r="AB165" s="381"/>
      <c r="AC165" s="381"/>
      <c r="AD165" s="381"/>
      <c r="AE165" s="381"/>
      <c r="AF165" s="381"/>
    </row>
    <row r="166" spans="2:32" ht="15.75" thickBot="1" x14ac:dyDescent="0.3">
      <c r="B166" s="385" t="s">
        <v>88</v>
      </c>
      <c r="C166" s="901"/>
      <c r="D166" s="905"/>
      <c r="E166" s="906"/>
      <c r="F166" s="400"/>
      <c r="G166" s="381"/>
      <c r="H166" s="381"/>
      <c r="I166" s="381"/>
      <c r="J166" s="385" t="s">
        <v>88</v>
      </c>
      <c r="K166" s="903"/>
      <c r="L166" s="904"/>
      <c r="M166" s="941"/>
      <c r="N166" s="381"/>
      <c r="O166" s="381"/>
      <c r="P166" s="381"/>
      <c r="Q166" s="381"/>
      <c r="R166" s="381"/>
      <c r="S166" s="381"/>
      <c r="T166" s="381"/>
      <c r="U166" s="381"/>
      <c r="V166" s="385" t="s">
        <v>88</v>
      </c>
      <c r="W166" s="901"/>
      <c r="X166" s="905"/>
      <c r="Y166" s="906"/>
      <c r="Z166" s="381"/>
      <c r="AA166" s="900"/>
      <c r="AB166" s="900"/>
      <c r="AC166" s="900"/>
      <c r="AD166" s="381"/>
      <c r="AE166" s="900"/>
      <c r="AF166" s="900"/>
    </row>
    <row r="167" spans="2:32" ht="15.75" thickBot="1" x14ac:dyDescent="0.3">
      <c r="B167" s="381"/>
      <c r="C167" s="381"/>
      <c r="D167" s="909"/>
      <c r="E167" s="909"/>
      <c r="F167" s="381"/>
      <c r="G167" s="381"/>
      <c r="H167" s="381"/>
      <c r="I167" s="381"/>
      <c r="J167" s="381"/>
      <c r="K167" s="381"/>
      <c r="L167" s="909"/>
      <c r="M167" s="909"/>
      <c r="N167" s="381"/>
      <c r="O167" s="381"/>
      <c r="P167" s="381"/>
      <c r="Q167" s="381"/>
      <c r="R167" s="381"/>
      <c r="S167" s="381"/>
      <c r="T167" s="381"/>
      <c r="U167" s="381"/>
      <c r="V167" s="381"/>
      <c r="W167" s="381"/>
      <c r="X167" s="909"/>
      <c r="Y167" s="909"/>
      <c r="Z167" s="381"/>
      <c r="AA167" s="381"/>
      <c r="AB167" s="381"/>
      <c r="AC167" s="381"/>
      <c r="AD167" s="381"/>
      <c r="AE167" s="381"/>
      <c r="AF167" s="381"/>
    </row>
    <row r="168" spans="2:32" ht="15.75" thickBot="1" x14ac:dyDescent="0.3">
      <c r="B168" s="385" t="s">
        <v>89</v>
      </c>
      <c r="C168" s="938"/>
      <c r="D168" s="939"/>
      <c r="E168" s="940"/>
      <c r="F168" s="381"/>
      <c r="G168" s="381"/>
      <c r="H168" s="381"/>
      <c r="I168" s="381"/>
      <c r="J168" s="385" t="s">
        <v>89</v>
      </c>
      <c r="K168" s="938"/>
      <c r="L168" s="939"/>
      <c r="M168" s="940"/>
      <c r="N168" s="381"/>
      <c r="O168" s="381"/>
      <c r="P168" s="381"/>
      <c r="Q168" s="381"/>
      <c r="R168" s="381"/>
      <c r="S168" s="381"/>
      <c r="T168" s="381"/>
      <c r="U168" s="381"/>
      <c r="V168" s="385" t="s">
        <v>89</v>
      </c>
      <c r="W168" s="901"/>
      <c r="X168" s="905"/>
      <c r="Y168" s="902"/>
      <c r="Z168" s="381"/>
      <c r="AA168" s="386"/>
      <c r="AB168" s="386"/>
      <c r="AC168" s="386"/>
      <c r="AD168" s="381"/>
      <c r="AE168" s="387"/>
      <c r="AF168" s="387"/>
    </row>
    <row r="169" spans="2:32" ht="15.75" thickBot="1" x14ac:dyDescent="0.3">
      <c r="B169" s="381"/>
      <c r="C169" s="401"/>
      <c r="D169" s="909"/>
      <c r="E169" s="909"/>
      <c r="F169" s="381"/>
      <c r="G169" s="381"/>
      <c r="H169" s="381"/>
      <c r="I169" s="381"/>
      <c r="J169" s="381"/>
      <c r="K169" s="381"/>
      <c r="L169" s="909"/>
      <c r="M169" s="909"/>
      <c r="N169" s="381"/>
      <c r="O169" s="381"/>
      <c r="P169" s="381"/>
      <c r="Q169" s="381"/>
      <c r="R169" s="381"/>
      <c r="S169" s="381"/>
      <c r="T169" s="381"/>
      <c r="U169" s="381"/>
      <c r="V169" s="381"/>
      <c r="W169" s="381"/>
      <c r="X169" s="399"/>
      <c r="Y169" s="399"/>
      <c r="Z169" s="381"/>
      <c r="AA169" s="381"/>
      <c r="AB169" s="381"/>
      <c r="AC169" s="381"/>
      <c r="AD169" s="381"/>
      <c r="AE169" s="381"/>
      <c r="AF169" s="381"/>
    </row>
    <row r="170" spans="2:32" ht="15.75" thickBot="1" x14ac:dyDescent="0.3">
      <c r="B170" s="398" t="s">
        <v>70</v>
      </c>
      <c r="C170" s="932"/>
      <c r="D170" s="933"/>
      <c r="E170" s="934"/>
      <c r="F170" s="381"/>
      <c r="G170" s="381"/>
      <c r="H170" s="381"/>
      <c r="I170" s="381"/>
      <c r="J170" s="385" t="s">
        <v>70</v>
      </c>
      <c r="K170" s="932"/>
      <c r="L170" s="933"/>
      <c r="M170" s="934"/>
      <c r="N170" s="381"/>
      <c r="O170" s="381"/>
      <c r="P170" s="381"/>
      <c r="Q170" s="381"/>
      <c r="R170" s="381"/>
      <c r="S170" s="381"/>
      <c r="T170" s="381"/>
      <c r="U170" s="381"/>
      <c r="V170" s="398" t="s">
        <v>70</v>
      </c>
      <c r="W170" s="901"/>
      <c r="X170" s="905"/>
      <c r="Y170" s="902"/>
      <c r="Z170" s="389"/>
      <c r="AA170" s="386"/>
      <c r="AB170" s="386"/>
      <c r="AC170" s="386"/>
      <c r="AD170" s="381"/>
      <c r="AE170" s="387"/>
      <c r="AF170" s="387"/>
    </row>
    <row r="171" spans="2:32" ht="15.75" thickBot="1" x14ac:dyDescent="0.3">
      <c r="B171" s="381"/>
      <c r="C171" s="402"/>
      <c r="D171" s="909"/>
      <c r="E171" s="909"/>
      <c r="F171" s="381"/>
      <c r="G171" s="381"/>
      <c r="H171" s="381"/>
      <c r="I171" s="381"/>
      <c r="J171" s="381"/>
      <c r="K171" s="403"/>
      <c r="L171" s="909"/>
      <c r="M171" s="909"/>
      <c r="N171" s="381"/>
      <c r="O171" s="381"/>
      <c r="P171" s="381"/>
      <c r="Q171" s="381"/>
      <c r="R171" s="381"/>
      <c r="S171" s="381"/>
      <c r="T171" s="381"/>
      <c r="U171" s="381"/>
      <c r="V171" s="381"/>
      <c r="W171" s="381"/>
      <c r="X171" s="381"/>
      <c r="Y171" s="381"/>
      <c r="Z171" s="381"/>
      <c r="AA171" s="381"/>
      <c r="AB171" s="381"/>
      <c r="AC171" s="381"/>
      <c r="AD171" s="381"/>
      <c r="AE171" s="381"/>
      <c r="AF171" s="381"/>
    </row>
    <row r="172" spans="2:32" ht="15.75" thickBot="1" x14ac:dyDescent="0.3">
      <c r="B172" s="398" t="s">
        <v>90</v>
      </c>
      <c r="C172" s="932"/>
      <c r="D172" s="933"/>
      <c r="E172" s="934"/>
      <c r="F172" s="381"/>
      <c r="G172" s="381"/>
      <c r="H172" s="381"/>
      <c r="I172" s="381"/>
      <c r="J172" s="385" t="s">
        <v>90</v>
      </c>
      <c r="K172" s="935"/>
      <c r="L172" s="936"/>
      <c r="M172" s="937"/>
      <c r="N172" s="381"/>
      <c r="O172" s="381"/>
      <c r="P172" s="381"/>
      <c r="Q172" s="381"/>
      <c r="R172" s="381"/>
      <c r="S172" s="381"/>
      <c r="T172" s="381"/>
      <c r="U172" s="381"/>
      <c r="V172" s="398" t="s">
        <v>90</v>
      </c>
      <c r="W172" s="901"/>
      <c r="X172" s="905"/>
      <c r="Y172" s="902"/>
      <c r="Z172" s="388"/>
      <c r="AA172" s="386"/>
      <c r="AB172" s="386"/>
      <c r="AC172" s="386"/>
      <c r="AD172" s="381"/>
      <c r="AE172" s="387"/>
      <c r="AF172" s="387"/>
    </row>
    <row r="173" spans="2:32" ht="15.75" thickBot="1" x14ac:dyDescent="0.3">
      <c r="B173" s="381"/>
      <c r="C173" s="381"/>
      <c r="D173" s="909"/>
      <c r="E173" s="909"/>
      <c r="F173" s="381"/>
      <c r="G173" s="381"/>
      <c r="H173" s="381"/>
      <c r="I173" s="381"/>
      <c r="J173" s="381"/>
      <c r="K173" s="381"/>
      <c r="L173" s="909"/>
      <c r="M173" s="909"/>
      <c r="N173" s="381"/>
      <c r="O173" s="381"/>
      <c r="P173" s="381"/>
      <c r="Q173" s="381"/>
      <c r="R173" s="381"/>
      <c r="S173" s="381"/>
      <c r="T173" s="381"/>
      <c r="U173" s="381"/>
      <c r="V173" s="381"/>
      <c r="W173" s="381"/>
      <c r="X173" s="381"/>
      <c r="Y173" s="381"/>
      <c r="Z173" s="381"/>
      <c r="AA173" s="381"/>
      <c r="AB173" s="381"/>
      <c r="AC173" s="381"/>
      <c r="AD173" s="381"/>
      <c r="AE173" s="381"/>
      <c r="AF173" s="381"/>
    </row>
    <row r="174" spans="2:32" ht="15.75" thickBot="1" x14ac:dyDescent="0.3">
      <c r="B174" s="385" t="s">
        <v>91</v>
      </c>
      <c r="C174" s="901"/>
      <c r="D174" s="905"/>
      <c r="E174" s="902"/>
      <c r="F174" s="389"/>
      <c r="G174" s="389"/>
      <c r="H174" s="381"/>
      <c r="I174" s="381"/>
      <c r="J174" s="385" t="s">
        <v>91</v>
      </c>
      <c r="K174" s="901"/>
      <c r="L174" s="905"/>
      <c r="M174" s="905"/>
      <c r="N174" s="905"/>
      <c r="O174" s="906"/>
      <c r="P174" s="381"/>
      <c r="Q174" s="381"/>
      <c r="R174" s="381"/>
      <c r="S174" s="381"/>
      <c r="T174" s="381"/>
      <c r="U174" s="381"/>
      <c r="V174" s="385" t="s">
        <v>91</v>
      </c>
      <c r="W174" s="907"/>
      <c r="X174" s="905"/>
      <c r="Y174" s="902"/>
      <c r="Z174" s="388"/>
      <c r="AA174" s="908"/>
      <c r="AB174" s="908"/>
      <c r="AC174" s="908"/>
      <c r="AD174" s="381"/>
      <c r="AE174" s="900"/>
      <c r="AF174" s="900"/>
    </row>
    <row r="175" spans="2:32" ht="15.75" thickBot="1" x14ac:dyDescent="0.3">
      <c r="B175" s="404"/>
      <c r="C175" s="381"/>
      <c r="D175" s="381"/>
      <c r="E175" s="381"/>
      <c r="F175" s="381"/>
      <c r="G175" s="381"/>
      <c r="H175" s="381"/>
      <c r="I175" s="381"/>
      <c r="J175" s="404"/>
      <c r="K175" s="381"/>
      <c r="L175" s="381"/>
      <c r="M175" s="381"/>
      <c r="N175" s="381"/>
      <c r="O175" s="381"/>
      <c r="P175" s="381"/>
      <c r="Q175" s="381"/>
      <c r="R175" s="381"/>
      <c r="S175" s="381"/>
      <c r="T175" s="381"/>
      <c r="U175" s="381"/>
      <c r="V175" s="404"/>
      <c r="W175" s="381"/>
      <c r="X175" s="381"/>
      <c r="Y175" s="381"/>
      <c r="Z175" s="381"/>
      <c r="AA175" s="381"/>
      <c r="AB175" s="381"/>
      <c r="AC175" s="381"/>
      <c r="AD175" s="381"/>
      <c r="AE175" s="381"/>
      <c r="AF175" s="381"/>
    </row>
    <row r="176" spans="2:32" ht="15.75" thickBot="1" x14ac:dyDescent="0.3">
      <c r="B176" s="385" t="s">
        <v>92</v>
      </c>
      <c r="C176" s="901"/>
      <c r="D176" s="902"/>
      <c r="E176" s="388"/>
      <c r="F176" s="381"/>
      <c r="G176" s="381"/>
      <c r="H176" s="381"/>
      <c r="I176" s="381"/>
      <c r="J176" s="385" t="s">
        <v>92</v>
      </c>
      <c r="K176" s="903"/>
      <c r="L176" s="904"/>
      <c r="M176" s="405"/>
      <c r="N176" s="406"/>
      <c r="O176" s="381"/>
      <c r="P176" s="381"/>
      <c r="Q176" s="381"/>
      <c r="R176" s="381"/>
      <c r="S176" s="381"/>
      <c r="T176" s="381"/>
      <c r="U176" s="381"/>
      <c r="V176" s="385" t="s">
        <v>92</v>
      </c>
      <c r="W176" s="901"/>
      <c r="X176" s="905"/>
      <c r="Y176" s="905"/>
      <c r="Z176" s="902"/>
      <c r="AA176" s="381"/>
      <c r="AB176" s="389"/>
      <c r="AC176" s="389"/>
      <c r="AD176" s="389"/>
      <c r="AE176" s="389"/>
      <c r="AF176" s="389"/>
    </row>
    <row r="177" spans="2:32" ht="15.75" thickBot="1" x14ac:dyDescent="0.3">
      <c r="B177" s="381"/>
      <c r="C177" s="407"/>
      <c r="D177" s="403"/>
      <c r="E177" s="381"/>
      <c r="F177" s="381"/>
      <c r="G177" s="381"/>
      <c r="H177" s="381"/>
      <c r="I177" s="381"/>
      <c r="J177" s="381"/>
      <c r="K177" s="403"/>
      <c r="L177" s="403"/>
      <c r="M177" s="381"/>
      <c r="N177" s="381"/>
      <c r="O177" s="381"/>
      <c r="P177" s="381"/>
      <c r="Q177" s="381"/>
      <c r="R177" s="381"/>
      <c r="S177" s="381"/>
      <c r="T177" s="381"/>
      <c r="U177" s="381"/>
      <c r="V177" s="381"/>
      <c r="W177" s="403"/>
      <c r="X177" s="403"/>
      <c r="Y177" s="381"/>
      <c r="Z177" s="381"/>
      <c r="AA177" s="381"/>
      <c r="AB177" s="389"/>
      <c r="AC177" s="389"/>
      <c r="AD177" s="389"/>
      <c r="AE177" s="389"/>
      <c r="AF177" s="389"/>
    </row>
    <row r="178" spans="2:32" ht="15.75" thickBot="1" x14ac:dyDescent="0.3">
      <c r="B178" s="398" t="s">
        <v>93</v>
      </c>
      <c r="C178" s="901"/>
      <c r="D178" s="902"/>
      <c r="E178" s="388"/>
      <c r="F178" s="388"/>
      <c r="G178" s="381"/>
      <c r="H178" s="381"/>
      <c r="I178" s="381"/>
      <c r="J178" s="385" t="s">
        <v>93</v>
      </c>
      <c r="K178" s="928"/>
      <c r="L178" s="929"/>
      <c r="M178" s="388"/>
      <c r="N178" s="388"/>
      <c r="O178" s="381"/>
      <c r="P178" s="381"/>
      <c r="Q178" s="381"/>
      <c r="R178" s="381"/>
      <c r="S178" s="381"/>
      <c r="T178" s="381"/>
      <c r="U178" s="381"/>
      <c r="V178" s="385" t="s">
        <v>93</v>
      </c>
      <c r="W178" s="930"/>
      <c r="X178" s="931"/>
      <c r="Y178" s="388"/>
      <c r="Z178" s="388"/>
      <c r="AA178" s="381"/>
      <c r="AB178" s="389"/>
      <c r="AC178" s="389"/>
      <c r="AD178" s="389"/>
      <c r="AE178" s="389"/>
      <c r="AF178" s="389"/>
    </row>
    <row r="179" spans="2:32" ht="15.75" thickBot="1" x14ac:dyDescent="0.3">
      <c r="B179" s="408"/>
      <c r="C179" s="381"/>
      <c r="D179" s="381"/>
      <c r="E179" s="381"/>
      <c r="F179" s="381"/>
      <c r="G179" s="381"/>
      <c r="H179" s="381"/>
      <c r="I179" s="381"/>
      <c r="J179" s="408"/>
      <c r="K179" s="381"/>
      <c r="L179" s="381"/>
      <c r="M179" s="381"/>
      <c r="N179" s="381"/>
      <c r="O179" s="381"/>
      <c r="P179" s="381"/>
      <c r="Q179" s="381"/>
      <c r="R179" s="381"/>
      <c r="S179" s="381"/>
      <c r="T179" s="381"/>
      <c r="U179" s="381"/>
      <c r="V179" s="408"/>
      <c r="W179" s="381"/>
      <c r="X179" s="381"/>
      <c r="Y179" s="381"/>
      <c r="Z179" s="381"/>
      <c r="AA179" s="381"/>
      <c r="AB179" s="389"/>
      <c r="AC179" s="389"/>
      <c r="AD179" s="389"/>
      <c r="AE179" s="389"/>
      <c r="AF179" s="389"/>
    </row>
    <row r="180" spans="2:32" x14ac:dyDescent="0.25">
      <c r="B180" s="385" t="s">
        <v>75</v>
      </c>
      <c r="C180" s="910"/>
      <c r="D180" s="911"/>
      <c r="E180" s="911"/>
      <c r="F180" s="911"/>
      <c r="G180" s="912"/>
      <c r="H180" s="381"/>
      <c r="I180" s="381"/>
      <c r="J180" s="385" t="s">
        <v>75</v>
      </c>
      <c r="K180" s="913"/>
      <c r="L180" s="914"/>
      <c r="M180" s="914"/>
      <c r="N180" s="914"/>
      <c r="O180" s="914"/>
      <c r="P180" s="914"/>
      <c r="Q180" s="914"/>
      <c r="R180" s="914"/>
      <c r="S180" s="915"/>
      <c r="T180" s="381"/>
      <c r="U180" s="381"/>
      <c r="V180" s="385" t="s">
        <v>75</v>
      </c>
      <c r="W180" s="919"/>
      <c r="X180" s="920"/>
      <c r="Y180" s="920"/>
      <c r="Z180" s="920"/>
      <c r="AA180" s="921"/>
      <c r="AB180" s="389"/>
      <c r="AC180" s="389"/>
      <c r="AD180" s="389"/>
      <c r="AE180" s="389"/>
      <c r="AF180" s="389"/>
    </row>
    <row r="181" spans="2:32" ht="15.75" thickBot="1" x14ac:dyDescent="0.3">
      <c r="B181" s="381"/>
      <c r="C181" s="922"/>
      <c r="D181" s="923"/>
      <c r="E181" s="923"/>
      <c r="F181" s="923"/>
      <c r="G181" s="924"/>
      <c r="H181" s="381"/>
      <c r="I181" s="381"/>
      <c r="J181" s="381"/>
      <c r="K181" s="916"/>
      <c r="L181" s="917"/>
      <c r="M181" s="917"/>
      <c r="N181" s="917"/>
      <c r="O181" s="917"/>
      <c r="P181" s="917"/>
      <c r="Q181" s="917"/>
      <c r="R181" s="917"/>
      <c r="S181" s="918"/>
      <c r="T181" s="381"/>
      <c r="U181" s="381"/>
      <c r="V181" s="381"/>
      <c r="W181" s="925"/>
      <c r="X181" s="926"/>
      <c r="Y181" s="926"/>
      <c r="Z181" s="926"/>
      <c r="AA181" s="927"/>
      <c r="AB181" s="389"/>
      <c r="AC181" s="389"/>
      <c r="AD181" s="389"/>
      <c r="AE181" s="389"/>
      <c r="AF181" s="389"/>
    </row>
    <row r="182" spans="2:32" x14ac:dyDescent="0.25">
      <c r="B182" s="381"/>
      <c r="C182" s="381"/>
      <c r="D182" s="381"/>
      <c r="E182" s="381"/>
      <c r="F182" s="381"/>
      <c r="G182" s="381"/>
      <c r="H182" s="381"/>
      <c r="I182" s="381"/>
      <c r="J182" s="381"/>
      <c r="K182" s="381"/>
      <c r="L182" s="381"/>
      <c r="M182" s="381"/>
      <c r="N182" s="381"/>
      <c r="O182" s="381"/>
      <c r="P182" s="381"/>
      <c r="Q182" s="381"/>
      <c r="R182" s="381"/>
      <c r="S182" s="381"/>
      <c r="T182" s="381"/>
      <c r="U182" s="381"/>
      <c r="V182" s="381"/>
      <c r="W182" s="381"/>
      <c r="X182" s="381"/>
      <c r="Y182" s="381"/>
      <c r="Z182" s="381"/>
      <c r="AA182" s="381"/>
      <c r="AB182" s="381"/>
      <c r="AC182" s="381"/>
      <c r="AD182" s="381"/>
      <c r="AE182" s="381"/>
      <c r="AF182" s="381"/>
    </row>
    <row r="183" spans="2:32" x14ac:dyDescent="0.25">
      <c r="B183" s="381"/>
      <c r="C183" s="381"/>
      <c r="D183" s="381"/>
      <c r="E183" s="381"/>
      <c r="F183" s="381"/>
      <c r="G183" s="381"/>
      <c r="H183" s="381"/>
      <c r="I183" s="381"/>
      <c r="J183" s="381"/>
      <c r="K183" s="381"/>
      <c r="L183" s="381"/>
      <c r="M183" s="381"/>
      <c r="N183" s="381"/>
      <c r="O183" s="381"/>
      <c r="P183" s="381"/>
      <c r="Q183" s="381"/>
      <c r="R183" s="381"/>
      <c r="S183" s="381"/>
      <c r="T183" s="381"/>
      <c r="U183" s="381"/>
      <c r="V183" s="381"/>
      <c r="W183" s="381"/>
      <c r="X183" s="381"/>
      <c r="Y183" s="381"/>
      <c r="Z183" s="381"/>
      <c r="AA183" s="381"/>
      <c r="AB183" s="381"/>
      <c r="AC183" s="381"/>
      <c r="AD183" s="381"/>
      <c r="AE183" s="381"/>
      <c r="AF183" s="381"/>
    </row>
    <row r="184" spans="2:32" x14ac:dyDescent="0.25">
      <c r="B184" s="381"/>
      <c r="C184" s="381"/>
      <c r="D184" s="381"/>
      <c r="E184" s="381"/>
      <c r="F184" s="381"/>
      <c r="G184" s="381"/>
      <c r="H184" s="381"/>
      <c r="I184" s="381"/>
      <c r="J184" s="381"/>
      <c r="K184" s="381"/>
      <c r="L184" s="381"/>
      <c r="M184" s="381"/>
      <c r="N184" s="381"/>
      <c r="O184" s="381"/>
      <c r="P184" s="381"/>
      <c r="Q184" s="381"/>
      <c r="R184" s="381"/>
      <c r="S184" s="381"/>
      <c r="T184" s="381"/>
      <c r="U184" s="381"/>
      <c r="V184" s="381"/>
      <c r="W184" s="381"/>
      <c r="X184" s="381"/>
      <c r="Y184" s="381"/>
      <c r="Z184" s="381"/>
      <c r="AA184" s="381"/>
      <c r="AB184" s="381"/>
      <c r="AC184" s="381"/>
      <c r="AD184" s="381"/>
      <c r="AE184" s="381"/>
      <c r="AF184" s="381"/>
    </row>
  </sheetData>
  <dataConsolidate/>
  <mergeCells count="472">
    <mergeCell ref="C7:G7"/>
    <mergeCell ref="K5:O5"/>
    <mergeCell ref="B1:B2"/>
    <mergeCell ref="C1:C2"/>
    <mergeCell ref="D1:F1"/>
    <mergeCell ref="G1:G2"/>
    <mergeCell ref="W6:AD6"/>
    <mergeCell ref="X3:Y3"/>
    <mergeCell ref="C4:G4"/>
    <mergeCell ref="K4:R4"/>
    <mergeCell ref="W4:AD4"/>
    <mergeCell ref="J1:J2"/>
    <mergeCell ref="K9:O9"/>
    <mergeCell ref="W9:AA9"/>
    <mergeCell ref="C10:E10"/>
    <mergeCell ref="K10:M10"/>
    <mergeCell ref="W10:Y10"/>
    <mergeCell ref="W12:AE14"/>
    <mergeCell ref="W5:AA5"/>
    <mergeCell ref="K6:R6"/>
    <mergeCell ref="D2:F2"/>
    <mergeCell ref="C11:G11"/>
    <mergeCell ref="K11:O11"/>
    <mergeCell ref="W11:AA11"/>
    <mergeCell ref="C8:G8"/>
    <mergeCell ref="C9:G9"/>
    <mergeCell ref="K8:R8"/>
    <mergeCell ref="W8:AD8"/>
    <mergeCell ref="V1:V2"/>
    <mergeCell ref="L2:N2"/>
    <mergeCell ref="D3:E3"/>
    <mergeCell ref="L3:M3"/>
    <mergeCell ref="K7:O7"/>
    <mergeCell ref="W7:AA7"/>
    <mergeCell ref="C6:G6"/>
    <mergeCell ref="C5:G5"/>
    <mergeCell ref="C15:G15"/>
    <mergeCell ref="K15:O15"/>
    <mergeCell ref="W15:AA15"/>
    <mergeCell ref="C12:G14"/>
    <mergeCell ref="K12:S14"/>
    <mergeCell ref="D18:E18"/>
    <mergeCell ref="L18:M18"/>
    <mergeCell ref="X18:Y18"/>
    <mergeCell ref="C16:G16"/>
    <mergeCell ref="C17:G17"/>
    <mergeCell ref="K16:S16"/>
    <mergeCell ref="W16:AE16"/>
    <mergeCell ref="K17:S17"/>
    <mergeCell ref="W17:AE17"/>
    <mergeCell ref="W19:AB19"/>
    <mergeCell ref="D20:E20"/>
    <mergeCell ref="L20:M20"/>
    <mergeCell ref="X20:Y20"/>
    <mergeCell ref="C19:E19"/>
    <mergeCell ref="K19:P19"/>
    <mergeCell ref="W23:AB23"/>
    <mergeCell ref="D24:E24"/>
    <mergeCell ref="L24:M24"/>
    <mergeCell ref="X24:Y24"/>
    <mergeCell ref="C23:E23"/>
    <mergeCell ref="K23:P23"/>
    <mergeCell ref="C21:E21"/>
    <mergeCell ref="K21:P21"/>
    <mergeCell ref="W21:AB21"/>
    <mergeCell ref="D22:E22"/>
    <mergeCell ref="L22:M22"/>
    <mergeCell ref="X22:Y22"/>
    <mergeCell ref="X28:Y28"/>
    <mergeCell ref="C29:G29"/>
    <mergeCell ref="K29:Q29"/>
    <mergeCell ref="W29:AC29"/>
    <mergeCell ref="D28:E28"/>
    <mergeCell ref="L28:M28"/>
    <mergeCell ref="C25:E25"/>
    <mergeCell ref="K25:P25"/>
    <mergeCell ref="W25:AB25"/>
    <mergeCell ref="D26:E26"/>
    <mergeCell ref="L26:M26"/>
    <mergeCell ref="X26:Y26"/>
    <mergeCell ref="AE32:AF32"/>
    <mergeCell ref="C33:E33"/>
    <mergeCell ref="K33:M33"/>
    <mergeCell ref="W33:Y33"/>
    <mergeCell ref="AA33:AC33"/>
    <mergeCell ref="AE33:AF33"/>
    <mergeCell ref="K30:Q30"/>
    <mergeCell ref="W30:AC30"/>
    <mergeCell ref="D32:E32"/>
    <mergeCell ref="W32:Y32"/>
    <mergeCell ref="AA32:AC32"/>
    <mergeCell ref="C30:G30"/>
    <mergeCell ref="B37:B38"/>
    <mergeCell ref="C37:G38"/>
    <mergeCell ref="J37:J38"/>
    <mergeCell ref="K37:O38"/>
    <mergeCell ref="V37:V38"/>
    <mergeCell ref="W37:AF38"/>
    <mergeCell ref="D34:E34"/>
    <mergeCell ref="L34:M34"/>
    <mergeCell ref="X34:Y34"/>
    <mergeCell ref="W35:Y35"/>
    <mergeCell ref="C35:E35"/>
    <mergeCell ref="K35:M35"/>
    <mergeCell ref="D39:E39"/>
    <mergeCell ref="L39:M39"/>
    <mergeCell ref="X39:Y39"/>
    <mergeCell ref="C40:E40"/>
    <mergeCell ref="K40:M40"/>
    <mergeCell ref="W40:Y40"/>
    <mergeCell ref="D36:E36"/>
    <mergeCell ref="L36:M36"/>
    <mergeCell ref="X36:Y36"/>
    <mergeCell ref="K42:M42"/>
    <mergeCell ref="W42:Y42"/>
    <mergeCell ref="C42:E42"/>
    <mergeCell ref="AA42:AC42"/>
    <mergeCell ref="AE42:AF42"/>
    <mergeCell ref="AA40:AC40"/>
    <mergeCell ref="AE40:AF40"/>
    <mergeCell ref="D41:E41"/>
    <mergeCell ref="L41:M41"/>
    <mergeCell ref="X41:Y41"/>
    <mergeCell ref="L45:M45"/>
    <mergeCell ref="C46:E46"/>
    <mergeCell ref="K46:M46"/>
    <mergeCell ref="D45:E45"/>
    <mergeCell ref="D43:E43"/>
    <mergeCell ref="L43:M43"/>
    <mergeCell ref="X43:Y43"/>
    <mergeCell ref="C44:E44"/>
    <mergeCell ref="K44:M44"/>
    <mergeCell ref="W44:Y44"/>
    <mergeCell ref="L49:M49"/>
    <mergeCell ref="C50:E50"/>
    <mergeCell ref="K50:O50"/>
    <mergeCell ref="W50:Y50"/>
    <mergeCell ref="D49:E49"/>
    <mergeCell ref="W46:Y46"/>
    <mergeCell ref="D47:E47"/>
    <mergeCell ref="L47:M47"/>
    <mergeCell ref="C48:E48"/>
    <mergeCell ref="K48:M48"/>
    <mergeCell ref="W48:Y48"/>
    <mergeCell ref="W54:X54"/>
    <mergeCell ref="C56:G56"/>
    <mergeCell ref="K56:S57"/>
    <mergeCell ref="W56:AA56"/>
    <mergeCell ref="C57:G57"/>
    <mergeCell ref="W57:AA57"/>
    <mergeCell ref="AA50:AC50"/>
    <mergeCell ref="AE50:AF50"/>
    <mergeCell ref="C52:D52"/>
    <mergeCell ref="K52:L52"/>
    <mergeCell ref="W52:Z52"/>
    <mergeCell ref="G62:G63"/>
    <mergeCell ref="D63:F63"/>
    <mergeCell ref="C54:D54"/>
    <mergeCell ref="D64:E64"/>
    <mergeCell ref="C59:F59"/>
    <mergeCell ref="B62:B63"/>
    <mergeCell ref="C62:C63"/>
    <mergeCell ref="D62:F62"/>
    <mergeCell ref="K54:L54"/>
    <mergeCell ref="X66:Y66"/>
    <mergeCell ref="C67:G67"/>
    <mergeCell ref="L67:M67"/>
    <mergeCell ref="W67:AD67"/>
    <mergeCell ref="V64:V65"/>
    <mergeCell ref="C65:G65"/>
    <mergeCell ref="J65:J66"/>
    <mergeCell ref="C66:G66"/>
    <mergeCell ref="L66:N66"/>
    <mergeCell ref="C70:G70"/>
    <mergeCell ref="K70:R70"/>
    <mergeCell ref="W70:AA70"/>
    <mergeCell ref="C71:E71"/>
    <mergeCell ref="K71:O71"/>
    <mergeCell ref="W71:AD71"/>
    <mergeCell ref="C68:G68"/>
    <mergeCell ref="K68:R68"/>
    <mergeCell ref="W68:AA68"/>
    <mergeCell ref="C69:G69"/>
    <mergeCell ref="K69:O69"/>
    <mergeCell ref="W69:AD69"/>
    <mergeCell ref="W78:AA78"/>
    <mergeCell ref="D79:E79"/>
    <mergeCell ref="K79:O79"/>
    <mergeCell ref="W79:AE79"/>
    <mergeCell ref="C76:G76"/>
    <mergeCell ref="K76:S78"/>
    <mergeCell ref="C77:G77"/>
    <mergeCell ref="C78:G78"/>
    <mergeCell ref="C72:G72"/>
    <mergeCell ref="K72:R72"/>
    <mergeCell ref="W72:AA72"/>
    <mergeCell ref="C73:G75"/>
    <mergeCell ref="K73:O73"/>
    <mergeCell ref="W73:Y73"/>
    <mergeCell ref="K74:M74"/>
    <mergeCell ref="W74:AA74"/>
    <mergeCell ref="K75:O75"/>
    <mergeCell ref="W75:AE77"/>
    <mergeCell ref="C82:E82"/>
    <mergeCell ref="L82:M82"/>
    <mergeCell ref="W82:AB82"/>
    <mergeCell ref="D83:E83"/>
    <mergeCell ref="K83:P83"/>
    <mergeCell ref="X83:Y83"/>
    <mergeCell ref="C80:E80"/>
    <mergeCell ref="K80:S80"/>
    <mergeCell ref="W80:AE80"/>
    <mergeCell ref="D81:E81"/>
    <mergeCell ref="K81:S81"/>
    <mergeCell ref="X81:Y81"/>
    <mergeCell ref="C86:E86"/>
    <mergeCell ref="L86:M86"/>
    <mergeCell ref="W86:AB86"/>
    <mergeCell ref="D87:E87"/>
    <mergeCell ref="K87:P87"/>
    <mergeCell ref="X87:Y87"/>
    <mergeCell ref="C84:E84"/>
    <mergeCell ref="L84:M84"/>
    <mergeCell ref="W84:AB84"/>
    <mergeCell ref="D85:E85"/>
    <mergeCell ref="K85:P85"/>
    <mergeCell ref="X85:Y85"/>
    <mergeCell ref="C90:G90"/>
    <mergeCell ref="L90:M90"/>
    <mergeCell ref="C91:G91"/>
    <mergeCell ref="X91:Y91"/>
    <mergeCell ref="L88:M88"/>
    <mergeCell ref="W88:AB88"/>
    <mergeCell ref="D89:E89"/>
    <mergeCell ref="K89:P89"/>
    <mergeCell ref="X89:Y89"/>
    <mergeCell ref="C94:E94"/>
    <mergeCell ref="K94:Q94"/>
    <mergeCell ref="D95:E95"/>
    <mergeCell ref="W95:Y95"/>
    <mergeCell ref="L92:M92"/>
    <mergeCell ref="W92:AC92"/>
    <mergeCell ref="D93:E93"/>
    <mergeCell ref="K93:Q93"/>
    <mergeCell ref="W93:AC93"/>
    <mergeCell ref="AA95:AC95"/>
    <mergeCell ref="B98:B99"/>
    <mergeCell ref="C98:G99"/>
    <mergeCell ref="L98:M98"/>
    <mergeCell ref="W98:Y98"/>
    <mergeCell ref="K99:M99"/>
    <mergeCell ref="X99:Y99"/>
    <mergeCell ref="AE95:AF95"/>
    <mergeCell ref="C96:E96"/>
    <mergeCell ref="W96:Y96"/>
    <mergeCell ref="AA96:AC96"/>
    <mergeCell ref="AE96:AF96"/>
    <mergeCell ref="D97:E97"/>
    <mergeCell ref="K97:M97"/>
    <mergeCell ref="X97:Y97"/>
    <mergeCell ref="AE103:AF103"/>
    <mergeCell ref="D104:E104"/>
    <mergeCell ref="K104:M104"/>
    <mergeCell ref="X104:Y104"/>
    <mergeCell ref="C103:E103"/>
    <mergeCell ref="L103:M103"/>
    <mergeCell ref="W103:Y103"/>
    <mergeCell ref="AA103:AC103"/>
    <mergeCell ref="D100:E100"/>
    <mergeCell ref="L100:M100"/>
    <mergeCell ref="V100:V101"/>
    <mergeCell ref="W100:AF101"/>
    <mergeCell ref="C101:E101"/>
    <mergeCell ref="J101:J102"/>
    <mergeCell ref="K101:O102"/>
    <mergeCell ref="D102:E102"/>
    <mergeCell ref="X102:Y102"/>
    <mergeCell ref="AE113:AF113"/>
    <mergeCell ref="K114:O114"/>
    <mergeCell ref="C115:D115"/>
    <mergeCell ref="W115:Z115"/>
    <mergeCell ref="C113:D113"/>
    <mergeCell ref="D110:E110"/>
    <mergeCell ref="K110:M110"/>
    <mergeCell ref="AE105:AF105"/>
    <mergeCell ref="D106:E106"/>
    <mergeCell ref="K106:M106"/>
    <mergeCell ref="X106:Y106"/>
    <mergeCell ref="C105:E105"/>
    <mergeCell ref="L105:M105"/>
    <mergeCell ref="W105:Y105"/>
    <mergeCell ref="AA105:AC105"/>
    <mergeCell ref="C107:E107"/>
    <mergeCell ref="L107:M107"/>
    <mergeCell ref="W107:Y107"/>
    <mergeCell ref="D108:E108"/>
    <mergeCell ref="K108:M108"/>
    <mergeCell ref="L113:M113"/>
    <mergeCell ref="W113:Y113"/>
    <mergeCell ref="C111:E111"/>
    <mergeCell ref="L111:M111"/>
    <mergeCell ref="W111:Y111"/>
    <mergeCell ref="C109:E109"/>
    <mergeCell ref="L109:M109"/>
    <mergeCell ref="W109:Y109"/>
    <mergeCell ref="AA113:AC113"/>
    <mergeCell ref="K116:L116"/>
    <mergeCell ref="C117:G117"/>
    <mergeCell ref="W117:X117"/>
    <mergeCell ref="C118:G118"/>
    <mergeCell ref="K118:L118"/>
    <mergeCell ref="K112:M112"/>
    <mergeCell ref="B125:B126"/>
    <mergeCell ref="C125:C126"/>
    <mergeCell ref="D125:F125"/>
    <mergeCell ref="G125:G126"/>
    <mergeCell ref="J125:J126"/>
    <mergeCell ref="D127:E127"/>
    <mergeCell ref="L127:M127"/>
    <mergeCell ref="X127:Y127"/>
    <mergeCell ref="W119:AA119"/>
    <mergeCell ref="K120:S121"/>
    <mergeCell ref="W120:AA120"/>
    <mergeCell ref="V125:V126"/>
    <mergeCell ref="D126:F126"/>
    <mergeCell ref="L126:N126"/>
    <mergeCell ref="C130:G130"/>
    <mergeCell ref="K130:R130"/>
    <mergeCell ref="W130:AD130"/>
    <mergeCell ref="C131:G131"/>
    <mergeCell ref="K131:O131"/>
    <mergeCell ref="W131:AA131"/>
    <mergeCell ref="C128:G128"/>
    <mergeCell ref="K128:R128"/>
    <mergeCell ref="W128:AD128"/>
    <mergeCell ref="C129:G129"/>
    <mergeCell ref="K129:O129"/>
    <mergeCell ref="W129:AA129"/>
    <mergeCell ref="C134:E134"/>
    <mergeCell ref="K134:M134"/>
    <mergeCell ref="W134:Y134"/>
    <mergeCell ref="C135:G135"/>
    <mergeCell ref="K135:O135"/>
    <mergeCell ref="W135:AA135"/>
    <mergeCell ref="C132:G132"/>
    <mergeCell ref="K132:R132"/>
    <mergeCell ref="W132:AD132"/>
    <mergeCell ref="C133:G133"/>
    <mergeCell ref="K133:O133"/>
    <mergeCell ref="W133:AA133"/>
    <mergeCell ref="C140:G140"/>
    <mergeCell ref="K140:S140"/>
    <mergeCell ref="W140:AE140"/>
    <mergeCell ref="C141:G141"/>
    <mergeCell ref="K141:S141"/>
    <mergeCell ref="W141:AE141"/>
    <mergeCell ref="C136:G138"/>
    <mergeCell ref="K136:S138"/>
    <mergeCell ref="W136:AE138"/>
    <mergeCell ref="C139:G139"/>
    <mergeCell ref="K139:O139"/>
    <mergeCell ref="W139:AA139"/>
    <mergeCell ref="D144:E144"/>
    <mergeCell ref="L144:M144"/>
    <mergeCell ref="X144:Y144"/>
    <mergeCell ref="C145:E145"/>
    <mergeCell ref="K145:P145"/>
    <mergeCell ref="W145:AB145"/>
    <mergeCell ref="D142:E142"/>
    <mergeCell ref="L142:M142"/>
    <mergeCell ref="X142:Y142"/>
    <mergeCell ref="C143:E143"/>
    <mergeCell ref="K143:P143"/>
    <mergeCell ref="W143:AB143"/>
    <mergeCell ref="D148:E148"/>
    <mergeCell ref="L148:M148"/>
    <mergeCell ref="X148:Y148"/>
    <mergeCell ref="C149:E149"/>
    <mergeCell ref="K149:P149"/>
    <mergeCell ref="W149:AB149"/>
    <mergeCell ref="D146:E146"/>
    <mergeCell ref="L146:M146"/>
    <mergeCell ref="X146:Y146"/>
    <mergeCell ref="C147:E147"/>
    <mergeCell ref="K147:P147"/>
    <mergeCell ref="W147:AB147"/>
    <mergeCell ref="C153:G153"/>
    <mergeCell ref="K153:Q153"/>
    <mergeCell ref="W153:AC153"/>
    <mergeCell ref="C154:G154"/>
    <mergeCell ref="K154:Q154"/>
    <mergeCell ref="W154:AC154"/>
    <mergeCell ref="D150:E150"/>
    <mergeCell ref="L150:M150"/>
    <mergeCell ref="X150:Y150"/>
    <mergeCell ref="D152:E152"/>
    <mergeCell ref="L152:M152"/>
    <mergeCell ref="X152:Y152"/>
    <mergeCell ref="AE156:AF156"/>
    <mergeCell ref="W159:Y159"/>
    <mergeCell ref="D160:E160"/>
    <mergeCell ref="L160:M160"/>
    <mergeCell ref="X160:Y160"/>
    <mergeCell ref="AE157:AF157"/>
    <mergeCell ref="W157:Y157"/>
    <mergeCell ref="AA157:AC157"/>
    <mergeCell ref="C157:E157"/>
    <mergeCell ref="D156:E156"/>
    <mergeCell ref="W156:Y156"/>
    <mergeCell ref="AA156:AC156"/>
    <mergeCell ref="C159:E159"/>
    <mergeCell ref="K159:M159"/>
    <mergeCell ref="K157:M157"/>
    <mergeCell ref="D158:E158"/>
    <mergeCell ref="L158:M158"/>
    <mergeCell ref="X158:Y158"/>
    <mergeCell ref="AE166:AF166"/>
    <mergeCell ref="D167:E167"/>
    <mergeCell ref="L167:M167"/>
    <mergeCell ref="X167:Y167"/>
    <mergeCell ref="C166:E166"/>
    <mergeCell ref="K166:M166"/>
    <mergeCell ref="W166:Y166"/>
    <mergeCell ref="B161:B162"/>
    <mergeCell ref="C161:G162"/>
    <mergeCell ref="J161:J162"/>
    <mergeCell ref="K161:O162"/>
    <mergeCell ref="D165:E165"/>
    <mergeCell ref="L165:M165"/>
    <mergeCell ref="X165:Y165"/>
    <mergeCell ref="C164:E164"/>
    <mergeCell ref="K164:M164"/>
    <mergeCell ref="W164:Y164"/>
    <mergeCell ref="AA164:AC164"/>
    <mergeCell ref="V161:V162"/>
    <mergeCell ref="W161:AF162"/>
    <mergeCell ref="D163:E163"/>
    <mergeCell ref="L163:M163"/>
    <mergeCell ref="X163:Y163"/>
    <mergeCell ref="AE164:AF164"/>
    <mergeCell ref="C180:G180"/>
    <mergeCell ref="K180:S181"/>
    <mergeCell ref="W180:AA180"/>
    <mergeCell ref="C181:G181"/>
    <mergeCell ref="W181:AA181"/>
    <mergeCell ref="C178:D178"/>
    <mergeCell ref="K178:L178"/>
    <mergeCell ref="W178:X178"/>
    <mergeCell ref="AA166:AC166"/>
    <mergeCell ref="C172:E172"/>
    <mergeCell ref="K172:M172"/>
    <mergeCell ref="W172:Y172"/>
    <mergeCell ref="D173:E173"/>
    <mergeCell ref="L173:M173"/>
    <mergeCell ref="C170:E170"/>
    <mergeCell ref="K170:M170"/>
    <mergeCell ref="W170:Y170"/>
    <mergeCell ref="D171:E171"/>
    <mergeCell ref="W168:Y168"/>
    <mergeCell ref="D169:E169"/>
    <mergeCell ref="L169:M169"/>
    <mergeCell ref="C168:E168"/>
    <mergeCell ref="K168:M168"/>
    <mergeCell ref="AE174:AF174"/>
    <mergeCell ref="C176:D176"/>
    <mergeCell ref="K176:L176"/>
    <mergeCell ref="W176:Z176"/>
    <mergeCell ref="C174:E174"/>
    <mergeCell ref="K174:O174"/>
    <mergeCell ref="W174:Y174"/>
    <mergeCell ref="AA174:AC174"/>
    <mergeCell ref="L171:M171"/>
  </mergeCells>
  <phoneticPr fontId="0" type="noConversion"/>
  <pageMargins left="0.45" right="0.23622047244094491" top="0.35433070866141736" bottom="0.35433070866141736" header="0.31496062992125984" footer="0.31496062992125984"/>
  <pageSetup paperSize="9" scale="18" orientation="portrait" horizontalDpi="4294967294" verticalDpi="4294967294" r:id="rId1"/>
  <rowBreaks count="2" manualBreakCount="2">
    <brk id="61" max="16383" man="1"/>
    <brk id="123" max="16383" man="1"/>
  </rowBreaks>
  <colBreaks count="2" manualBreakCount="2">
    <brk id="9" max="183" man="1"/>
    <brk id="20" max="183" man="1"/>
  </col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pageSetUpPr fitToPage="1"/>
  </sheetPr>
  <dimension ref="A1:S52"/>
  <sheetViews>
    <sheetView showGridLines="0" view="pageBreakPreview" zoomScale="95" zoomScaleSheetLayoutView="95" workbookViewId="0">
      <selection sqref="A1:F50"/>
    </sheetView>
  </sheetViews>
  <sheetFormatPr baseColWidth="10" defaultRowHeight="15" x14ac:dyDescent="0.25"/>
  <cols>
    <col min="1" max="1" width="55.42578125" customWidth="1"/>
    <col min="11" max="11" width="56.42578125" customWidth="1"/>
    <col min="12" max="12" width="11.5703125" bestFit="1" customWidth="1"/>
  </cols>
  <sheetData>
    <row r="1" spans="1:19" ht="18.75" x14ac:dyDescent="0.3">
      <c r="A1" s="381"/>
      <c r="B1" s="1080" t="s">
        <v>299</v>
      </c>
      <c r="C1" s="1080"/>
      <c r="D1" s="1080"/>
      <c r="E1" s="1080"/>
      <c r="F1" s="381"/>
      <c r="G1" s="381"/>
      <c r="H1" s="381"/>
      <c r="I1" s="381"/>
      <c r="J1" s="381"/>
      <c r="K1" s="381"/>
      <c r="L1" s="1080" t="s">
        <v>300</v>
      </c>
      <c r="M1" s="1080"/>
      <c r="N1" s="1080"/>
      <c r="O1" s="1080"/>
      <c r="P1" s="381"/>
      <c r="Q1" s="381"/>
      <c r="R1" s="381"/>
      <c r="S1" s="381"/>
    </row>
    <row r="2" spans="1:19" x14ac:dyDescent="0.25">
      <c r="A2" s="381"/>
      <c r="B2" s="381"/>
      <c r="C2" s="381"/>
      <c r="D2" s="381"/>
      <c r="E2" s="381"/>
      <c r="F2" s="381"/>
      <c r="G2" s="381"/>
      <c r="H2" s="381"/>
      <c r="I2" s="381"/>
      <c r="J2" s="381"/>
      <c r="K2" s="381"/>
      <c r="L2" s="381"/>
      <c r="M2" s="381"/>
      <c r="N2" s="381"/>
      <c r="O2" s="381"/>
      <c r="P2" s="381"/>
      <c r="Q2" s="381"/>
      <c r="R2" s="381"/>
      <c r="S2" s="381"/>
    </row>
    <row r="3" spans="1:19" ht="15.75" thickBot="1" x14ac:dyDescent="0.3">
      <c r="A3" s="381"/>
      <c r="B3" s="381"/>
      <c r="C3" s="381"/>
      <c r="D3" s="381"/>
      <c r="E3" s="381"/>
      <c r="F3" s="381"/>
      <c r="G3" s="381"/>
      <c r="H3" s="381"/>
      <c r="I3" s="381"/>
      <c r="J3" s="381"/>
      <c r="K3" s="381"/>
      <c r="L3" s="381"/>
      <c r="M3" s="381"/>
      <c r="N3" s="381"/>
      <c r="O3" s="381"/>
      <c r="P3" s="381"/>
      <c r="Q3" s="381"/>
      <c r="R3" s="381"/>
      <c r="S3" s="381"/>
    </row>
    <row r="4" spans="1:19" ht="15.75" thickBot="1" x14ac:dyDescent="0.3">
      <c r="A4" s="412" t="s">
        <v>21</v>
      </c>
      <c r="B4" s="1002"/>
      <c r="C4" s="1003"/>
      <c r="D4" s="1003"/>
      <c r="E4" s="1003"/>
      <c r="F4" s="1005"/>
      <c r="G4" s="381"/>
      <c r="H4" s="381"/>
      <c r="I4" s="381"/>
      <c r="J4" s="381"/>
      <c r="K4" s="412" t="s">
        <v>21</v>
      </c>
      <c r="L4" s="1002"/>
      <c r="M4" s="1003"/>
      <c r="N4" s="1003"/>
      <c r="O4" s="1003"/>
      <c r="P4" s="1005"/>
      <c r="Q4" s="381"/>
      <c r="R4" s="381"/>
      <c r="S4" s="381"/>
    </row>
    <row r="5" spans="1:19" ht="15.75" thickBot="1" x14ac:dyDescent="0.3">
      <c r="A5" s="381"/>
      <c r="B5" s="1081"/>
      <c r="C5" s="1081"/>
      <c r="D5" s="1081"/>
      <c r="E5" s="1081"/>
      <c r="F5" s="1081"/>
      <c r="G5" s="381"/>
      <c r="H5" s="381"/>
      <c r="I5" s="381"/>
      <c r="J5" s="381"/>
      <c r="K5" s="381"/>
      <c r="L5" s="1081"/>
      <c r="M5" s="1081"/>
      <c r="N5" s="1081"/>
      <c r="O5" s="1081"/>
      <c r="P5" s="1081"/>
      <c r="Q5" s="381"/>
      <c r="R5" s="381"/>
      <c r="S5" s="381"/>
    </row>
    <row r="6" spans="1:19" ht="15.75" thickBot="1" x14ac:dyDescent="0.3">
      <c r="A6" s="412" t="s">
        <v>211</v>
      </c>
      <c r="B6" s="1058" t="s">
        <v>323</v>
      </c>
      <c r="C6" s="1003"/>
      <c r="D6" s="1003"/>
      <c r="E6" s="1003"/>
      <c r="F6" s="1005"/>
      <c r="G6" s="381"/>
      <c r="H6" s="381"/>
      <c r="I6" s="381"/>
      <c r="J6" s="381"/>
      <c r="K6" s="412" t="s">
        <v>211</v>
      </c>
      <c r="L6" s="1002"/>
      <c r="M6" s="1003"/>
      <c r="N6" s="1003"/>
      <c r="O6" s="1003"/>
      <c r="P6" s="1005"/>
      <c r="Q6" s="381"/>
      <c r="R6" s="381"/>
      <c r="S6" s="381"/>
    </row>
    <row r="7" spans="1:19" x14ac:dyDescent="0.25">
      <c r="A7" s="381"/>
      <c r="B7" s="381"/>
      <c r="C7" s="381"/>
      <c r="D7" s="381"/>
      <c r="E7" s="381"/>
      <c r="F7" s="381"/>
      <c r="G7" s="381"/>
      <c r="H7" s="381"/>
      <c r="I7" s="381"/>
      <c r="J7" s="381"/>
      <c r="K7" s="381"/>
      <c r="L7" s="381"/>
      <c r="M7" s="381"/>
      <c r="N7" s="381"/>
      <c r="O7" s="381"/>
      <c r="P7" s="381"/>
      <c r="Q7" s="381"/>
      <c r="R7" s="381"/>
      <c r="S7" s="381"/>
    </row>
    <row r="8" spans="1:19" ht="15.75" thickBot="1" x14ac:dyDescent="0.3">
      <c r="A8" s="381"/>
      <c r="B8" s="381"/>
      <c r="C8" s="381"/>
      <c r="D8" s="381"/>
      <c r="E8" s="381"/>
      <c r="F8" s="381"/>
      <c r="G8" s="381"/>
      <c r="H8" s="381"/>
      <c r="I8" s="381"/>
      <c r="J8" s="381"/>
      <c r="K8" s="381"/>
      <c r="L8" s="381"/>
      <c r="M8" s="381"/>
      <c r="N8" s="381"/>
      <c r="O8" s="381"/>
      <c r="P8" s="381"/>
      <c r="Q8" s="381"/>
      <c r="R8" s="381"/>
      <c r="S8" s="381"/>
    </row>
    <row r="9" spans="1:19" ht="15.75" thickBot="1" x14ac:dyDescent="0.3">
      <c r="A9" s="413" t="s">
        <v>11</v>
      </c>
      <c r="B9" s="1048" t="s">
        <v>366</v>
      </c>
      <c r="C9" s="1092"/>
      <c r="D9" s="1092"/>
      <c r="E9" s="1092"/>
      <c r="F9" s="1093"/>
      <c r="G9" s="544"/>
      <c r="H9" s="545"/>
      <c r="I9" s="545"/>
      <c r="J9" s="381"/>
      <c r="K9" s="413" t="s">
        <v>11</v>
      </c>
      <c r="L9" s="938"/>
      <c r="M9" s="939"/>
      <c r="N9" s="939"/>
      <c r="O9" s="960"/>
      <c r="P9" s="381"/>
      <c r="Q9" s="381"/>
      <c r="R9" s="381"/>
      <c r="S9" s="381"/>
    </row>
    <row r="10" spans="1:19" ht="15.75" thickBot="1" x14ac:dyDescent="0.3">
      <c r="A10" s="413"/>
      <c r="B10" s="387"/>
      <c r="C10" s="387"/>
      <c r="D10" s="387"/>
      <c r="E10" s="387"/>
      <c r="F10" s="381"/>
      <c r="G10" s="381"/>
      <c r="H10" s="381"/>
      <c r="I10" s="381"/>
      <c r="J10" s="381"/>
      <c r="K10" s="413"/>
      <c r="L10" s="387"/>
      <c r="M10" s="387"/>
      <c r="N10" s="387"/>
      <c r="O10" s="387"/>
      <c r="P10" s="381"/>
      <c r="Q10" s="381"/>
      <c r="R10" s="381"/>
      <c r="S10" s="381"/>
    </row>
    <row r="11" spans="1:19" ht="15.75" thickBot="1" x14ac:dyDescent="0.3">
      <c r="A11" s="413" t="s">
        <v>212</v>
      </c>
      <c r="B11" s="1083" t="s">
        <v>367</v>
      </c>
      <c r="C11" s="1084"/>
      <c r="D11" s="1085"/>
      <c r="E11" s="387"/>
      <c r="F11" s="381"/>
      <c r="G11" s="381"/>
      <c r="H11" s="381"/>
      <c r="I11" s="381"/>
      <c r="J11" s="381"/>
      <c r="K11" s="413" t="s">
        <v>212</v>
      </c>
      <c r="L11" s="938"/>
      <c r="M11" s="939"/>
      <c r="N11" s="960"/>
      <c r="O11" s="387"/>
      <c r="P11" s="381"/>
      <c r="Q11" s="381"/>
      <c r="R11" s="381"/>
      <c r="S11" s="381"/>
    </row>
    <row r="12" spans="1:19" ht="15.75" thickBot="1" x14ac:dyDescent="0.3">
      <c r="A12" s="381"/>
      <c r="B12" s="900"/>
      <c r="C12" s="900"/>
      <c r="D12" s="900"/>
      <c r="E12" s="900"/>
      <c r="F12" s="381"/>
      <c r="G12" s="381"/>
      <c r="H12" s="381"/>
      <c r="I12" s="381"/>
      <c r="J12" s="381"/>
      <c r="K12" s="381"/>
      <c r="L12" s="900"/>
      <c r="M12" s="900"/>
      <c r="N12" s="900"/>
      <c r="O12" s="900"/>
      <c r="P12" s="381"/>
      <c r="Q12" s="381"/>
      <c r="R12" s="381"/>
      <c r="S12" s="381"/>
    </row>
    <row r="13" spans="1:19" x14ac:dyDescent="0.25">
      <c r="A13" s="408" t="s">
        <v>13</v>
      </c>
      <c r="B13" s="1082" t="s">
        <v>368</v>
      </c>
      <c r="C13" s="1075"/>
      <c r="D13" s="1075"/>
      <c r="E13" s="1076"/>
      <c r="F13" s="381"/>
      <c r="G13" s="381"/>
      <c r="H13" s="381"/>
      <c r="I13" s="381"/>
      <c r="J13" s="381"/>
      <c r="K13" s="408" t="s">
        <v>13</v>
      </c>
      <c r="L13" s="1074"/>
      <c r="M13" s="1075"/>
      <c r="N13" s="1075"/>
      <c r="O13" s="1076"/>
      <c r="P13" s="381"/>
      <c r="Q13" s="381"/>
      <c r="R13" s="381"/>
      <c r="S13" s="381"/>
    </row>
    <row r="14" spans="1:19" ht="27.75" customHeight="1" thickBot="1" x14ac:dyDescent="0.3">
      <c r="A14" s="404"/>
      <c r="B14" s="1077"/>
      <c r="C14" s="1078"/>
      <c r="D14" s="1078"/>
      <c r="E14" s="1079"/>
      <c r="F14" s="381"/>
      <c r="G14" s="381"/>
      <c r="H14" s="381"/>
      <c r="I14" s="381"/>
      <c r="J14" s="381"/>
      <c r="K14" s="404"/>
      <c r="L14" s="1077"/>
      <c r="M14" s="1078"/>
      <c r="N14" s="1078"/>
      <c r="O14" s="1079"/>
      <c r="P14" s="381"/>
      <c r="Q14" s="381"/>
      <c r="R14" s="381"/>
      <c r="S14" s="381"/>
    </row>
    <row r="15" spans="1:19" ht="15.75" thickBot="1" x14ac:dyDescent="0.3">
      <c r="A15" s="404"/>
      <c r="B15" s="381"/>
      <c r="C15" s="381"/>
      <c r="D15" s="381"/>
      <c r="E15" s="381"/>
      <c r="F15" s="381"/>
      <c r="G15" s="381"/>
      <c r="H15" s="381"/>
      <c r="I15" s="381"/>
      <c r="J15" s="381"/>
      <c r="K15" s="404"/>
      <c r="L15" s="381"/>
      <c r="M15" s="381"/>
      <c r="N15" s="381"/>
      <c r="O15" s="381"/>
      <c r="P15" s="381"/>
      <c r="Q15" s="381"/>
      <c r="R15" s="381"/>
      <c r="S15" s="381"/>
    </row>
    <row r="16" spans="1:19" x14ac:dyDescent="0.25">
      <c r="A16" s="408" t="s">
        <v>213</v>
      </c>
      <c r="B16" s="1086" t="s">
        <v>359</v>
      </c>
      <c r="C16" s="1087"/>
      <c r="D16" s="1087"/>
      <c r="E16" s="1087"/>
      <c r="F16" s="1088"/>
      <c r="G16" s="381"/>
      <c r="H16" s="381"/>
      <c r="I16" s="381"/>
      <c r="J16" s="381"/>
      <c r="K16" s="408" t="s">
        <v>213</v>
      </c>
      <c r="L16" s="414"/>
      <c r="M16" s="415"/>
      <c r="N16" s="415"/>
      <c r="O16" s="415"/>
      <c r="P16" s="416"/>
      <c r="Q16" s="381"/>
      <c r="R16" s="381"/>
      <c r="S16" s="381"/>
    </row>
    <row r="17" spans="1:19" ht="15.75" thickBot="1" x14ac:dyDescent="0.3">
      <c r="A17" s="381"/>
      <c r="B17" s="1089"/>
      <c r="C17" s="1090"/>
      <c r="D17" s="1090"/>
      <c r="E17" s="1090"/>
      <c r="F17" s="1091"/>
      <c r="G17" s="381"/>
      <c r="H17" s="381"/>
      <c r="I17" s="381"/>
      <c r="J17" s="381"/>
      <c r="K17" s="381"/>
      <c r="L17" s="417"/>
      <c r="M17" s="418"/>
      <c r="N17" s="418"/>
      <c r="O17" s="418"/>
      <c r="P17" s="419"/>
      <c r="Q17" s="381"/>
      <c r="R17" s="381"/>
      <c r="S17" s="381"/>
    </row>
    <row r="18" spans="1:19" ht="15.75" thickBot="1" x14ac:dyDescent="0.3">
      <c r="A18" s="381"/>
      <c r="B18" s="381"/>
      <c r="C18" s="381"/>
      <c r="D18" s="381"/>
      <c r="E18" s="381"/>
      <c r="F18" s="381"/>
      <c r="G18" s="381"/>
      <c r="H18" s="381"/>
      <c r="I18" s="381"/>
      <c r="J18" s="381"/>
      <c r="K18" s="381"/>
      <c r="L18" s="381"/>
      <c r="M18" s="381"/>
      <c r="N18" s="381"/>
      <c r="O18" s="381"/>
      <c r="P18" s="381"/>
      <c r="Q18" s="381"/>
      <c r="R18" s="381"/>
      <c r="S18" s="381"/>
    </row>
    <row r="19" spans="1:19" ht="15.75" thickBot="1" x14ac:dyDescent="0.3">
      <c r="A19" s="408" t="s">
        <v>18</v>
      </c>
      <c r="B19" s="1048" t="s">
        <v>359</v>
      </c>
      <c r="C19" s="960"/>
      <c r="D19" s="381"/>
      <c r="E19" s="381"/>
      <c r="F19" s="381"/>
      <c r="G19" s="381"/>
      <c r="H19" s="381"/>
      <c r="I19" s="381"/>
      <c r="J19" s="381"/>
      <c r="K19" s="408" t="s">
        <v>18</v>
      </c>
      <c r="L19" s="938"/>
      <c r="M19" s="960"/>
      <c r="N19" s="381"/>
      <c r="O19" s="381"/>
      <c r="P19" s="381"/>
      <c r="Q19" s="381"/>
      <c r="R19" s="381"/>
      <c r="S19" s="381"/>
    </row>
    <row r="20" spans="1:19" ht="15.75" thickBot="1" x14ac:dyDescent="0.3">
      <c r="A20" s="381"/>
      <c r="B20" s="381"/>
      <c r="C20" s="381"/>
      <c r="D20" s="381"/>
      <c r="E20" s="381"/>
      <c r="F20" s="381"/>
      <c r="G20" s="381"/>
      <c r="H20" s="381"/>
      <c r="I20" s="381"/>
      <c r="J20" s="381"/>
      <c r="K20" s="381"/>
      <c r="L20" s="381"/>
      <c r="M20" s="381"/>
      <c r="N20" s="381"/>
      <c r="O20" s="381"/>
      <c r="P20" s="381"/>
      <c r="Q20" s="381"/>
      <c r="R20" s="381"/>
      <c r="S20" s="381"/>
    </row>
    <row r="21" spans="1:19" ht="15.75" thickBot="1" x14ac:dyDescent="0.3">
      <c r="A21" s="408" t="s">
        <v>15</v>
      </c>
      <c r="B21" s="580" t="s">
        <v>359</v>
      </c>
      <c r="C21" s="381"/>
      <c r="D21" s="381"/>
      <c r="E21" s="381"/>
      <c r="F21" s="381"/>
      <c r="G21" s="381"/>
      <c r="H21" s="381"/>
      <c r="I21" s="381"/>
      <c r="J21" s="381"/>
      <c r="K21" s="408" t="s">
        <v>15</v>
      </c>
      <c r="L21" s="420"/>
      <c r="M21" s="381"/>
      <c r="N21" s="381"/>
      <c r="O21" s="381"/>
      <c r="P21" s="381"/>
      <c r="Q21" s="381"/>
      <c r="R21" s="381"/>
      <c r="S21" s="381"/>
    </row>
    <row r="22" spans="1:19" ht="15.75" thickBot="1" x14ac:dyDescent="0.3">
      <c r="A22" s="408" t="s">
        <v>214</v>
      </c>
      <c r="B22" s="580" t="s">
        <v>359</v>
      </c>
      <c r="C22" s="381"/>
      <c r="D22" s="381"/>
      <c r="E22" s="381"/>
      <c r="F22" s="381"/>
      <c r="G22" s="381"/>
      <c r="H22" s="381"/>
      <c r="I22" s="381"/>
      <c r="J22" s="381"/>
      <c r="K22" s="408" t="s">
        <v>214</v>
      </c>
      <c r="L22" s="421"/>
      <c r="M22" s="381"/>
      <c r="N22" s="381"/>
      <c r="O22" s="381"/>
      <c r="P22" s="381"/>
      <c r="Q22" s="381"/>
      <c r="R22" s="381"/>
      <c r="S22" s="381"/>
    </row>
    <row r="23" spans="1:19" x14ac:dyDescent="0.25">
      <c r="A23" s="408"/>
      <c r="B23" s="381"/>
      <c r="C23" s="381"/>
      <c r="D23" s="381"/>
      <c r="E23" s="381"/>
      <c r="F23" s="381"/>
      <c r="G23" s="381"/>
      <c r="H23" s="381"/>
      <c r="I23" s="381"/>
      <c r="J23" s="381"/>
      <c r="K23" s="408"/>
      <c r="L23" s="381"/>
      <c r="M23" s="381"/>
      <c r="N23" s="381"/>
      <c r="O23" s="381"/>
      <c r="P23" s="381"/>
      <c r="Q23" s="381"/>
      <c r="R23" s="381"/>
      <c r="S23" s="381"/>
    </row>
    <row r="24" spans="1:19" ht="15.75" thickBot="1" x14ac:dyDescent="0.3">
      <c r="A24" s="381"/>
      <c r="B24" s="381"/>
      <c r="C24" s="381"/>
      <c r="D24" s="381"/>
      <c r="E24" s="381"/>
      <c r="F24" s="381"/>
      <c r="G24" s="381"/>
      <c r="H24" s="381"/>
      <c r="I24" s="381"/>
      <c r="J24" s="381"/>
      <c r="K24" s="381"/>
      <c r="L24" s="381"/>
      <c r="M24" s="381"/>
      <c r="N24" s="381"/>
      <c r="O24" s="381"/>
      <c r="P24" s="381"/>
      <c r="Q24" s="381"/>
      <c r="R24" s="381"/>
      <c r="S24" s="381"/>
    </row>
    <row r="25" spans="1:19" ht="15.75" thickBot="1" x14ac:dyDescent="0.3">
      <c r="A25" s="408" t="s">
        <v>301</v>
      </c>
      <c r="B25" s="1058" t="s">
        <v>358</v>
      </c>
      <c r="C25" s="1003"/>
      <c r="D25" s="1003"/>
      <c r="E25" s="1005"/>
      <c r="F25" s="381"/>
      <c r="G25" s="381"/>
      <c r="H25" s="381"/>
      <c r="I25" s="381"/>
      <c r="J25" s="381"/>
      <c r="K25" s="408" t="s">
        <v>301</v>
      </c>
      <c r="L25" s="1002"/>
      <c r="M25" s="1003"/>
      <c r="N25" s="1003"/>
      <c r="O25" s="1005"/>
      <c r="P25" s="381"/>
      <c r="Q25" s="381"/>
      <c r="R25" s="381"/>
      <c r="S25" s="381"/>
    </row>
    <row r="26" spans="1:19" ht="15.75" thickBot="1" x14ac:dyDescent="0.3">
      <c r="A26" s="408"/>
      <c r="B26" s="387"/>
      <c r="C26" s="387"/>
      <c r="D26" s="387"/>
      <c r="E26" s="387"/>
      <c r="F26" s="381"/>
      <c r="G26" s="381"/>
      <c r="H26" s="381"/>
      <c r="I26" s="381"/>
      <c r="J26" s="381"/>
      <c r="K26" s="408"/>
      <c r="L26" s="387"/>
      <c r="M26" s="387"/>
      <c r="N26" s="387"/>
      <c r="O26" s="387"/>
      <c r="P26" s="381"/>
      <c r="Q26" s="381"/>
      <c r="R26" s="381"/>
      <c r="S26" s="381"/>
    </row>
    <row r="27" spans="1:19" ht="15.75" thickBot="1" x14ac:dyDescent="0.3">
      <c r="A27" s="408" t="s">
        <v>302</v>
      </c>
      <c r="B27" s="1071" t="s">
        <v>359</v>
      </c>
      <c r="C27" s="1072"/>
      <c r="D27" s="1072"/>
      <c r="E27" s="1073"/>
      <c r="F27" s="381"/>
      <c r="G27" s="381"/>
      <c r="H27" s="381"/>
      <c r="I27" s="381"/>
      <c r="J27" s="381"/>
      <c r="K27" s="408" t="s">
        <v>302</v>
      </c>
      <c r="L27" s="1061"/>
      <c r="M27" s="1062"/>
      <c r="N27" s="1062"/>
      <c r="O27" s="1063"/>
      <c r="P27" s="381"/>
      <c r="Q27" s="381"/>
      <c r="R27" s="381"/>
      <c r="S27" s="381"/>
    </row>
    <row r="28" spans="1:19" ht="15.75" thickBot="1" x14ac:dyDescent="0.3">
      <c r="A28" s="381"/>
      <c r="B28" s="381"/>
      <c r="C28" s="381"/>
      <c r="D28" s="381"/>
      <c r="E28" s="381"/>
      <c r="F28" s="381"/>
      <c r="G28" s="381"/>
      <c r="H28" s="381"/>
      <c r="I28" s="381"/>
      <c r="J28" s="381"/>
      <c r="K28" s="381"/>
      <c r="L28" s="381"/>
      <c r="M28" s="381"/>
      <c r="N28" s="381"/>
      <c r="O28" s="381"/>
      <c r="P28" s="381"/>
      <c r="Q28" s="381"/>
      <c r="R28" s="381"/>
      <c r="S28" s="381"/>
    </row>
    <row r="29" spans="1:19" x14ac:dyDescent="0.25">
      <c r="A29" s="408" t="s">
        <v>215</v>
      </c>
      <c r="B29" s="1064" t="s">
        <v>369</v>
      </c>
      <c r="C29" s="1065"/>
      <c r="D29" s="1065"/>
      <c r="E29" s="1066"/>
      <c r="F29" s="381"/>
      <c r="G29" s="381"/>
      <c r="H29" s="381"/>
      <c r="I29" s="381"/>
      <c r="J29" s="381"/>
      <c r="K29" s="408" t="s">
        <v>215</v>
      </c>
      <c r="L29" s="1070"/>
      <c r="M29" s="1065"/>
      <c r="N29" s="1065"/>
      <c r="O29" s="1066"/>
      <c r="P29" s="381"/>
      <c r="Q29" s="381"/>
      <c r="R29" s="381"/>
      <c r="S29" s="381"/>
    </row>
    <row r="30" spans="1:19" ht="48.75" customHeight="1" thickBot="1" x14ac:dyDescent="0.3">
      <c r="A30" s="408"/>
      <c r="B30" s="1067"/>
      <c r="C30" s="1068"/>
      <c r="D30" s="1068"/>
      <c r="E30" s="1069"/>
      <c r="F30" s="381"/>
      <c r="G30" s="381"/>
      <c r="H30" s="381"/>
      <c r="I30" s="381"/>
      <c r="J30" s="381"/>
      <c r="K30" s="408"/>
      <c r="L30" s="1067"/>
      <c r="M30" s="1068"/>
      <c r="N30" s="1068"/>
      <c r="O30" s="1069"/>
      <c r="P30" s="381"/>
      <c r="Q30" s="381"/>
      <c r="R30" s="381"/>
      <c r="S30" s="381"/>
    </row>
    <row r="31" spans="1:19" ht="15.75" thickBot="1" x14ac:dyDescent="0.3">
      <c r="A31" s="408"/>
      <c r="B31" s="381"/>
      <c r="C31" s="381"/>
      <c r="D31" s="381"/>
      <c r="E31" s="381"/>
      <c r="F31" s="381"/>
      <c r="G31" s="381"/>
      <c r="H31" s="381"/>
      <c r="I31" s="381"/>
      <c r="J31" s="381"/>
      <c r="K31" s="408"/>
      <c r="L31" s="381"/>
      <c r="M31" s="381"/>
      <c r="N31" s="381"/>
      <c r="O31" s="381"/>
      <c r="P31" s="381"/>
      <c r="Q31" s="381"/>
      <c r="R31" s="381"/>
      <c r="S31" s="381"/>
    </row>
    <row r="32" spans="1:19" ht="15.75" thickBot="1" x14ac:dyDescent="0.3">
      <c r="A32" s="408" t="s">
        <v>216</v>
      </c>
      <c r="B32" s="938"/>
      <c r="C32" s="939"/>
      <c r="D32" s="939"/>
      <c r="E32" s="960"/>
      <c r="F32" s="381"/>
      <c r="G32" s="381"/>
      <c r="H32" s="381"/>
      <c r="I32" s="381"/>
      <c r="J32" s="381"/>
      <c r="K32" s="408" t="s">
        <v>216</v>
      </c>
      <c r="L32" s="938"/>
      <c r="M32" s="939"/>
      <c r="N32" s="939"/>
      <c r="O32" s="960"/>
      <c r="P32" s="381"/>
      <c r="Q32" s="381"/>
      <c r="R32" s="381"/>
      <c r="S32" s="381"/>
    </row>
    <row r="33" spans="1:19" ht="15.75" thickBot="1" x14ac:dyDescent="0.3">
      <c r="A33" s="381"/>
      <c r="B33" s="381"/>
      <c r="C33" s="381"/>
      <c r="D33" s="381"/>
      <c r="E33" s="381"/>
      <c r="F33" s="381"/>
      <c r="G33" s="381"/>
      <c r="H33" s="381"/>
      <c r="I33" s="381"/>
      <c r="J33" s="381"/>
      <c r="K33" s="381"/>
      <c r="L33" s="381"/>
      <c r="M33" s="381"/>
      <c r="N33" s="381"/>
      <c r="O33" s="381"/>
      <c r="P33" s="381"/>
      <c r="Q33" s="381"/>
      <c r="R33" s="381"/>
      <c r="S33" s="381"/>
    </row>
    <row r="34" spans="1:19" ht="15.75" thickBot="1" x14ac:dyDescent="0.3">
      <c r="A34" s="408" t="s">
        <v>217</v>
      </c>
      <c r="B34" s="422">
        <v>43800</v>
      </c>
      <c r="C34" s="381"/>
      <c r="D34" s="381"/>
      <c r="E34" s="381"/>
      <c r="F34" s="381"/>
      <c r="G34" s="381"/>
      <c r="H34" s="381"/>
      <c r="I34" s="381"/>
      <c r="J34" s="381"/>
      <c r="K34" s="408" t="s">
        <v>217</v>
      </c>
      <c r="L34" s="422"/>
      <c r="M34" s="381"/>
      <c r="N34" s="381"/>
      <c r="O34" s="381"/>
      <c r="P34" s="381"/>
      <c r="Q34" s="381"/>
      <c r="R34" s="381"/>
      <c r="S34" s="381"/>
    </row>
    <row r="35" spans="1:19" ht="15.75" thickBot="1" x14ac:dyDescent="0.3">
      <c r="A35" s="381"/>
      <c r="B35" s="381"/>
      <c r="C35" s="381"/>
      <c r="D35" s="381"/>
      <c r="E35" s="381"/>
      <c r="F35" s="381"/>
      <c r="G35" s="381"/>
      <c r="H35" s="381"/>
      <c r="I35" s="381"/>
      <c r="J35" s="381"/>
      <c r="K35" s="381"/>
      <c r="L35" s="381"/>
      <c r="M35" s="381"/>
      <c r="N35" s="381"/>
      <c r="O35" s="381"/>
      <c r="P35" s="381"/>
      <c r="Q35" s="381"/>
      <c r="R35" s="381"/>
      <c r="S35" s="381"/>
    </row>
    <row r="36" spans="1:19" ht="15.75" thickBot="1" x14ac:dyDescent="0.3">
      <c r="A36" s="408" t="s">
        <v>218</v>
      </c>
      <c r="B36" s="1058" t="s">
        <v>359</v>
      </c>
      <c r="C36" s="1059"/>
      <c r="D36" s="1059"/>
      <c r="E36" s="1059"/>
      <c r="F36" s="1060"/>
      <c r="G36" s="581"/>
      <c r="H36" s="582"/>
      <c r="I36" s="381"/>
      <c r="J36" s="381"/>
      <c r="K36" s="408" t="s">
        <v>218</v>
      </c>
      <c r="L36" s="1002"/>
      <c r="M36" s="1057"/>
      <c r="N36" s="381"/>
      <c r="O36" s="381"/>
      <c r="P36" s="381"/>
      <c r="Q36" s="381"/>
      <c r="R36" s="381"/>
      <c r="S36" s="381"/>
    </row>
    <row r="37" spans="1:19" ht="15.75" thickBot="1" x14ac:dyDescent="0.3">
      <c r="A37" s="381"/>
      <c r="B37" s="381"/>
      <c r="C37" s="381"/>
      <c r="D37" s="381"/>
      <c r="E37" s="381"/>
      <c r="F37" s="381"/>
      <c r="G37" s="381"/>
      <c r="H37" s="381"/>
      <c r="I37" s="381"/>
      <c r="J37" s="381"/>
      <c r="K37" s="381"/>
      <c r="L37" s="381"/>
      <c r="M37" s="381"/>
      <c r="N37" s="381"/>
      <c r="O37" s="381"/>
      <c r="P37" s="381"/>
      <c r="Q37" s="381"/>
      <c r="R37" s="381"/>
      <c r="S37" s="381"/>
    </row>
    <row r="38" spans="1:19" ht="15.75" thickBot="1" x14ac:dyDescent="0.3">
      <c r="A38" s="408" t="s">
        <v>219</v>
      </c>
      <c r="B38" s="1056" t="s">
        <v>359</v>
      </c>
      <c r="C38" s="960"/>
      <c r="D38" s="381"/>
      <c r="E38" s="381"/>
      <c r="F38" s="381"/>
      <c r="G38" s="381"/>
      <c r="H38" s="381"/>
      <c r="I38" s="381"/>
      <c r="J38" s="381"/>
      <c r="K38" s="408" t="s">
        <v>219</v>
      </c>
      <c r="L38" s="967"/>
      <c r="M38" s="960"/>
      <c r="N38" s="381"/>
      <c r="O38" s="381"/>
      <c r="P38" s="381"/>
      <c r="Q38" s="381"/>
      <c r="R38" s="381"/>
      <c r="S38" s="381"/>
    </row>
    <row r="39" spans="1:19" ht="15.75" thickBot="1" x14ac:dyDescent="0.3">
      <c r="A39" s="381"/>
      <c r="B39" s="381"/>
      <c r="C39" s="381"/>
      <c r="D39" s="381"/>
      <c r="E39" s="381"/>
      <c r="F39" s="381"/>
      <c r="G39" s="381"/>
      <c r="H39" s="381"/>
      <c r="I39" s="381"/>
      <c r="J39" s="381"/>
      <c r="K39" s="381"/>
      <c r="L39" s="381"/>
      <c r="M39" s="381"/>
      <c r="N39" s="381"/>
      <c r="O39" s="381"/>
      <c r="P39" s="381"/>
      <c r="Q39" s="381"/>
      <c r="R39" s="381"/>
      <c r="S39" s="381"/>
    </row>
    <row r="40" spans="1:19" ht="15.75" thickBot="1" x14ac:dyDescent="0.3">
      <c r="A40" s="408" t="s">
        <v>220</v>
      </c>
      <c r="B40" s="1056" t="s">
        <v>359</v>
      </c>
      <c r="C40" s="960"/>
      <c r="D40" s="381"/>
      <c r="E40" s="381"/>
      <c r="F40" s="381"/>
      <c r="G40" s="381"/>
      <c r="H40" s="381"/>
      <c r="I40" s="381"/>
      <c r="J40" s="381"/>
      <c r="K40" s="408" t="s">
        <v>220</v>
      </c>
      <c r="L40" s="967"/>
      <c r="M40" s="960"/>
      <c r="N40" s="381"/>
      <c r="O40" s="381"/>
      <c r="P40" s="381"/>
      <c r="Q40" s="381"/>
      <c r="R40" s="381"/>
      <c r="S40" s="381"/>
    </row>
    <row r="41" spans="1:19" ht="15.75" thickBot="1" x14ac:dyDescent="0.3">
      <c r="A41" s="381"/>
      <c r="B41" s="381"/>
      <c r="C41" s="381"/>
      <c r="D41" s="381"/>
      <c r="E41" s="381"/>
      <c r="F41" s="381"/>
      <c r="G41" s="381"/>
      <c r="H41" s="381"/>
      <c r="I41" s="381"/>
      <c r="J41" s="381"/>
      <c r="K41" s="381"/>
      <c r="L41" s="381"/>
      <c r="M41" s="381"/>
      <c r="N41" s="381"/>
      <c r="O41" s="381"/>
      <c r="P41" s="381"/>
      <c r="Q41" s="381"/>
      <c r="R41" s="381"/>
      <c r="S41" s="381"/>
    </row>
    <row r="42" spans="1:19" ht="15.75" thickBot="1" x14ac:dyDescent="0.3">
      <c r="A42" s="408" t="s">
        <v>221</v>
      </c>
      <c r="B42" s="1048" t="s">
        <v>359</v>
      </c>
      <c r="C42" s="960"/>
      <c r="D42" s="381"/>
      <c r="E42" s="381"/>
      <c r="F42" s="381"/>
      <c r="G42" s="381"/>
      <c r="H42" s="381"/>
      <c r="I42" s="381"/>
      <c r="J42" s="381"/>
      <c r="K42" s="408" t="s">
        <v>221</v>
      </c>
      <c r="L42" s="938"/>
      <c r="M42" s="960"/>
      <c r="N42" s="381"/>
      <c r="O42" s="381"/>
      <c r="P42" s="381"/>
      <c r="Q42" s="381"/>
      <c r="R42" s="381"/>
      <c r="S42" s="381"/>
    </row>
    <row r="43" spans="1:19" ht="15.75" thickBot="1" x14ac:dyDescent="0.3">
      <c r="A43" s="381"/>
      <c r="B43" s="381"/>
      <c r="C43" s="381"/>
      <c r="D43" s="381"/>
      <c r="E43" s="381"/>
      <c r="F43" s="381"/>
      <c r="G43" s="381"/>
      <c r="H43" s="381"/>
      <c r="I43" s="381"/>
      <c r="J43" s="381"/>
      <c r="K43" s="381"/>
      <c r="L43" s="381"/>
      <c r="M43" s="381"/>
      <c r="N43" s="381"/>
      <c r="O43" s="381"/>
      <c r="P43" s="381"/>
      <c r="Q43" s="381"/>
      <c r="R43" s="381"/>
      <c r="S43" s="381"/>
    </row>
    <row r="44" spans="1:19" ht="15.75" thickBot="1" x14ac:dyDescent="0.3">
      <c r="A44" s="408" t="s">
        <v>222</v>
      </c>
      <c r="B44" s="1045" t="s">
        <v>359</v>
      </c>
      <c r="C44" s="1046"/>
      <c r="D44" s="381"/>
      <c r="E44" s="381"/>
      <c r="F44" s="381"/>
      <c r="G44" s="381"/>
      <c r="H44" s="381"/>
      <c r="I44" s="381"/>
      <c r="J44" s="381"/>
      <c r="K44" s="408" t="s">
        <v>222</v>
      </c>
      <c r="L44" s="1047"/>
      <c r="M44" s="1046"/>
      <c r="N44" s="381"/>
      <c r="O44" s="381"/>
      <c r="P44" s="381"/>
      <c r="Q44" s="381"/>
      <c r="R44" s="381"/>
      <c r="S44" s="381"/>
    </row>
    <row r="45" spans="1:19" ht="15.75" thickBot="1" x14ac:dyDescent="0.3">
      <c r="A45" s="381"/>
      <c r="B45" s="381"/>
      <c r="C45" s="381"/>
      <c r="D45" s="381"/>
      <c r="E45" s="381"/>
      <c r="F45" s="381"/>
      <c r="G45" s="381"/>
      <c r="H45" s="381"/>
      <c r="I45" s="381"/>
      <c r="J45" s="381"/>
      <c r="K45" s="381"/>
      <c r="L45" s="381"/>
      <c r="M45" s="381"/>
      <c r="N45" s="381"/>
      <c r="O45" s="381"/>
      <c r="P45" s="381"/>
      <c r="Q45" s="381"/>
      <c r="R45" s="381"/>
      <c r="S45" s="381"/>
    </row>
    <row r="46" spans="1:19" ht="15.75" thickBot="1" x14ac:dyDescent="0.3">
      <c r="A46" s="408" t="s">
        <v>223</v>
      </c>
      <c r="B46" s="1048" t="s">
        <v>359</v>
      </c>
      <c r="C46" s="960"/>
      <c r="D46" s="381"/>
      <c r="E46" s="381"/>
      <c r="F46" s="381"/>
      <c r="G46" s="381"/>
      <c r="H46" s="381"/>
      <c r="I46" s="381"/>
      <c r="J46" s="381"/>
      <c r="K46" s="408" t="s">
        <v>223</v>
      </c>
      <c r="L46" s="938"/>
      <c r="M46" s="960"/>
      <c r="N46" s="381"/>
      <c r="O46" s="381"/>
      <c r="P46" s="381"/>
      <c r="Q46" s="381"/>
      <c r="R46" s="381"/>
      <c r="S46" s="381"/>
    </row>
    <row r="47" spans="1:19" ht="15.75" thickBot="1" x14ac:dyDescent="0.3">
      <c r="A47" s="381"/>
      <c r="B47" s="381"/>
      <c r="C47" s="381"/>
      <c r="D47" s="381"/>
      <c r="E47" s="381"/>
      <c r="F47" s="381"/>
      <c r="G47" s="381"/>
      <c r="H47" s="381"/>
      <c r="I47" s="381"/>
      <c r="J47" s="381"/>
      <c r="K47" s="381"/>
      <c r="L47" s="381"/>
      <c r="M47" s="381"/>
      <c r="N47" s="381"/>
      <c r="O47" s="381"/>
      <c r="P47" s="381"/>
      <c r="Q47" s="381"/>
      <c r="R47" s="381"/>
      <c r="S47" s="381"/>
    </row>
    <row r="48" spans="1:19" x14ac:dyDescent="0.25">
      <c r="A48" s="423" t="s">
        <v>303</v>
      </c>
      <c r="B48" s="1049" t="s">
        <v>359</v>
      </c>
      <c r="C48" s="1050"/>
      <c r="D48" s="1050"/>
      <c r="E48" s="1050"/>
      <c r="F48" s="1051"/>
      <c r="G48" s="381"/>
      <c r="H48" s="381"/>
      <c r="I48" s="381"/>
      <c r="J48" s="381"/>
      <c r="K48" s="423" t="s">
        <v>303</v>
      </c>
      <c r="L48" s="1036"/>
      <c r="M48" s="1037"/>
      <c r="N48" s="1037"/>
      <c r="O48" s="1037"/>
      <c r="P48" s="1038"/>
      <c r="Q48" s="381"/>
      <c r="R48" s="381"/>
      <c r="S48" s="381"/>
    </row>
    <row r="49" spans="1:19" x14ac:dyDescent="0.25">
      <c r="A49" s="424" t="s">
        <v>224</v>
      </c>
      <c r="B49" s="1052"/>
      <c r="C49" s="900"/>
      <c r="D49" s="900"/>
      <c r="E49" s="900"/>
      <c r="F49" s="1053"/>
      <c r="G49" s="381"/>
      <c r="H49" s="381"/>
      <c r="I49" s="381"/>
      <c r="J49" s="381"/>
      <c r="K49" s="424" t="s">
        <v>224</v>
      </c>
      <c r="L49" s="1039"/>
      <c r="M49" s="1040"/>
      <c r="N49" s="1040"/>
      <c r="O49" s="1040"/>
      <c r="P49" s="1041"/>
      <c r="Q49" s="381"/>
      <c r="R49" s="381"/>
      <c r="S49" s="381"/>
    </row>
    <row r="50" spans="1:19" ht="15.75" thickBot="1" x14ac:dyDescent="0.3">
      <c r="A50" s="381"/>
      <c r="B50" s="1054"/>
      <c r="C50" s="962"/>
      <c r="D50" s="962"/>
      <c r="E50" s="962"/>
      <c r="F50" s="1055"/>
      <c r="G50" s="381"/>
      <c r="H50" s="381"/>
      <c r="I50" s="381"/>
      <c r="J50" s="381"/>
      <c r="K50" s="381"/>
      <c r="L50" s="1042"/>
      <c r="M50" s="1043"/>
      <c r="N50" s="1043"/>
      <c r="O50" s="1043"/>
      <c r="P50" s="1044"/>
      <c r="Q50" s="381"/>
      <c r="R50" s="381"/>
      <c r="S50" s="381"/>
    </row>
    <row r="51" spans="1:19" x14ac:dyDescent="0.25">
      <c r="A51" s="381"/>
      <c r="B51" s="381"/>
      <c r="C51" s="381"/>
      <c r="D51" s="381"/>
      <c r="E51" s="381"/>
      <c r="F51" s="381"/>
      <c r="G51" s="381"/>
      <c r="H51" s="381"/>
      <c r="I51" s="381"/>
      <c r="J51" s="381"/>
      <c r="K51" s="381"/>
      <c r="L51" s="381"/>
      <c r="M51" s="381"/>
      <c r="N51" s="381"/>
      <c r="O51" s="381"/>
      <c r="P51" s="381"/>
      <c r="Q51" s="381"/>
      <c r="R51" s="381"/>
      <c r="S51" s="381"/>
    </row>
    <row r="52" spans="1:19" x14ac:dyDescent="0.25">
      <c r="A52" s="381"/>
      <c r="B52" s="381"/>
      <c r="C52" s="381"/>
      <c r="D52" s="381"/>
      <c r="E52" s="381"/>
      <c r="F52" s="381"/>
      <c r="G52" s="381"/>
      <c r="H52" s="381"/>
      <c r="I52" s="381"/>
      <c r="J52" s="381"/>
      <c r="K52" s="381"/>
      <c r="L52" s="381"/>
      <c r="M52" s="381"/>
      <c r="N52" s="381"/>
      <c r="O52" s="381"/>
      <c r="P52" s="381"/>
      <c r="Q52" s="381"/>
      <c r="R52" s="381"/>
      <c r="S52" s="381"/>
    </row>
  </sheetData>
  <mergeCells count="41">
    <mergeCell ref="B12:E12"/>
    <mergeCell ref="B13:E14"/>
    <mergeCell ref="B19:C19"/>
    <mergeCell ref="B1:E1"/>
    <mergeCell ref="B4:F4"/>
    <mergeCell ref="B5:F5"/>
    <mergeCell ref="B6:F6"/>
    <mergeCell ref="B11:D11"/>
    <mergeCell ref="B16:F17"/>
    <mergeCell ref="B9:F9"/>
    <mergeCell ref="L9:O9"/>
    <mergeCell ref="L11:N11"/>
    <mergeCell ref="L12:O12"/>
    <mergeCell ref="L13:O14"/>
    <mergeCell ref="L1:O1"/>
    <mergeCell ref="L4:P4"/>
    <mergeCell ref="L5:P5"/>
    <mergeCell ref="L6:P6"/>
    <mergeCell ref="L19:M19"/>
    <mergeCell ref="L25:O25"/>
    <mergeCell ref="L27:O27"/>
    <mergeCell ref="B29:E30"/>
    <mergeCell ref="L29:O30"/>
    <mergeCell ref="B25:E25"/>
    <mergeCell ref="B27:E27"/>
    <mergeCell ref="B40:C40"/>
    <mergeCell ref="L32:O32"/>
    <mergeCell ref="L36:M36"/>
    <mergeCell ref="B38:C38"/>
    <mergeCell ref="L38:M38"/>
    <mergeCell ref="B32:E32"/>
    <mergeCell ref="L40:M40"/>
    <mergeCell ref="B36:F36"/>
    <mergeCell ref="L48:P50"/>
    <mergeCell ref="L42:M42"/>
    <mergeCell ref="B44:C44"/>
    <mergeCell ref="L44:M44"/>
    <mergeCell ref="B46:C46"/>
    <mergeCell ref="L46:M46"/>
    <mergeCell ref="B42:C42"/>
    <mergeCell ref="B48:F50"/>
  </mergeCells>
  <phoneticPr fontId="0" type="noConversion"/>
  <pageMargins left="0.59055118110236227" right="0.19685039370078741" top="0.74803149606299213" bottom="0.74803149606299213" header="0.31496062992125984" footer="0.31496062992125984"/>
  <pageSetup paperSize="9" scale="33" orientation="portrait" horizontalDpi="4294967294" verticalDpi="4294967294" r:id="rId1"/>
  <colBreaks count="1" manualBreakCount="1">
    <brk id="8" max="52" man="1"/>
  </col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tabColor theme="0"/>
    <pageSetUpPr fitToPage="1"/>
  </sheetPr>
  <dimension ref="B1:AC23"/>
  <sheetViews>
    <sheetView showGridLines="0" view="pageBreakPreview" topLeftCell="B1" zoomScale="90" zoomScaleNormal="100" zoomScaleSheetLayoutView="90" workbookViewId="0">
      <selection activeCell="AB9" sqref="AB9"/>
    </sheetView>
  </sheetViews>
  <sheetFormatPr baseColWidth="10" defaultRowHeight="15" x14ac:dyDescent="0.25"/>
  <cols>
    <col min="1" max="1" width="1.7109375" customWidth="1"/>
    <col min="2" max="2" width="18.28515625" customWidth="1"/>
    <col min="3" max="3" width="8.85546875" hidden="1" customWidth="1"/>
    <col min="4" max="5" width="7.7109375" hidden="1" customWidth="1"/>
    <col min="6" max="15" width="7.7109375" customWidth="1"/>
    <col min="16" max="16" width="7.7109375" style="461" customWidth="1"/>
    <col min="17" max="17" width="7.7109375" style="462" customWidth="1"/>
    <col min="18" max="18" width="7.7109375" style="475" customWidth="1"/>
    <col min="19" max="19" width="7.7109375" style="466" customWidth="1"/>
    <col min="20" max="20" width="7.7109375" customWidth="1"/>
    <col min="21" max="21" width="7.7109375" style="481" customWidth="1"/>
    <col min="22" max="22" width="7.7109375" style="486" customWidth="1"/>
    <col min="23" max="23" width="7.7109375" style="507" customWidth="1"/>
    <col min="24" max="24" width="7.7109375" style="525" customWidth="1"/>
    <col min="25" max="25" width="7.7109375" style="480" customWidth="1"/>
    <col min="26" max="27" width="7.7109375" customWidth="1"/>
    <col min="28" max="28" width="8.85546875" customWidth="1"/>
    <col min="29" max="29" width="7.5703125" style="574" customWidth="1"/>
    <col min="30" max="30" width="9" customWidth="1"/>
  </cols>
  <sheetData>
    <row r="1" spans="2:29" ht="6.75" customHeight="1" x14ac:dyDescent="0.25"/>
    <row r="2" spans="2:29" ht="6.75" customHeight="1" x14ac:dyDescent="0.25"/>
    <row r="3" spans="2:29" ht="6.75" customHeight="1" x14ac:dyDescent="0.25"/>
    <row r="4" spans="2:29" ht="6.75" customHeight="1" x14ac:dyDescent="0.25"/>
    <row r="5" spans="2:29" ht="6.75" customHeight="1" x14ac:dyDescent="0.25"/>
    <row r="8" spans="2:29" ht="45" customHeight="1" x14ac:dyDescent="0.25">
      <c r="B8" s="451" t="s">
        <v>332</v>
      </c>
      <c r="C8" s="247" t="s">
        <v>210</v>
      </c>
      <c r="D8" s="247" t="s">
        <v>257</v>
      </c>
      <c r="E8" s="247" t="s">
        <v>258</v>
      </c>
      <c r="F8" s="465" t="s">
        <v>339</v>
      </c>
      <c r="G8" s="454" t="s">
        <v>340</v>
      </c>
      <c r="H8" s="454" t="s">
        <v>341</v>
      </c>
      <c r="I8" s="454" t="s">
        <v>345</v>
      </c>
      <c r="J8" s="454" t="s">
        <v>347</v>
      </c>
      <c r="K8" s="454" t="s">
        <v>349</v>
      </c>
      <c r="L8" s="454" t="s">
        <v>350</v>
      </c>
      <c r="M8" s="454" t="s">
        <v>351</v>
      </c>
      <c r="N8" s="454" t="s">
        <v>352</v>
      </c>
      <c r="O8" s="454" t="s">
        <v>353</v>
      </c>
      <c r="P8" s="454" t="s">
        <v>354</v>
      </c>
      <c r="Q8" s="454" t="s">
        <v>360</v>
      </c>
      <c r="R8" s="454" t="s">
        <v>361</v>
      </c>
      <c r="S8" s="454" t="s">
        <v>363</v>
      </c>
      <c r="T8" s="454" t="s">
        <v>364</v>
      </c>
      <c r="U8" s="454" t="s">
        <v>365</v>
      </c>
      <c r="V8" s="454" t="s">
        <v>374</v>
      </c>
      <c r="W8" s="454" t="s">
        <v>377</v>
      </c>
      <c r="X8" s="454" t="s">
        <v>379</v>
      </c>
      <c r="Y8" s="454" t="s">
        <v>389</v>
      </c>
      <c r="Z8" s="454" t="s">
        <v>390</v>
      </c>
      <c r="AA8" s="454" t="s">
        <v>391</v>
      </c>
      <c r="AB8" s="454" t="s">
        <v>393</v>
      </c>
      <c r="AC8"/>
    </row>
    <row r="9" spans="2:29" x14ac:dyDescent="0.25">
      <c r="B9" s="246" t="s">
        <v>346</v>
      </c>
      <c r="C9" s="442">
        <v>1.66E-2</v>
      </c>
      <c r="D9" s="527">
        <v>0.43190000000000001</v>
      </c>
      <c r="E9" s="527">
        <v>0.43190000000000001</v>
      </c>
      <c r="F9" s="529">
        <v>0.44948630136986301</v>
      </c>
      <c r="G9" s="530">
        <v>0.45034246575342468</v>
      </c>
      <c r="H9" s="530">
        <v>0.45547945205479451</v>
      </c>
      <c r="I9" s="530">
        <v>0.45547945205479451</v>
      </c>
      <c r="J9" s="530">
        <v>0.46297945205479452</v>
      </c>
      <c r="K9" s="530">
        <v>0.47510787671232879</v>
      </c>
      <c r="L9" s="528">
        <v>0.47688356164383561</v>
      </c>
      <c r="M9" s="530">
        <v>0.47899999999999998</v>
      </c>
      <c r="N9" s="530">
        <v>0.47899999999999998</v>
      </c>
      <c r="O9" s="530">
        <v>0.47899999999999998</v>
      </c>
      <c r="P9" s="530">
        <v>0.47899999999999998</v>
      </c>
      <c r="Q9" s="530">
        <v>0.47899999999999998</v>
      </c>
      <c r="R9" s="530">
        <v>0.47899999999999998</v>
      </c>
      <c r="S9" s="530">
        <v>0.47899999999999998</v>
      </c>
      <c r="T9" s="530">
        <v>0.47899999999999998</v>
      </c>
      <c r="U9" s="530">
        <v>0.47899999999999998</v>
      </c>
      <c r="V9" s="530">
        <v>0.47899999999999998</v>
      </c>
      <c r="W9" s="530">
        <v>0.47899999999999998</v>
      </c>
      <c r="X9" s="530">
        <v>0.47899999999999998</v>
      </c>
      <c r="Y9" s="530">
        <v>0.47899999999999998</v>
      </c>
      <c r="Z9" s="530">
        <v>0.47899999999999998</v>
      </c>
      <c r="AA9" s="530">
        <v>0.47899999999999998</v>
      </c>
      <c r="AB9" s="530">
        <v>0.47899999999999998</v>
      </c>
      <c r="AC9"/>
    </row>
    <row r="10" spans="2:29" x14ac:dyDescent="0.25">
      <c r="B10" s="246"/>
      <c r="C10" s="372"/>
      <c r="D10" s="372"/>
      <c r="E10" s="372"/>
      <c r="F10" s="444"/>
      <c r="G10" s="444"/>
      <c r="H10" s="467"/>
      <c r="I10" s="467"/>
      <c r="J10" s="444"/>
      <c r="K10" s="444"/>
      <c r="L10" s="444"/>
      <c r="M10" s="444"/>
      <c r="N10" s="444"/>
      <c r="O10" s="444"/>
      <c r="P10" s="444"/>
      <c r="Q10" s="444"/>
      <c r="R10" s="444"/>
      <c r="S10" s="444"/>
      <c r="T10" s="444"/>
      <c r="U10" s="444"/>
      <c r="V10" s="444"/>
      <c r="W10" s="444"/>
      <c r="X10" s="444"/>
      <c r="Y10" s="444"/>
      <c r="Z10" s="444"/>
      <c r="AA10" s="444"/>
      <c r="AB10" s="444"/>
      <c r="AC10"/>
    </row>
    <row r="11" spans="2:29" x14ac:dyDescent="0.25">
      <c r="B11" s="246"/>
      <c r="C11" s="372"/>
      <c r="D11" s="372"/>
      <c r="E11" s="372"/>
      <c r="F11" s="444"/>
      <c r="G11" s="444"/>
      <c r="H11" s="467"/>
      <c r="I11" s="467"/>
      <c r="J11" s="444"/>
      <c r="K11" s="444"/>
      <c r="L11" s="444"/>
      <c r="M11" s="444"/>
      <c r="N11" s="444"/>
      <c r="O11" s="444"/>
      <c r="P11" s="444"/>
      <c r="Q11" s="444"/>
      <c r="R11" s="444"/>
      <c r="S11" s="444"/>
      <c r="T11" s="444"/>
      <c r="U11" s="444"/>
      <c r="V11" s="444"/>
      <c r="W11" s="444"/>
      <c r="X11" s="444"/>
      <c r="Y11" s="444"/>
      <c r="Z11" s="444"/>
      <c r="AA11" s="444"/>
      <c r="AB11" s="444"/>
      <c r="AC11"/>
    </row>
    <row r="12" spans="2:29" x14ac:dyDescent="0.25">
      <c r="B12" s="246"/>
      <c r="C12" s="372"/>
      <c r="D12" s="372"/>
      <c r="E12" s="372"/>
      <c r="F12" s="444"/>
      <c r="G12" s="444"/>
      <c r="H12" s="467"/>
      <c r="I12" s="467"/>
      <c r="J12" s="444"/>
      <c r="K12" s="444"/>
      <c r="L12" s="444"/>
      <c r="M12" s="444"/>
      <c r="N12" s="444"/>
      <c r="O12" s="444"/>
      <c r="P12" s="444"/>
      <c r="Q12" s="444"/>
      <c r="R12" s="444"/>
      <c r="S12" s="444"/>
      <c r="T12" s="444"/>
      <c r="U12" s="444"/>
      <c r="V12" s="444"/>
      <c r="W12" s="444"/>
      <c r="X12" s="444"/>
      <c r="Y12" s="444"/>
      <c r="Z12" s="444"/>
      <c r="AA12" s="444"/>
      <c r="AB12" s="444"/>
      <c r="AC12"/>
    </row>
    <row r="13" spans="2:29" x14ac:dyDescent="0.25">
      <c r="B13" s="246"/>
      <c r="C13" s="372"/>
      <c r="D13" s="372"/>
      <c r="E13" s="372"/>
      <c r="F13" s="444"/>
      <c r="G13" s="444"/>
      <c r="H13" s="467"/>
      <c r="I13" s="467"/>
      <c r="J13" s="444"/>
      <c r="K13" s="444"/>
      <c r="L13" s="444"/>
      <c r="M13" s="444"/>
      <c r="N13" s="444"/>
      <c r="O13" s="444"/>
      <c r="P13" s="444"/>
      <c r="Q13" s="444"/>
      <c r="R13" s="444"/>
      <c r="S13" s="444"/>
      <c r="T13" s="444"/>
      <c r="U13" s="444"/>
      <c r="V13" s="444"/>
      <c r="W13" s="444"/>
      <c r="X13" s="444"/>
      <c r="Y13" s="444"/>
      <c r="Z13" s="444"/>
      <c r="AA13" s="444"/>
      <c r="AB13" s="444"/>
      <c r="AC13"/>
    </row>
    <row r="14" spans="2:29" x14ac:dyDescent="0.25">
      <c r="B14" s="246"/>
      <c r="C14" s="372"/>
      <c r="D14" s="372"/>
      <c r="E14" s="372"/>
      <c r="F14" s="444"/>
      <c r="G14" s="444"/>
      <c r="H14" s="467"/>
      <c r="I14" s="467"/>
      <c r="J14" s="444"/>
      <c r="K14" s="444"/>
      <c r="L14" s="444"/>
      <c r="M14" s="444"/>
      <c r="N14" s="444"/>
      <c r="O14" s="444"/>
      <c r="P14" s="444"/>
      <c r="Q14" s="444"/>
      <c r="R14" s="444"/>
      <c r="S14" s="444"/>
      <c r="T14" s="444"/>
      <c r="U14" s="444"/>
      <c r="V14" s="444"/>
      <c r="W14" s="444"/>
      <c r="X14" s="444"/>
      <c r="Y14" s="444"/>
      <c r="Z14" s="444"/>
      <c r="AA14" s="444"/>
      <c r="AB14" s="444"/>
      <c r="AC14"/>
    </row>
    <row r="15" spans="2:29" x14ac:dyDescent="0.25">
      <c r="B15" s="246"/>
      <c r="C15" s="372"/>
      <c r="D15" s="372"/>
      <c r="E15" s="372"/>
      <c r="F15" s="444"/>
      <c r="G15" s="444"/>
      <c r="H15" s="467"/>
      <c r="I15" s="467"/>
      <c r="J15" s="444"/>
      <c r="K15" s="444"/>
      <c r="L15" s="444"/>
      <c r="M15" s="444"/>
      <c r="N15" s="444"/>
      <c r="O15" s="444"/>
      <c r="P15" s="444"/>
      <c r="Q15" s="444"/>
      <c r="R15" s="444"/>
      <c r="S15" s="444"/>
      <c r="T15" s="444"/>
      <c r="U15" s="444"/>
      <c r="V15" s="444"/>
      <c r="W15" s="444"/>
      <c r="X15" s="444"/>
      <c r="Y15" s="444"/>
      <c r="Z15" s="444"/>
      <c r="AA15" s="444"/>
      <c r="AB15" s="444"/>
      <c r="AC15"/>
    </row>
    <row r="16" spans="2:29" x14ac:dyDescent="0.25">
      <c r="B16" s="246"/>
      <c r="C16" s="372"/>
      <c r="D16" s="372"/>
      <c r="E16" s="372"/>
      <c r="F16" s="444"/>
      <c r="G16" s="444"/>
      <c r="H16" s="467"/>
      <c r="I16" s="467"/>
      <c r="J16" s="444"/>
      <c r="K16" s="444"/>
      <c r="L16" s="444"/>
      <c r="M16" s="444"/>
      <c r="N16" s="444"/>
      <c r="O16" s="444"/>
      <c r="P16" s="444"/>
      <c r="Q16" s="444"/>
      <c r="R16" s="444"/>
      <c r="S16" s="444"/>
      <c r="T16" s="444"/>
      <c r="U16" s="444"/>
      <c r="V16" s="444"/>
      <c r="W16" s="444"/>
      <c r="X16" s="444"/>
      <c r="Y16" s="444"/>
      <c r="Z16" s="444"/>
      <c r="AA16" s="444"/>
      <c r="AB16" s="444"/>
      <c r="AC16"/>
    </row>
    <row r="17" spans="2:29" x14ac:dyDescent="0.25">
      <c r="B17" s="246"/>
      <c r="C17" s="372"/>
      <c r="D17" s="372"/>
      <c r="E17" s="372"/>
      <c r="F17" s="444"/>
      <c r="G17" s="444"/>
      <c r="H17" s="467"/>
      <c r="I17" s="467"/>
      <c r="J17" s="444"/>
      <c r="K17" s="444"/>
      <c r="L17" s="444"/>
      <c r="M17" s="444"/>
      <c r="N17" s="444"/>
      <c r="O17" s="444"/>
      <c r="P17" s="444"/>
      <c r="Q17" s="444"/>
      <c r="R17" s="444"/>
      <c r="S17" s="444"/>
      <c r="T17" s="444"/>
      <c r="U17" s="444"/>
      <c r="V17" s="444"/>
      <c r="W17" s="444"/>
      <c r="X17" s="444"/>
      <c r="Y17" s="444"/>
      <c r="Z17" s="444"/>
      <c r="AA17" s="444"/>
      <c r="AB17" s="444"/>
      <c r="AC17"/>
    </row>
    <row r="18" spans="2:29" x14ac:dyDescent="0.25">
      <c r="B18" s="246"/>
      <c r="C18" s="372"/>
      <c r="D18" s="372"/>
      <c r="E18" s="372"/>
      <c r="F18" s="444"/>
      <c r="G18" s="444"/>
      <c r="H18" s="467"/>
      <c r="I18" s="467"/>
      <c r="J18" s="444"/>
      <c r="K18" s="444"/>
      <c r="L18" s="444"/>
      <c r="M18" s="444"/>
      <c r="N18" s="444"/>
      <c r="O18" s="444"/>
      <c r="P18" s="444"/>
      <c r="Q18" s="444"/>
      <c r="R18" s="444"/>
      <c r="S18" s="444"/>
      <c r="T18" s="444"/>
      <c r="U18" s="444"/>
      <c r="V18" s="444"/>
      <c r="W18" s="444"/>
      <c r="X18" s="444"/>
      <c r="Y18" s="444"/>
      <c r="Z18" s="444"/>
      <c r="AA18" s="444"/>
      <c r="AB18" s="444"/>
      <c r="AC18"/>
    </row>
    <row r="19" spans="2:29" x14ac:dyDescent="0.25">
      <c r="B19" s="246"/>
      <c r="C19" s="372"/>
      <c r="D19" s="372"/>
      <c r="E19" s="372"/>
      <c r="F19" s="444"/>
      <c r="G19" s="444"/>
      <c r="H19" s="467"/>
      <c r="I19" s="467"/>
      <c r="J19" s="444"/>
      <c r="K19" s="444"/>
      <c r="L19" s="444"/>
      <c r="M19" s="444"/>
      <c r="N19" s="444"/>
      <c r="O19" s="444"/>
      <c r="P19" s="444"/>
      <c r="Q19" s="444"/>
      <c r="R19" s="444"/>
      <c r="S19" s="444"/>
      <c r="T19" s="444"/>
      <c r="U19" s="444"/>
      <c r="V19" s="444"/>
      <c r="W19" s="444"/>
      <c r="X19" s="444"/>
      <c r="Y19" s="444"/>
      <c r="Z19" s="444"/>
      <c r="AA19" s="444"/>
      <c r="AB19" s="444"/>
      <c r="AC19"/>
    </row>
    <row r="20" spans="2:29" x14ac:dyDescent="0.25">
      <c r="B20" s="246"/>
      <c r="C20" s="372"/>
      <c r="D20" s="372"/>
      <c r="E20" s="372"/>
      <c r="F20" s="444"/>
      <c r="G20" s="444"/>
      <c r="H20" s="467"/>
      <c r="I20" s="467"/>
      <c r="J20" s="444"/>
      <c r="K20" s="444"/>
      <c r="L20" s="444"/>
      <c r="M20" s="444"/>
      <c r="N20" s="444"/>
      <c r="O20" s="444"/>
      <c r="P20" s="444"/>
      <c r="Q20" s="444"/>
      <c r="R20" s="444"/>
      <c r="S20" s="444"/>
      <c r="T20" s="444"/>
      <c r="U20" s="444"/>
      <c r="V20" s="444"/>
      <c r="W20" s="444"/>
      <c r="X20" s="444"/>
      <c r="Y20" s="444"/>
      <c r="Z20" s="444"/>
      <c r="AA20" s="444"/>
      <c r="AB20" s="444"/>
      <c r="AC20"/>
    </row>
    <row r="21" spans="2:29" x14ac:dyDescent="0.25">
      <c r="B21" s="246"/>
      <c r="C21" s="372"/>
      <c r="D21" s="372"/>
      <c r="E21" s="372"/>
      <c r="F21" s="444"/>
      <c r="G21" s="444"/>
      <c r="H21" s="467"/>
      <c r="I21" s="467"/>
      <c r="J21" s="444"/>
      <c r="K21" s="444"/>
      <c r="L21" s="444"/>
      <c r="M21" s="444"/>
      <c r="N21" s="444"/>
      <c r="O21" s="444"/>
      <c r="P21" s="444"/>
      <c r="Q21" s="444"/>
      <c r="R21" s="444"/>
      <c r="S21" s="444"/>
      <c r="T21" s="444"/>
      <c r="U21" s="444"/>
      <c r="V21" s="444"/>
      <c r="W21" s="444"/>
      <c r="X21" s="444"/>
      <c r="Y21" s="444"/>
      <c r="Z21" s="444"/>
      <c r="AA21" s="444"/>
      <c r="AB21" s="444"/>
      <c r="AC21"/>
    </row>
    <row r="22" spans="2:29" x14ac:dyDescent="0.25">
      <c r="B22" s="246"/>
      <c r="C22" s="372"/>
      <c r="D22" s="372"/>
      <c r="E22" s="372"/>
      <c r="F22" s="444"/>
      <c r="G22" s="444"/>
      <c r="H22" s="467"/>
      <c r="I22" s="467"/>
      <c r="J22" s="444"/>
      <c r="K22" s="444"/>
      <c r="L22" s="444"/>
      <c r="M22" s="444"/>
      <c r="N22" s="444"/>
      <c r="O22" s="444"/>
      <c r="P22" s="444"/>
      <c r="Q22" s="444"/>
      <c r="R22" s="444"/>
      <c r="S22" s="444"/>
      <c r="T22" s="444"/>
      <c r="U22" s="444"/>
      <c r="V22" s="444"/>
      <c r="W22" s="444"/>
      <c r="X22" s="444"/>
      <c r="Y22" s="444"/>
      <c r="Z22" s="444"/>
      <c r="AA22" s="444"/>
      <c r="AB22" s="444"/>
      <c r="AC22"/>
    </row>
    <row r="23" spans="2:29" x14ac:dyDescent="0.25">
      <c r="B23" s="282" t="s">
        <v>275</v>
      </c>
    </row>
  </sheetData>
  <sheetProtection insertColumns="0" insertRows="0"/>
  <phoneticPr fontId="0" type="noConversion"/>
  <pageMargins left="0.35433070866141736" right="0.18" top="0.23622047244094491" bottom="0.19685039370078741" header="0.19685039370078741" footer="0.19685039370078741"/>
  <pageSetup paperSize="9" scale="65" orientation="landscape" horizontalDpi="4294967294" verticalDpi="4294967294"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tabColor rgb="FFFF0000"/>
  </sheetPr>
  <dimension ref="A1:AJ96"/>
  <sheetViews>
    <sheetView showGridLines="0" view="pageBreakPreview" topLeftCell="B67" zoomScaleNormal="80" zoomScaleSheetLayoutView="100" workbookViewId="0">
      <selection activeCell="U91" sqref="U91"/>
    </sheetView>
  </sheetViews>
  <sheetFormatPr baseColWidth="10" defaultRowHeight="15" x14ac:dyDescent="0.25"/>
  <cols>
    <col min="1" max="1" width="1.28515625" customWidth="1"/>
    <col min="2" max="2" width="28.140625" customWidth="1"/>
    <col min="3" max="3" width="9.140625" bestFit="1" customWidth="1"/>
    <col min="4" max="4" width="11.42578125" customWidth="1"/>
    <col min="5" max="5" width="10.42578125" customWidth="1"/>
    <col min="6" max="6" width="8.85546875" customWidth="1"/>
    <col min="7" max="7" width="9.42578125" customWidth="1"/>
    <col min="8" max="8" width="7.5703125" customWidth="1"/>
    <col min="9" max="9" width="11" customWidth="1"/>
    <col min="10" max="10" width="9.85546875" customWidth="1"/>
    <col min="11" max="11" width="9.5703125" customWidth="1"/>
    <col min="12" max="12" width="8.5703125" customWidth="1"/>
    <col min="13" max="13" width="7.5703125" customWidth="1"/>
    <col min="14" max="14" width="7.5703125" style="461" customWidth="1"/>
    <col min="15" max="15" width="7.5703125" customWidth="1"/>
    <col min="16" max="16" width="7.5703125" style="466" customWidth="1"/>
    <col min="17" max="17" width="7.5703125" style="475" customWidth="1"/>
    <col min="18" max="18" width="8.85546875" style="477" customWidth="1"/>
    <col min="19" max="19" width="8.85546875" style="484" customWidth="1"/>
    <col min="20" max="20" width="10.140625" style="731" customWidth="1"/>
    <col min="21" max="21" width="9.42578125" style="462" customWidth="1"/>
    <col min="22" max="22" width="7.5703125" style="461" customWidth="1"/>
    <col min="23" max="23" width="9.28515625" style="461" customWidth="1"/>
    <col min="24" max="24" width="9.140625" style="571" customWidth="1"/>
    <col min="25" max="25" width="7.5703125" style="572" customWidth="1"/>
    <col min="26" max="26" width="7.5703125" style="574" customWidth="1"/>
    <col min="27" max="27" width="7.5703125" style="457" customWidth="1"/>
    <col min="28" max="28" width="8.140625" customWidth="1"/>
    <col min="29" max="29" width="8" customWidth="1"/>
    <col min="30" max="30" width="7.5703125" customWidth="1"/>
    <col min="31" max="31" width="7.28515625" customWidth="1"/>
    <col min="32" max="32" width="5.7109375" customWidth="1"/>
    <col min="33" max="33" width="6.5703125" customWidth="1"/>
    <col min="34" max="34" width="8" customWidth="1"/>
    <col min="35" max="35" width="8.42578125" customWidth="1"/>
    <col min="36" max="36" width="5.7109375" customWidth="1"/>
  </cols>
  <sheetData>
    <row r="1" spans="1:27" ht="22.5" customHeight="1" x14ac:dyDescent="0.25">
      <c r="B1" s="1105" t="s">
        <v>334</v>
      </c>
      <c r="C1" s="1105"/>
      <c r="D1" s="1105"/>
      <c r="E1" s="1105"/>
      <c r="F1" s="1105"/>
      <c r="G1" s="1105"/>
      <c r="H1" s="1105"/>
      <c r="I1" s="1105"/>
      <c r="J1" s="1105"/>
      <c r="K1" s="1105"/>
      <c r="L1" s="1105"/>
      <c r="M1" s="1105"/>
      <c r="N1" s="1105"/>
      <c r="O1" s="1105"/>
    </row>
    <row r="2" spans="1:27" ht="24.75" customHeight="1" x14ac:dyDescent="0.25">
      <c r="B2" s="1106" t="s">
        <v>394</v>
      </c>
      <c r="C2" s="1106"/>
      <c r="D2" s="1106"/>
      <c r="E2" s="1106"/>
      <c r="F2" s="1106"/>
      <c r="G2" s="1106"/>
      <c r="H2" s="1106"/>
      <c r="I2" s="1106"/>
      <c r="J2" s="1106"/>
      <c r="K2" s="1106"/>
      <c r="L2" s="1106"/>
      <c r="M2" s="1106"/>
      <c r="N2" s="1106"/>
      <c r="O2" s="1106"/>
    </row>
    <row r="3" spans="1:27" ht="31.5" x14ac:dyDescent="0.5">
      <c r="B3" s="1107" t="s">
        <v>232</v>
      </c>
      <c r="C3" s="1107"/>
      <c r="D3" s="1107"/>
      <c r="E3" s="1107"/>
      <c r="F3" s="1107"/>
      <c r="G3" s="1107"/>
      <c r="H3" s="1107"/>
      <c r="I3" s="1107"/>
      <c r="J3" s="1107"/>
      <c r="K3" s="1107"/>
      <c r="L3" s="1107"/>
      <c r="M3" s="1107"/>
      <c r="N3" s="1107"/>
      <c r="O3" s="1107"/>
    </row>
    <row r="4" spans="1:27" x14ac:dyDescent="0.25">
      <c r="B4" s="283" t="s">
        <v>272</v>
      </c>
      <c r="D4" s="226"/>
    </row>
    <row r="5" spans="1:27" s="443" customFormat="1" ht="211.5" customHeight="1" x14ac:dyDescent="0.25">
      <c r="B5" s="1108" t="s">
        <v>375</v>
      </c>
      <c r="C5" s="1108"/>
      <c r="D5" s="1108"/>
      <c r="E5" s="1108"/>
      <c r="F5" s="1108"/>
      <c r="G5" s="1108"/>
      <c r="H5" s="1108"/>
      <c r="I5" s="1108"/>
      <c r="J5" s="1108"/>
      <c r="K5" s="1108"/>
      <c r="L5" s="1108"/>
      <c r="M5" s="1108"/>
      <c r="N5" s="1108"/>
      <c r="O5" s="1108"/>
      <c r="P5" s="1108"/>
      <c r="Q5" s="1108"/>
      <c r="R5" s="1108"/>
      <c r="S5" s="484"/>
      <c r="T5" s="731"/>
      <c r="U5" s="462"/>
      <c r="V5" s="461"/>
      <c r="W5" s="461"/>
      <c r="X5" s="571"/>
      <c r="Y5" s="572"/>
      <c r="Z5" s="574"/>
      <c r="AA5" s="457"/>
    </row>
    <row r="6" spans="1:27" x14ac:dyDescent="0.25">
      <c r="B6" s="283" t="s">
        <v>259</v>
      </c>
      <c r="C6" s="230"/>
      <c r="D6" s="230"/>
      <c r="E6" s="230"/>
      <c r="F6" s="230"/>
      <c r="G6" s="230"/>
      <c r="H6" s="230"/>
      <c r="I6" s="230"/>
      <c r="J6" s="230"/>
      <c r="K6" s="230"/>
      <c r="L6" s="230"/>
    </row>
    <row r="7" spans="1:27" x14ac:dyDescent="0.25">
      <c r="B7" s="1101" t="s">
        <v>247</v>
      </c>
      <c r="C7" s="1101"/>
      <c r="D7" s="1101"/>
      <c r="E7" s="1101"/>
      <c r="F7" s="1101"/>
      <c r="G7" s="1101"/>
      <c r="H7" s="1101"/>
      <c r="I7" s="1101"/>
      <c r="J7" s="1101"/>
      <c r="K7" s="1101"/>
      <c r="L7" s="1101"/>
    </row>
    <row r="8" spans="1:27" x14ac:dyDescent="0.25">
      <c r="C8" s="278" t="s">
        <v>9</v>
      </c>
    </row>
    <row r="9" spans="1:27" ht="15.75" customHeight="1" x14ac:dyDescent="0.25">
      <c r="A9">
        <v>535</v>
      </c>
      <c r="B9" s="1102" t="s">
        <v>311</v>
      </c>
      <c r="C9" s="535">
        <v>1168</v>
      </c>
      <c r="D9" s="478"/>
      <c r="E9" s="478"/>
      <c r="F9" s="478"/>
      <c r="G9" s="478"/>
      <c r="H9" s="478"/>
      <c r="I9" s="478"/>
      <c r="J9" s="478"/>
      <c r="K9" s="478"/>
      <c r="L9" s="478"/>
      <c r="M9" s="478"/>
      <c r="N9" s="478"/>
      <c r="O9" s="478"/>
      <c r="P9" s="478"/>
      <c r="Q9" s="478"/>
      <c r="R9" s="478"/>
      <c r="S9" s="478"/>
      <c r="T9" s="478"/>
      <c r="U9" s="478"/>
    </row>
    <row r="10" spans="1:27" x14ac:dyDescent="0.25">
      <c r="B10" s="1103"/>
      <c r="C10" s="552" t="s">
        <v>338</v>
      </c>
      <c r="D10" s="553" t="s">
        <v>339</v>
      </c>
      <c r="E10" s="553" t="s">
        <v>340</v>
      </c>
      <c r="F10" s="553" t="s">
        <v>341</v>
      </c>
      <c r="G10" s="553" t="s">
        <v>345</v>
      </c>
      <c r="H10" s="553" t="s">
        <v>347</v>
      </c>
      <c r="I10" s="553" t="s">
        <v>349</v>
      </c>
      <c r="J10" s="554" t="s">
        <v>350</v>
      </c>
      <c r="K10" s="554" t="s">
        <v>351</v>
      </c>
      <c r="L10" s="554" t="s">
        <v>352</v>
      </c>
      <c r="M10" s="554" t="s">
        <v>353</v>
      </c>
      <c r="N10" s="554" t="s">
        <v>355</v>
      </c>
      <c r="O10" s="554" t="s">
        <v>360</v>
      </c>
      <c r="P10" s="554" t="s">
        <v>361</v>
      </c>
      <c r="Q10" s="554" t="s">
        <v>363</v>
      </c>
      <c r="R10" s="554" t="s">
        <v>364</v>
      </c>
      <c r="S10" s="554" t="s">
        <v>365</v>
      </c>
      <c r="T10" s="554"/>
      <c r="U10" s="554" t="s">
        <v>374</v>
      </c>
      <c r="V10" s="554" t="s">
        <v>379</v>
      </c>
      <c r="W10" s="554" t="s">
        <v>380</v>
      </c>
      <c r="X10" s="696" t="s">
        <v>388</v>
      </c>
      <c r="Y10" s="696" t="s">
        <v>392</v>
      </c>
      <c r="Z10" s="696" t="s">
        <v>395</v>
      </c>
      <c r="AA10" s="696" t="s">
        <v>397</v>
      </c>
    </row>
    <row r="11" spans="1:27" x14ac:dyDescent="0.25">
      <c r="B11" s="479" t="s">
        <v>312</v>
      </c>
      <c r="C11" s="556">
        <v>1163</v>
      </c>
      <c r="D11" s="556">
        <v>1164</v>
      </c>
      <c r="E11" s="555">
        <v>1164</v>
      </c>
      <c r="F11" s="555">
        <v>1164</v>
      </c>
      <c r="G11" s="555">
        <v>1164</v>
      </c>
      <c r="H11" s="555">
        <v>1165</v>
      </c>
      <c r="I11" s="555">
        <v>1166</v>
      </c>
      <c r="J11" s="557">
        <v>1168</v>
      </c>
      <c r="K11" s="557">
        <v>1168</v>
      </c>
      <c r="L11" s="557">
        <v>1168</v>
      </c>
      <c r="M11" s="566">
        <v>1168</v>
      </c>
      <c r="N11" s="566">
        <v>1168</v>
      </c>
      <c r="O11" s="566">
        <v>1168</v>
      </c>
      <c r="P11" s="557">
        <v>1168</v>
      </c>
      <c r="Q11" s="557">
        <v>1168</v>
      </c>
      <c r="R11" s="557">
        <v>1168</v>
      </c>
      <c r="S11" s="557">
        <v>1168</v>
      </c>
      <c r="T11" s="557"/>
      <c r="U11" s="557">
        <v>1168</v>
      </c>
      <c r="V11" s="557">
        <v>1168</v>
      </c>
      <c r="W11" s="557">
        <v>1168</v>
      </c>
      <c r="X11" s="469">
        <v>1168</v>
      </c>
      <c r="Y11" s="469">
        <v>1168</v>
      </c>
      <c r="Z11" s="469">
        <v>1168</v>
      </c>
      <c r="AA11" s="469">
        <v>1168</v>
      </c>
    </row>
    <row r="12" spans="1:27" x14ac:dyDescent="0.25">
      <c r="B12" s="479" t="s">
        <v>313</v>
      </c>
      <c r="C12" s="556">
        <v>524</v>
      </c>
      <c r="D12" s="556">
        <v>525</v>
      </c>
      <c r="E12" s="555">
        <v>526</v>
      </c>
      <c r="F12" s="555">
        <v>532</v>
      </c>
      <c r="G12" s="555">
        <v>532</v>
      </c>
      <c r="H12" s="555">
        <v>540.76</v>
      </c>
      <c r="I12" s="555">
        <v>554.92600000000004</v>
      </c>
      <c r="J12" s="557">
        <v>557</v>
      </c>
      <c r="K12" s="557">
        <v>560</v>
      </c>
      <c r="L12" s="557">
        <v>560</v>
      </c>
      <c r="M12" s="566">
        <v>560</v>
      </c>
      <c r="N12" s="566">
        <v>560</v>
      </c>
      <c r="O12" s="566">
        <v>560</v>
      </c>
      <c r="P12" s="557">
        <v>560</v>
      </c>
      <c r="Q12" s="557">
        <v>560</v>
      </c>
      <c r="R12" s="557">
        <v>560</v>
      </c>
      <c r="S12" s="557">
        <v>560</v>
      </c>
      <c r="T12" s="557"/>
      <c r="U12" s="557">
        <v>560</v>
      </c>
      <c r="V12" s="557">
        <v>560</v>
      </c>
      <c r="W12" s="557">
        <v>560</v>
      </c>
      <c r="X12" s="469">
        <v>560</v>
      </c>
      <c r="Y12" s="469">
        <v>560</v>
      </c>
      <c r="Z12" s="469">
        <v>560</v>
      </c>
      <c r="AA12" s="469">
        <v>560</v>
      </c>
    </row>
    <row r="13" spans="1:27" ht="24" customHeight="1" x14ac:dyDescent="0.25">
      <c r="B13" s="479" t="s">
        <v>309</v>
      </c>
      <c r="C13" s="531">
        <v>0.99571917808219179</v>
      </c>
      <c r="D13" s="531">
        <v>0.99657534246575341</v>
      </c>
      <c r="E13" s="531">
        <v>0.99657534246575341</v>
      </c>
      <c r="F13" s="531">
        <v>0.99657534246575341</v>
      </c>
      <c r="G13" s="531">
        <v>0.99657534246575341</v>
      </c>
      <c r="H13" s="531">
        <v>0.99743150684931503</v>
      </c>
      <c r="I13" s="531">
        <v>0.99828767123287676</v>
      </c>
      <c r="J13" s="532">
        <v>0.99828767123287676</v>
      </c>
      <c r="K13" s="532">
        <v>1</v>
      </c>
      <c r="L13" s="532">
        <v>1</v>
      </c>
      <c r="M13" s="526">
        <v>1</v>
      </c>
      <c r="N13" s="526">
        <v>1</v>
      </c>
      <c r="O13" s="526">
        <v>1</v>
      </c>
      <c r="P13" s="526">
        <v>1</v>
      </c>
      <c r="Q13" s="570">
        <v>1</v>
      </c>
      <c r="R13" s="570">
        <v>1</v>
      </c>
      <c r="S13" s="570">
        <v>1</v>
      </c>
      <c r="T13" s="570"/>
      <c r="U13" s="570">
        <v>1</v>
      </c>
      <c r="V13" s="570">
        <v>1</v>
      </c>
      <c r="W13" s="570">
        <v>1</v>
      </c>
      <c r="X13" s="697">
        <v>1</v>
      </c>
      <c r="Y13" s="697">
        <v>1</v>
      </c>
      <c r="Z13" s="697">
        <v>1</v>
      </c>
      <c r="AA13" s="697">
        <v>1</v>
      </c>
    </row>
    <row r="14" spans="1:27" ht="26.25" customHeight="1" x14ac:dyDescent="0.25">
      <c r="B14" s="479" t="s">
        <v>310</v>
      </c>
      <c r="C14" s="533">
        <v>0.44863013698630139</v>
      </c>
      <c r="D14" s="533">
        <v>0.44948630136986301</v>
      </c>
      <c r="E14" s="533">
        <v>0.45034246575342468</v>
      </c>
      <c r="F14" s="533">
        <v>0.45547945205479451</v>
      </c>
      <c r="G14" s="534">
        <v>0.45547945205479451</v>
      </c>
      <c r="H14" s="534">
        <v>0.46297945205479452</v>
      </c>
      <c r="I14" s="533">
        <v>0.47510787671232879</v>
      </c>
      <c r="J14" s="534">
        <v>0.47688356164383561</v>
      </c>
      <c r="K14" s="534">
        <v>0.47945205479452052</v>
      </c>
      <c r="L14" s="534">
        <v>0.47945205479452052</v>
      </c>
      <c r="M14" s="526">
        <v>0.47945205479452052</v>
      </c>
      <c r="N14" s="526">
        <v>0.47945205479452052</v>
      </c>
      <c r="O14" s="526">
        <v>0.47945205479452052</v>
      </c>
      <c r="P14" s="526">
        <v>0.47945205479452002</v>
      </c>
      <c r="Q14" s="526">
        <v>0.47945205479452002</v>
      </c>
      <c r="R14" s="526">
        <v>0.47945205479452002</v>
      </c>
      <c r="S14" s="526">
        <v>0.47945205479452002</v>
      </c>
      <c r="T14" s="526"/>
      <c r="U14" s="526">
        <v>0.47945205479452002</v>
      </c>
      <c r="V14" s="526">
        <v>0.47945205479452002</v>
      </c>
      <c r="W14" s="526">
        <v>0.47945205479452002</v>
      </c>
      <c r="X14" s="697">
        <v>0.47945205479452002</v>
      </c>
      <c r="Y14" s="697">
        <v>0.47945205479452002</v>
      </c>
      <c r="Z14" s="697">
        <v>0.47945205479452002</v>
      </c>
      <c r="AA14" s="697">
        <v>0.47945205479452002</v>
      </c>
    </row>
    <row r="15" spans="1:27" ht="30" customHeight="1" x14ac:dyDescent="0.25">
      <c r="B15" s="1104" t="s">
        <v>308</v>
      </c>
      <c r="C15" s="1104"/>
      <c r="D15" s="1104"/>
      <c r="E15" s="1104"/>
      <c r="F15" s="1104"/>
      <c r="G15" s="1104"/>
      <c r="H15" s="1104"/>
      <c r="I15" s="1104"/>
      <c r="J15" s="1104"/>
      <c r="K15" s="1104"/>
      <c r="L15" s="1104"/>
      <c r="M15" s="1104"/>
      <c r="N15" s="1104"/>
      <c r="O15" s="1104"/>
      <c r="P15" s="24"/>
      <c r="Q15" s="24"/>
      <c r="R15" s="24"/>
      <c r="S15" s="24"/>
      <c r="T15" s="24"/>
      <c r="U15" s="24"/>
      <c r="V15" s="24"/>
      <c r="W15" s="24"/>
      <c r="X15" s="24"/>
      <c r="Y15" s="24"/>
      <c r="Z15" s="24"/>
      <c r="AA15" s="24"/>
    </row>
    <row r="30" spans="1:12" x14ac:dyDescent="0.25">
      <c r="B30" s="1101" t="s">
        <v>314</v>
      </c>
      <c r="C30" s="1101"/>
      <c r="D30" s="1101"/>
      <c r="E30" s="1101"/>
      <c r="F30" s="1101"/>
      <c r="G30" s="1101"/>
      <c r="H30" s="1101"/>
      <c r="I30" s="1101"/>
      <c r="J30" s="1101"/>
      <c r="K30" s="1101"/>
      <c r="L30" s="1101"/>
    </row>
    <row r="31" spans="1:12" x14ac:dyDescent="0.25">
      <c r="A31" s="79"/>
      <c r="B31" s="222"/>
      <c r="C31" s="222"/>
      <c r="D31" s="101"/>
      <c r="E31" s="211"/>
      <c r="F31" s="101"/>
      <c r="G31" s="80"/>
      <c r="H31" s="80"/>
      <c r="I31" s="79"/>
      <c r="J31" s="79"/>
      <c r="K31" s="79"/>
      <c r="L31" s="79"/>
    </row>
    <row r="32" spans="1:12" ht="34.5" customHeight="1" x14ac:dyDescent="0.25">
      <c r="A32" s="79"/>
      <c r="B32" s="1097" t="s">
        <v>248</v>
      </c>
      <c r="C32" s="1099" t="s">
        <v>186</v>
      </c>
      <c r="D32" s="1100"/>
      <c r="E32" s="1095" t="s">
        <v>230</v>
      </c>
      <c r="F32" s="1095" t="s">
        <v>231</v>
      </c>
      <c r="G32" s="1095" t="s">
        <v>187</v>
      </c>
      <c r="H32" s="1095" t="s">
        <v>188</v>
      </c>
      <c r="I32" s="1095" t="s">
        <v>189</v>
      </c>
      <c r="J32" s="1095" t="s">
        <v>190</v>
      </c>
      <c r="K32" s="1095" t="s">
        <v>191</v>
      </c>
      <c r="L32" s="1095" t="s">
        <v>192</v>
      </c>
    </row>
    <row r="33" spans="1:21" ht="78.75" customHeight="1" x14ac:dyDescent="0.25">
      <c r="A33" s="79"/>
      <c r="B33" s="1098"/>
      <c r="C33" s="284" t="s">
        <v>265</v>
      </c>
      <c r="D33" s="284" t="s">
        <v>185</v>
      </c>
      <c r="E33" s="1096"/>
      <c r="F33" s="1096"/>
      <c r="G33" s="1096"/>
      <c r="H33" s="1096"/>
      <c r="I33" s="1096"/>
      <c r="J33" s="1096"/>
      <c r="K33" s="1096"/>
      <c r="L33" s="1096"/>
    </row>
    <row r="34" spans="1:21" x14ac:dyDescent="0.25">
      <c r="A34" s="79"/>
      <c r="B34" s="263" t="s">
        <v>63</v>
      </c>
      <c r="C34" s="508">
        <f t="shared" ref="C34:H34" si="0">SUM(C35:C39)</f>
        <v>1133.5</v>
      </c>
      <c r="D34" s="508">
        <f t="shared" si="0"/>
        <v>566</v>
      </c>
      <c r="E34" s="508">
        <f t="shared" si="0"/>
        <v>0</v>
      </c>
      <c r="F34" s="508">
        <f t="shared" si="0"/>
        <v>0</v>
      </c>
      <c r="G34" s="508">
        <f t="shared" si="0"/>
        <v>526</v>
      </c>
      <c r="H34" s="508">
        <f t="shared" si="0"/>
        <v>526.05100000000004</v>
      </c>
      <c r="I34" s="509">
        <f>G34/C34</f>
        <v>0.46404940449933835</v>
      </c>
      <c r="J34" s="510">
        <f>G34/D34</f>
        <v>0.92932862190812726</v>
      </c>
      <c r="K34" s="510">
        <f>H34/C34</f>
        <v>0.46409439788266438</v>
      </c>
      <c r="L34" s="510">
        <f>H34/D34</f>
        <v>0.92941872791519442</v>
      </c>
    </row>
    <row r="35" spans="1:21" x14ac:dyDescent="0.25">
      <c r="A35" s="79"/>
      <c r="B35" s="263" t="s">
        <v>236</v>
      </c>
      <c r="C35" s="511">
        <f>'6.2 Suivi par rubrique'!$C$7</f>
        <v>0</v>
      </c>
      <c r="D35" s="511">
        <f>'6.2 Suivi par rubrique'!D7</f>
        <v>0</v>
      </c>
      <c r="E35" s="512">
        <f>'6.2 Suivi par rubrique'!E7</f>
        <v>0</v>
      </c>
      <c r="F35" s="512">
        <f>'6.2 Suivi par rubrique'!F7</f>
        <v>0</v>
      </c>
      <c r="G35" s="512">
        <f>'6.2 Suivi par rubrique'!G7</f>
        <v>0</v>
      </c>
      <c r="H35" s="512">
        <f>'6.2 Suivi par rubrique'!H7</f>
        <v>0</v>
      </c>
      <c r="I35" s="513"/>
      <c r="J35" s="514"/>
      <c r="K35" s="514"/>
      <c r="L35" s="514"/>
    </row>
    <row r="36" spans="1:21" ht="25.5" x14ac:dyDescent="0.25">
      <c r="A36" s="79"/>
      <c r="B36" s="263" t="s">
        <v>237</v>
      </c>
      <c r="C36" s="511">
        <f>'6.2 Suivi par rubrique'!C8</f>
        <v>1133.5</v>
      </c>
      <c r="D36" s="511">
        <f>'6.2 Suivi par rubrique'!D8</f>
        <v>566</v>
      </c>
      <c r="E36" s="512">
        <f>'6.2 Suivi par rubrique'!E8</f>
        <v>0</v>
      </c>
      <c r="F36" s="512">
        <f>'6.2 Suivi par rubrique'!F8</f>
        <v>0</v>
      </c>
      <c r="G36" s="512">
        <f>'6.2 Suivi par rubrique'!$G$8</f>
        <v>526</v>
      </c>
      <c r="H36" s="512">
        <f>'6.2 Suivi par rubrique'!H8</f>
        <v>526.05100000000004</v>
      </c>
      <c r="I36" s="515">
        <f>G36/C36</f>
        <v>0.46404940449933835</v>
      </c>
      <c r="J36" s="516">
        <f t="shared" ref="J36:J42" si="1">G36/D36</f>
        <v>0.92932862190812726</v>
      </c>
      <c r="K36" s="516">
        <f>H36/C36</f>
        <v>0.46409439788266438</v>
      </c>
      <c r="L36" s="516">
        <f>H36/D36</f>
        <v>0.92941872791519442</v>
      </c>
    </row>
    <row r="37" spans="1:21" x14ac:dyDescent="0.25">
      <c r="A37" s="79"/>
      <c r="B37" s="263" t="s">
        <v>238</v>
      </c>
      <c r="C37" s="511"/>
      <c r="D37" s="511"/>
      <c r="E37" s="512"/>
      <c r="F37" s="512"/>
      <c r="G37" s="512"/>
      <c r="H37" s="512"/>
      <c r="I37" s="513"/>
      <c r="J37" s="514"/>
      <c r="K37" s="514"/>
      <c r="L37" s="514"/>
    </row>
    <row r="38" spans="1:21" x14ac:dyDescent="0.25">
      <c r="A38" s="79"/>
      <c r="B38" s="256" t="s">
        <v>239</v>
      </c>
      <c r="C38" s="511"/>
      <c r="D38" s="511"/>
      <c r="E38" s="512"/>
      <c r="F38" s="512"/>
      <c r="G38" s="512"/>
      <c r="H38" s="512"/>
      <c r="I38" s="513"/>
      <c r="J38" s="514"/>
      <c r="K38" s="514"/>
      <c r="L38" s="514"/>
    </row>
    <row r="39" spans="1:21" ht="25.5" x14ac:dyDescent="0.25">
      <c r="A39" s="79"/>
      <c r="B39" s="256" t="s">
        <v>240</v>
      </c>
      <c r="C39" s="511">
        <f>'6.2 Suivi par rubrique'!$C$11</f>
        <v>0</v>
      </c>
      <c r="D39" s="511">
        <f>'6.2 Suivi par rubrique'!$D$11</f>
        <v>0</v>
      </c>
      <c r="E39" s="512">
        <f>'6.2 Suivi par rubrique'!$E$11</f>
        <v>0</v>
      </c>
      <c r="F39" s="512"/>
      <c r="G39" s="512">
        <f>'6.2 Suivi par rubrique'!$G$11</f>
        <v>0</v>
      </c>
      <c r="H39" s="512">
        <f>'6.2 Suivi par rubrique'!$H$11</f>
        <v>0</v>
      </c>
      <c r="I39" s="513"/>
      <c r="J39" s="514"/>
      <c r="K39" s="514"/>
      <c r="L39" s="514"/>
    </row>
    <row r="40" spans="1:21" x14ac:dyDescent="0.25">
      <c r="A40" s="79"/>
      <c r="B40" s="256" t="s">
        <v>119</v>
      </c>
      <c r="C40" s="517">
        <f t="shared" ref="C40:H40" si="2">SUM(C41:C42)</f>
        <v>34</v>
      </c>
      <c r="D40" s="558">
        <f>SUM(D41:D42)</f>
        <v>34</v>
      </c>
      <c r="E40" s="518">
        <f t="shared" si="2"/>
        <v>0</v>
      </c>
      <c r="F40" s="519">
        <f t="shared" si="2"/>
        <v>0</v>
      </c>
      <c r="G40" s="518">
        <f t="shared" si="2"/>
        <v>34</v>
      </c>
      <c r="H40" s="518">
        <f t="shared" si="2"/>
        <v>34</v>
      </c>
      <c r="I40" s="509">
        <f>G40/C40</f>
        <v>1</v>
      </c>
      <c r="J40" s="510">
        <f t="shared" si="1"/>
        <v>1</v>
      </c>
      <c r="K40" s="510">
        <f>H40/C40</f>
        <v>1</v>
      </c>
      <c r="L40" s="510">
        <f>H40/D40</f>
        <v>1</v>
      </c>
    </row>
    <row r="41" spans="1:21" ht="15.75" customHeight="1" x14ac:dyDescent="0.25">
      <c r="A41" s="79"/>
      <c r="B41" s="264" t="s">
        <v>267</v>
      </c>
      <c r="C41" s="511"/>
      <c r="D41" s="511"/>
      <c r="E41" s="512"/>
      <c r="F41" s="520"/>
      <c r="G41" s="512"/>
      <c r="H41" s="512"/>
      <c r="I41" s="513"/>
      <c r="J41" s="514"/>
      <c r="K41" s="514"/>
      <c r="L41" s="514"/>
    </row>
    <row r="42" spans="1:21" x14ac:dyDescent="0.25">
      <c r="A42" s="79"/>
      <c r="B42" s="264" t="s">
        <v>241</v>
      </c>
      <c r="C42" s="511">
        <v>34</v>
      </c>
      <c r="D42" s="511">
        <v>34</v>
      </c>
      <c r="E42" s="512">
        <f>'6.2 Suivi par rubrique'!$E$14</f>
        <v>0</v>
      </c>
      <c r="F42" s="520">
        <f>'6.2 Suivi par rubrique'!$F$14</f>
        <v>0</v>
      </c>
      <c r="G42" s="512">
        <f>'6.2 Suivi par rubrique'!$G$14</f>
        <v>34</v>
      </c>
      <c r="H42" s="512">
        <f>'6.2 Suivi par rubrique'!$H$14</f>
        <v>34</v>
      </c>
      <c r="I42" s="515">
        <f>G42/C42</f>
        <v>1</v>
      </c>
      <c r="J42" s="516">
        <f t="shared" si="1"/>
        <v>1</v>
      </c>
      <c r="K42" s="516">
        <f>H42/C42</f>
        <v>1</v>
      </c>
      <c r="L42" s="516">
        <f>H42/D42</f>
        <v>1</v>
      </c>
    </row>
    <row r="43" spans="1:21" x14ac:dyDescent="0.25">
      <c r="A43" s="79"/>
      <c r="B43" s="265" t="s">
        <v>64</v>
      </c>
      <c r="C43" s="503">
        <f t="shared" ref="C43:H43" si="3">C40+C34</f>
        <v>1167.5</v>
      </c>
      <c r="D43" s="503">
        <f t="shared" si="3"/>
        <v>600</v>
      </c>
      <c r="E43" s="503">
        <f t="shared" si="3"/>
        <v>0</v>
      </c>
      <c r="F43" s="504">
        <f t="shared" si="3"/>
        <v>0</v>
      </c>
      <c r="G43" s="503">
        <f t="shared" si="3"/>
        <v>560</v>
      </c>
      <c r="H43" s="503">
        <f t="shared" si="3"/>
        <v>560.05100000000004</v>
      </c>
      <c r="I43" s="509">
        <f>G43/C43</f>
        <v>0.4796573875802998</v>
      </c>
      <c r="J43" s="510">
        <f>G43/D43</f>
        <v>0.93333333333333335</v>
      </c>
      <c r="K43" s="510">
        <f>H43/C43</f>
        <v>0.47970107066381162</v>
      </c>
      <c r="L43" s="510">
        <f>H43/D43</f>
        <v>0.93341833333333346</v>
      </c>
    </row>
    <row r="44" spans="1:21" x14ac:dyDescent="0.25">
      <c r="P44" s="699"/>
      <c r="Q44" s="699"/>
      <c r="R44" s="699"/>
      <c r="S44" s="699"/>
      <c r="U44" s="699"/>
    </row>
    <row r="45" spans="1:21" x14ac:dyDescent="0.25">
      <c r="O45" s="699"/>
      <c r="P45" s="699"/>
      <c r="Q45" s="699"/>
      <c r="R45" s="699"/>
      <c r="S45" s="699"/>
      <c r="U45" s="699"/>
    </row>
    <row r="46" spans="1:21" x14ac:dyDescent="0.25">
      <c r="O46" s="699"/>
      <c r="P46" s="699"/>
      <c r="Q46" s="699"/>
      <c r="R46" s="699"/>
      <c r="S46" s="699"/>
      <c r="U46" s="699"/>
    </row>
    <row r="47" spans="1:21" x14ac:dyDescent="0.25">
      <c r="O47" s="699"/>
      <c r="P47" s="699"/>
      <c r="Q47" s="699"/>
      <c r="R47" s="699"/>
      <c r="S47" s="699"/>
      <c r="U47" s="699"/>
    </row>
    <row r="48" spans="1:21" x14ac:dyDescent="0.25">
      <c r="O48" s="699"/>
      <c r="P48" s="699"/>
      <c r="Q48" s="699"/>
      <c r="R48" s="699"/>
      <c r="S48" s="699"/>
      <c r="U48" s="699"/>
    </row>
    <row r="49" spans="2:36" x14ac:dyDescent="0.25">
      <c r="O49" s="699"/>
      <c r="P49" s="699"/>
      <c r="Q49" s="699"/>
      <c r="R49" s="699"/>
      <c r="S49" s="699"/>
      <c r="U49" s="699"/>
    </row>
    <row r="50" spans="2:36" x14ac:dyDescent="0.25">
      <c r="O50" s="699"/>
      <c r="P50" s="699"/>
      <c r="Q50" s="699"/>
      <c r="R50" s="699"/>
      <c r="S50" s="699"/>
      <c r="U50" s="699"/>
    </row>
    <row r="51" spans="2:36" x14ac:dyDescent="0.25">
      <c r="O51" s="699"/>
      <c r="P51" s="699"/>
      <c r="Q51" s="699"/>
      <c r="R51" s="699"/>
      <c r="S51" s="699"/>
      <c r="U51" s="699"/>
    </row>
    <row r="54" spans="2:36" x14ac:dyDescent="0.25">
      <c r="B54" s="1094" t="s">
        <v>229</v>
      </c>
      <c r="C54" s="1094"/>
      <c r="D54" s="1094"/>
      <c r="E54" s="1094"/>
      <c r="F54" s="1094"/>
      <c r="G54" s="1094"/>
      <c r="H54" s="1094"/>
      <c r="I54" s="1094"/>
      <c r="J54" s="1094"/>
      <c r="K54" s="1094"/>
      <c r="L54" s="1094"/>
    </row>
    <row r="55" spans="2:36" ht="15.75" thickBot="1" x14ac:dyDescent="0.3">
      <c r="B55" s="277" t="s">
        <v>9</v>
      </c>
      <c r="C55" s="227"/>
    </row>
    <row r="56" spans="2:36" ht="45.75" customHeight="1" thickBot="1" x14ac:dyDescent="0.3">
      <c r="B56" s="228" t="s">
        <v>318</v>
      </c>
      <c r="C56" s="473" t="s">
        <v>108</v>
      </c>
      <c r="D56" s="473" t="s">
        <v>151</v>
      </c>
      <c r="E56" s="473" t="s">
        <v>107</v>
      </c>
      <c r="F56" s="473" t="s">
        <v>152</v>
      </c>
      <c r="G56" s="473" t="s">
        <v>153</v>
      </c>
      <c r="H56" s="473" t="s">
        <v>154</v>
      </c>
      <c r="I56" s="474" t="s">
        <v>109</v>
      </c>
      <c r="J56" s="473" t="s">
        <v>106</v>
      </c>
      <c r="K56" s="473" t="s">
        <v>155</v>
      </c>
      <c r="L56" s="473" t="s">
        <v>156</v>
      </c>
      <c r="M56" s="571"/>
      <c r="N56" s="571"/>
    </row>
    <row r="57" spans="2:36" ht="15.75" thickBot="1" x14ac:dyDescent="0.3">
      <c r="B57" s="229"/>
      <c r="C57" s="716">
        <f>'2 Performances'!C6</f>
        <v>895</v>
      </c>
      <c r="D57" s="716">
        <f>'2 Performances'!D6</f>
        <v>2009</v>
      </c>
      <c r="E57" s="716">
        <f>'2 Performances'!E6</f>
        <v>215</v>
      </c>
      <c r="F57" s="716">
        <f>'2 Performances'!F6</f>
        <v>635</v>
      </c>
      <c r="G57" s="716">
        <f>'2 Performances'!G6</f>
        <v>68</v>
      </c>
      <c r="H57" s="716">
        <f>'2 Performances'!H6</f>
        <v>60</v>
      </c>
      <c r="I57" s="716">
        <f>'2 Performances'!I6</f>
        <v>-1338</v>
      </c>
      <c r="J57" s="716">
        <f>'2 Performances'!J6</f>
        <v>-1298</v>
      </c>
      <c r="K57" s="716">
        <f>'2 Performances'!K6</f>
        <v>329</v>
      </c>
      <c r="L57" s="716">
        <f>'2 Performances'!L6</f>
        <v>247</v>
      </c>
      <c r="M57" s="571"/>
      <c r="N57" s="285"/>
      <c r="P57" s="285"/>
      <c r="Q57" s="285"/>
      <c r="R57" s="285"/>
      <c r="S57" s="285"/>
      <c r="T57" s="285"/>
      <c r="U57" s="285"/>
      <c r="V57" s="285"/>
      <c r="W57" s="285"/>
      <c r="X57" s="285"/>
      <c r="Y57" s="285"/>
      <c r="Z57" s="285"/>
      <c r="AA57" s="285"/>
    </row>
    <row r="58" spans="2:36" x14ac:dyDescent="0.25">
      <c r="P58" s="281"/>
      <c r="Q58" s="281"/>
      <c r="R58" s="281"/>
      <c r="S58" s="281"/>
      <c r="T58" s="281"/>
      <c r="U58" s="281"/>
      <c r="V58" s="281"/>
      <c r="W58" s="281"/>
      <c r="X58" s="281"/>
      <c r="Y58" s="281"/>
      <c r="Z58" s="281"/>
      <c r="AA58" s="281"/>
      <c r="AB58" s="425"/>
      <c r="AC58" s="425"/>
      <c r="AD58" s="425"/>
      <c r="AE58" s="425"/>
      <c r="AF58" s="425"/>
      <c r="AG58" s="425"/>
      <c r="AH58" s="425"/>
      <c r="AI58" s="425"/>
      <c r="AJ58" s="425"/>
    </row>
    <row r="59" spans="2:36" x14ac:dyDescent="0.25">
      <c r="P59" s="426"/>
      <c r="Q59" s="426"/>
      <c r="R59" s="426"/>
      <c r="S59" s="426"/>
      <c r="T59" s="426"/>
      <c r="U59" s="426"/>
      <c r="V59" s="426"/>
      <c r="W59" s="426"/>
      <c r="X59" s="426"/>
      <c r="Y59" s="426"/>
      <c r="Z59" s="426"/>
      <c r="AA59" s="426"/>
      <c r="AB59" s="427"/>
      <c r="AC59" s="427"/>
      <c r="AD59" s="428"/>
      <c r="AE59" s="427"/>
      <c r="AF59" s="427"/>
      <c r="AG59" s="276"/>
      <c r="AH59" s="276"/>
      <c r="AI59" s="276"/>
      <c r="AJ59" s="276"/>
    </row>
    <row r="60" spans="2:36" x14ac:dyDescent="0.25">
      <c r="P60" s="426"/>
      <c r="Q60" s="426"/>
      <c r="R60" s="426"/>
      <c r="S60" s="426"/>
      <c r="T60" s="426"/>
      <c r="U60" s="426"/>
      <c r="V60" s="426"/>
      <c r="W60" s="426"/>
      <c r="X60" s="426"/>
      <c r="Y60" s="426"/>
      <c r="Z60" s="426"/>
      <c r="AA60" s="426"/>
      <c r="AB60" s="427"/>
      <c r="AC60" s="427"/>
      <c r="AD60" s="427"/>
      <c r="AE60" s="427"/>
      <c r="AF60" s="427"/>
      <c r="AG60" s="276"/>
      <c r="AH60" s="276"/>
      <c r="AI60" s="276"/>
      <c r="AJ60" s="276"/>
    </row>
    <row r="61" spans="2:36" x14ac:dyDescent="0.25">
      <c r="P61" s="429"/>
      <c r="Q61" s="429"/>
      <c r="R61" s="429"/>
      <c r="S61" s="429"/>
      <c r="T61" s="429"/>
      <c r="U61" s="429"/>
      <c r="V61" s="429"/>
      <c r="W61" s="429"/>
      <c r="X61" s="429"/>
      <c r="Y61" s="429"/>
      <c r="Z61" s="429"/>
      <c r="AA61" s="429"/>
      <c r="AB61" s="427"/>
      <c r="AC61" s="427"/>
      <c r="AD61" s="427"/>
      <c r="AE61" s="427"/>
      <c r="AF61" s="427"/>
      <c r="AG61" s="276"/>
      <c r="AH61" s="276"/>
      <c r="AI61" s="276"/>
      <c r="AJ61" s="276"/>
    </row>
    <row r="62" spans="2:36" x14ac:dyDescent="0.25">
      <c r="P62" s="429"/>
      <c r="Q62" s="429"/>
      <c r="R62" s="429"/>
      <c r="S62" s="429"/>
      <c r="T62" s="429"/>
      <c r="U62" s="429"/>
      <c r="V62" s="429"/>
      <c r="W62" s="429"/>
      <c r="X62" s="429"/>
      <c r="Y62" s="429"/>
      <c r="Z62" s="429"/>
      <c r="AA62" s="429"/>
      <c r="AB62" s="427"/>
      <c r="AC62" s="427"/>
      <c r="AD62" s="427"/>
      <c r="AE62" s="427"/>
      <c r="AF62" s="427"/>
      <c r="AG62" s="276"/>
      <c r="AH62" s="276"/>
      <c r="AI62" s="276"/>
      <c r="AJ62" s="276"/>
    </row>
    <row r="63" spans="2:36" x14ac:dyDescent="0.25">
      <c r="P63" s="429"/>
      <c r="Q63" s="429"/>
      <c r="R63" s="429"/>
      <c r="S63" s="429"/>
      <c r="T63" s="429"/>
      <c r="U63" s="429"/>
      <c r="V63" s="429"/>
      <c r="W63" s="429"/>
      <c r="X63" s="429"/>
      <c r="Y63" s="429"/>
      <c r="Z63" s="429"/>
      <c r="AA63" s="429"/>
      <c r="AB63" s="427"/>
      <c r="AC63" s="427"/>
      <c r="AD63" s="427"/>
      <c r="AE63" s="427"/>
      <c r="AF63" s="427"/>
      <c r="AG63" s="276"/>
      <c r="AH63" s="276"/>
      <c r="AI63" s="276"/>
      <c r="AJ63" s="276"/>
    </row>
    <row r="64" spans="2:36" x14ac:dyDescent="0.25">
      <c r="P64" s="429"/>
      <c r="Q64" s="429"/>
      <c r="R64" s="429"/>
      <c r="S64" s="429"/>
      <c r="T64" s="429"/>
      <c r="U64" s="429"/>
      <c r="V64" s="429"/>
      <c r="W64" s="429"/>
      <c r="X64" s="429"/>
      <c r="Y64" s="429"/>
      <c r="Z64" s="429"/>
      <c r="AA64" s="429"/>
      <c r="AB64" s="427"/>
      <c r="AC64" s="427"/>
      <c r="AD64" s="427"/>
      <c r="AE64" s="427"/>
      <c r="AF64" s="427"/>
      <c r="AG64" s="276"/>
      <c r="AH64" s="276"/>
      <c r="AI64" s="276"/>
      <c r="AJ64" s="276"/>
    </row>
    <row r="65" spans="16:36" x14ac:dyDescent="0.25">
      <c r="P65" s="426"/>
      <c r="Q65" s="426"/>
      <c r="R65" s="426"/>
      <c r="S65" s="426"/>
      <c r="T65" s="426"/>
      <c r="U65" s="426"/>
      <c r="V65" s="426"/>
      <c r="W65" s="426"/>
      <c r="X65" s="426"/>
      <c r="Y65" s="426"/>
      <c r="Z65" s="426"/>
      <c r="AA65" s="426"/>
      <c r="AB65" s="430"/>
      <c r="AC65" s="431"/>
      <c r="AD65" s="431"/>
      <c r="AE65" s="431"/>
      <c r="AF65" s="276"/>
      <c r="AG65" s="276"/>
      <c r="AH65" s="276"/>
      <c r="AI65" s="276"/>
      <c r="AJ65" s="276"/>
    </row>
    <row r="66" spans="16:36" x14ac:dyDescent="0.25">
      <c r="P66" s="426"/>
      <c r="Q66" s="426"/>
      <c r="R66" s="426"/>
      <c r="S66" s="426"/>
      <c r="T66" s="426"/>
      <c r="U66" s="426"/>
      <c r="V66" s="426"/>
      <c r="W66" s="426"/>
      <c r="X66" s="426"/>
      <c r="Y66" s="426"/>
      <c r="Z66" s="426"/>
      <c r="AA66" s="426"/>
      <c r="AB66" s="430"/>
      <c r="AC66" s="432"/>
      <c r="AD66" s="432"/>
      <c r="AE66" s="432"/>
      <c r="AF66" s="276"/>
      <c r="AG66" s="276"/>
      <c r="AH66" s="276"/>
      <c r="AI66" s="276"/>
      <c r="AJ66" s="276"/>
    </row>
    <row r="67" spans="16:36" x14ac:dyDescent="0.25">
      <c r="P67" s="433"/>
      <c r="Q67" s="433"/>
      <c r="R67" s="433"/>
      <c r="S67" s="433"/>
      <c r="T67" s="433"/>
      <c r="U67" s="433"/>
      <c r="V67" s="433"/>
      <c r="W67" s="433"/>
      <c r="X67" s="433"/>
      <c r="Y67" s="433"/>
      <c r="Z67" s="433"/>
      <c r="AA67" s="433"/>
      <c r="AB67" s="430"/>
      <c r="AC67" s="432"/>
      <c r="AD67" s="432"/>
      <c r="AE67" s="432"/>
      <c r="AF67" s="276"/>
      <c r="AG67" s="276"/>
      <c r="AH67" s="276"/>
      <c r="AI67" s="276"/>
      <c r="AJ67" s="276"/>
    </row>
    <row r="68" spans="16:36" x14ac:dyDescent="0.25">
      <c r="P68" s="281"/>
      <c r="Q68" s="281"/>
      <c r="R68" s="281"/>
      <c r="S68" s="281"/>
      <c r="T68" s="281"/>
      <c r="U68" s="281"/>
      <c r="V68" s="281"/>
      <c r="W68" s="281"/>
      <c r="X68" s="281"/>
      <c r="Y68" s="281"/>
      <c r="Z68" s="281"/>
      <c r="AA68" s="281"/>
      <c r="AB68" s="281"/>
      <c r="AC68" s="281"/>
      <c r="AD68" s="281"/>
      <c r="AE68" s="281"/>
      <c r="AF68" s="281"/>
      <c r="AG68" s="281"/>
      <c r="AH68" s="281"/>
      <c r="AI68" s="281"/>
      <c r="AJ68" s="281"/>
    </row>
    <row r="69" spans="16:36" x14ac:dyDescent="0.25">
      <c r="AB69" s="281"/>
      <c r="AC69" s="281"/>
      <c r="AD69" s="281"/>
      <c r="AE69" s="281"/>
      <c r="AF69" s="281"/>
      <c r="AG69" s="281"/>
      <c r="AH69" s="281"/>
      <c r="AI69" s="281"/>
      <c r="AJ69" s="281"/>
    </row>
    <row r="70" spans="16:36" x14ac:dyDescent="0.25">
      <c r="AB70" s="281"/>
      <c r="AC70" s="281"/>
      <c r="AD70" s="281"/>
      <c r="AE70" s="281"/>
      <c r="AF70" s="281"/>
      <c r="AG70" s="281"/>
      <c r="AH70" s="281"/>
      <c r="AI70" s="281"/>
      <c r="AJ70" s="281"/>
    </row>
    <row r="71" spans="16:36" x14ac:dyDescent="0.25">
      <c r="AB71" s="281"/>
      <c r="AC71" s="281"/>
      <c r="AD71" s="281"/>
      <c r="AE71" s="281"/>
      <c r="AF71" s="281"/>
      <c r="AG71" s="281"/>
      <c r="AH71" s="281"/>
      <c r="AI71" s="281"/>
      <c r="AJ71" s="281"/>
    </row>
    <row r="82" spans="2:27" x14ac:dyDescent="0.25">
      <c r="X82" s="572"/>
      <c r="Y82" s="574"/>
      <c r="Z82" s="457"/>
      <c r="AA82"/>
    </row>
    <row r="83" spans="2:27" x14ac:dyDescent="0.25">
      <c r="X83" s="572"/>
      <c r="Y83" s="574"/>
      <c r="Z83" s="457"/>
      <c r="AA83"/>
    </row>
    <row r="84" spans="2:27" x14ac:dyDescent="0.25">
      <c r="B84" s="285" t="s">
        <v>266</v>
      </c>
      <c r="X84" s="572"/>
      <c r="Y84" s="574"/>
      <c r="Z84" s="457"/>
      <c r="AA84"/>
    </row>
    <row r="85" spans="2:27" x14ac:dyDescent="0.25">
      <c r="B85" s="468"/>
      <c r="C85" s="453" t="s">
        <v>349</v>
      </c>
      <c r="D85" s="472" t="s">
        <v>350</v>
      </c>
      <c r="E85" s="444" t="s">
        <v>351</v>
      </c>
      <c r="F85" s="444" t="s">
        <v>352</v>
      </c>
      <c r="G85" s="444" t="s">
        <v>353</v>
      </c>
      <c r="H85" s="444" t="s">
        <v>354</v>
      </c>
      <c r="I85" s="444" t="s">
        <v>360</v>
      </c>
      <c r="J85" s="444" t="s">
        <v>361</v>
      </c>
      <c r="K85" s="444" t="s">
        <v>363</v>
      </c>
      <c r="L85" s="444" t="s">
        <v>364</v>
      </c>
      <c r="M85" s="444" t="s">
        <v>365</v>
      </c>
      <c r="N85" s="444" t="s">
        <v>374</v>
      </c>
      <c r="O85" s="444" t="s">
        <v>377</v>
      </c>
      <c r="P85" s="444" t="s">
        <v>379</v>
      </c>
      <c r="Q85" s="444" t="s">
        <v>380</v>
      </c>
      <c r="R85" s="444" t="s">
        <v>390</v>
      </c>
      <c r="S85" s="444" t="s">
        <v>391</v>
      </c>
      <c r="T85" s="444" t="s">
        <v>393</v>
      </c>
      <c r="U85" s="444" t="s">
        <v>398</v>
      </c>
      <c r="V85"/>
      <c r="W85"/>
      <c r="X85"/>
      <c r="Y85"/>
      <c r="Z85"/>
      <c r="AA85"/>
    </row>
    <row r="86" spans="2:27" x14ac:dyDescent="0.25">
      <c r="B86" s="470" t="s">
        <v>260</v>
      </c>
      <c r="C86" s="547">
        <v>403</v>
      </c>
      <c r="D86" s="547">
        <v>356</v>
      </c>
      <c r="E86" s="559">
        <v>466</v>
      </c>
      <c r="F86" s="559">
        <v>466</v>
      </c>
      <c r="G86" s="548">
        <v>520.53</v>
      </c>
      <c r="H86" s="548">
        <v>531</v>
      </c>
      <c r="I86" s="567">
        <v>510</v>
      </c>
      <c r="J86" s="548">
        <v>510</v>
      </c>
      <c r="K86" s="548">
        <v>614</v>
      </c>
      <c r="L86" s="548">
        <v>550</v>
      </c>
      <c r="M86" s="577">
        <v>616.71400000000006</v>
      </c>
      <c r="N86" s="576">
        <v>526.73894000000007</v>
      </c>
      <c r="O86" s="576">
        <v>577</v>
      </c>
      <c r="P86" s="576">
        <v>616.71400000000006</v>
      </c>
      <c r="Q86" s="576">
        <f>+'[1]2 Performances'!$C$6</f>
        <v>478.97914700000001</v>
      </c>
      <c r="R86" s="576">
        <v>478.97914700000001</v>
      </c>
      <c r="S86" s="730">
        <v>282.29416388999999</v>
      </c>
      <c r="T86" s="730">
        <v>354</v>
      </c>
      <c r="U86" s="729">
        <f>+C57</f>
        <v>895</v>
      </c>
      <c r="V86"/>
      <c r="W86"/>
      <c r="X86"/>
      <c r="Y86"/>
      <c r="Z86"/>
      <c r="AA86"/>
    </row>
    <row r="87" spans="2:27" x14ac:dyDescent="0.25">
      <c r="B87" s="470" t="s">
        <v>261</v>
      </c>
      <c r="C87" s="549">
        <v>-392</v>
      </c>
      <c r="D87" s="547">
        <v>-392</v>
      </c>
      <c r="E87" s="559">
        <v>-378</v>
      </c>
      <c r="F87" s="559">
        <v>-378</v>
      </c>
      <c r="G87" s="548">
        <v>-336</v>
      </c>
      <c r="H87" s="548">
        <v>-437</v>
      </c>
      <c r="I87" s="567">
        <v>-380</v>
      </c>
      <c r="J87" s="548">
        <v>-380</v>
      </c>
      <c r="K87" s="548">
        <v>-286</v>
      </c>
      <c r="L87" s="548">
        <v>-594</v>
      </c>
      <c r="M87" s="577">
        <v>-872.56046600000002</v>
      </c>
      <c r="N87" s="576">
        <v>-269</v>
      </c>
      <c r="O87" s="576">
        <v>-595</v>
      </c>
      <c r="P87" s="576">
        <v>-872.56046600000002</v>
      </c>
      <c r="Q87" s="576">
        <f>+'[1]2 Performances'!$I$6</f>
        <v>-1024.9390000000001</v>
      </c>
      <c r="R87" s="576">
        <v>-1024.9390000000001</v>
      </c>
      <c r="S87" s="730">
        <v>-1063.306</v>
      </c>
      <c r="T87" s="730">
        <v>-1298</v>
      </c>
      <c r="U87" s="729">
        <f>+I57</f>
        <v>-1338</v>
      </c>
      <c r="V87"/>
      <c r="W87"/>
      <c r="X87"/>
      <c r="Y87"/>
      <c r="Z87"/>
      <c r="AA87"/>
    </row>
    <row r="88" spans="2:27" x14ac:dyDescent="0.25">
      <c r="B88" s="471" t="s">
        <v>262</v>
      </c>
      <c r="C88" s="549">
        <v>-14</v>
      </c>
      <c r="D88" s="547">
        <v>16</v>
      </c>
      <c r="E88" s="560">
        <v>92</v>
      </c>
      <c r="F88" s="560">
        <v>92</v>
      </c>
      <c r="G88" s="548">
        <v>126</v>
      </c>
      <c r="H88" s="548">
        <v>60</v>
      </c>
      <c r="I88" s="567">
        <v>60</v>
      </c>
      <c r="J88" s="548">
        <v>60</v>
      </c>
      <c r="K88" s="548">
        <v>76</v>
      </c>
      <c r="L88" s="548">
        <v>17</v>
      </c>
      <c r="M88" s="577">
        <v>81.230930000000001</v>
      </c>
      <c r="N88" s="576">
        <v>16</v>
      </c>
      <c r="O88" s="576">
        <v>99</v>
      </c>
      <c r="P88" s="576">
        <v>81.230930000000001</v>
      </c>
      <c r="Q88" s="576">
        <f>+'[1]2 Performances'!$G$6</f>
        <v>-29.69447200000004</v>
      </c>
      <c r="R88" s="576">
        <v>-154</v>
      </c>
      <c r="S88" s="730">
        <v>30.002700538775809</v>
      </c>
      <c r="T88" s="730">
        <v>-8</v>
      </c>
      <c r="U88" s="729">
        <f>+G57</f>
        <v>68</v>
      </c>
      <c r="V88"/>
      <c r="W88"/>
      <c r="X88"/>
      <c r="Y88"/>
      <c r="Z88"/>
      <c r="AA88"/>
    </row>
    <row r="89" spans="2:27" x14ac:dyDescent="0.25">
      <c r="B89" s="471" t="s">
        <v>263</v>
      </c>
      <c r="C89" s="549">
        <v>-46</v>
      </c>
      <c r="D89" s="547">
        <v>-38</v>
      </c>
      <c r="E89" s="551">
        <v>162.928</v>
      </c>
      <c r="F89" s="551">
        <v>54</v>
      </c>
      <c r="G89" s="548">
        <v>86</v>
      </c>
      <c r="H89" s="548">
        <v>5.88</v>
      </c>
      <c r="I89" s="567">
        <v>5.3310000000000004</v>
      </c>
      <c r="J89" s="548">
        <v>27</v>
      </c>
      <c r="K89" s="548">
        <v>27</v>
      </c>
      <c r="L89" s="548">
        <v>27</v>
      </c>
      <c r="M89" s="577">
        <v>27</v>
      </c>
      <c r="N89" s="576">
        <v>27</v>
      </c>
      <c r="O89" s="576">
        <v>55</v>
      </c>
      <c r="P89" s="576">
        <v>-87</v>
      </c>
      <c r="Q89" s="576">
        <v>38</v>
      </c>
      <c r="R89" s="714">
        <v>-196</v>
      </c>
      <c r="S89" s="730">
        <v>-19.635596891224189</v>
      </c>
      <c r="T89" s="730">
        <v>-55</v>
      </c>
      <c r="U89" s="729">
        <v>-4</v>
      </c>
      <c r="V89"/>
      <c r="W89"/>
      <c r="X89"/>
      <c r="Y89"/>
      <c r="Z89"/>
      <c r="AA89"/>
    </row>
    <row r="90" spans="2:27" x14ac:dyDescent="0.25">
      <c r="B90" s="471" t="s">
        <v>264</v>
      </c>
      <c r="C90" s="549">
        <v>56</v>
      </c>
      <c r="D90" s="547">
        <v>56</v>
      </c>
      <c r="E90" s="560">
        <v>135</v>
      </c>
      <c r="F90" s="560">
        <v>190</v>
      </c>
      <c r="G90" s="548">
        <v>126</v>
      </c>
      <c r="H90" s="550">
        <v>190</v>
      </c>
      <c r="I90" s="567">
        <v>207</v>
      </c>
      <c r="J90" s="550">
        <v>235</v>
      </c>
      <c r="K90" s="550">
        <v>235</v>
      </c>
      <c r="L90" s="550">
        <v>235</v>
      </c>
      <c r="M90" s="577">
        <v>235</v>
      </c>
      <c r="N90" s="576">
        <v>235</v>
      </c>
      <c r="O90" s="576">
        <v>186</v>
      </c>
      <c r="P90" s="576">
        <v>295.55683399999998</v>
      </c>
      <c r="Q90" s="717">
        <f>'[1]2 Performances'!$K$6</f>
        <v>335.55799999999999</v>
      </c>
      <c r="R90" s="715">
        <v>335.55799999999999</v>
      </c>
      <c r="S90" s="730">
        <v>264.55500000000001</v>
      </c>
      <c r="T90" s="730">
        <v>247</v>
      </c>
      <c r="U90" s="729">
        <f>+K57</f>
        <v>329</v>
      </c>
      <c r="V90"/>
      <c r="W90"/>
      <c r="X90"/>
      <c r="Y90"/>
      <c r="Z90"/>
      <c r="AA90"/>
    </row>
    <row r="91" spans="2:27" x14ac:dyDescent="0.25">
      <c r="B91" s="471" t="s">
        <v>376</v>
      </c>
      <c r="C91" s="549">
        <v>3785</v>
      </c>
      <c r="D91" s="547">
        <v>3785</v>
      </c>
      <c r="E91" s="551">
        <v>3785</v>
      </c>
      <c r="F91" s="551">
        <v>3790</v>
      </c>
      <c r="G91" s="551">
        <v>3790</v>
      </c>
      <c r="H91" s="551">
        <v>3790</v>
      </c>
      <c r="I91" s="568">
        <v>3790</v>
      </c>
      <c r="J91" s="551">
        <v>4725</v>
      </c>
      <c r="K91" s="551">
        <v>4725</v>
      </c>
      <c r="L91" s="551">
        <v>4725</v>
      </c>
      <c r="M91" s="577">
        <v>4725</v>
      </c>
      <c r="N91" s="551">
        <v>4725</v>
      </c>
      <c r="O91" s="551">
        <v>4725</v>
      </c>
      <c r="P91" s="551">
        <v>4725</v>
      </c>
      <c r="Q91" s="718">
        <v>4725</v>
      </c>
      <c r="R91" s="715">
        <v>4725</v>
      </c>
      <c r="S91" s="730">
        <v>4725</v>
      </c>
      <c r="T91" s="730">
        <v>13201</v>
      </c>
      <c r="U91" s="729">
        <v>13259</v>
      </c>
      <c r="V91"/>
      <c r="W91"/>
      <c r="X91"/>
      <c r="Y91"/>
      <c r="Z91"/>
      <c r="AA91"/>
    </row>
    <row r="92" spans="2:27" x14ac:dyDescent="0.25">
      <c r="B92" s="470" t="s">
        <v>342</v>
      </c>
      <c r="C92" s="562">
        <v>-3.4739454094292806E-2</v>
      </c>
      <c r="D92" s="562">
        <v>-3.4739454094292806E-2</v>
      </c>
      <c r="E92" s="562">
        <v>0.19742489270386265</v>
      </c>
      <c r="F92" s="562">
        <v>0.19742489270386265</v>
      </c>
      <c r="G92" s="562">
        <v>0.24206097631260448</v>
      </c>
      <c r="H92" s="562">
        <v>0.11299435028248588</v>
      </c>
      <c r="I92" s="562">
        <v>0.11764705882352941</v>
      </c>
      <c r="J92" s="562">
        <v>0.11764705882352941</v>
      </c>
      <c r="K92" s="562">
        <v>0.12377850162866449</v>
      </c>
      <c r="L92" s="562">
        <v>3.090909090909091E-2</v>
      </c>
      <c r="M92" s="578">
        <v>0.13171572236077014</v>
      </c>
      <c r="N92" s="562">
        <v>3.0375578460176113E-2</v>
      </c>
      <c r="O92" s="562">
        <v>3.0375578460176113E-2</v>
      </c>
      <c r="P92" s="562">
        <v>0.13171572236077014</v>
      </c>
      <c r="Q92" s="562">
        <f>Q88/Q86</f>
        <v>-6.1995333588082152E-2</v>
      </c>
      <c r="R92" s="713">
        <v>-6.1995333588082152E-2</v>
      </c>
      <c r="S92" s="713">
        <v>0.10628168902020516</v>
      </c>
      <c r="T92" s="713">
        <v>-2.2598870056497175E-2</v>
      </c>
      <c r="U92" s="728">
        <f>U88/U86</f>
        <v>7.5977653631284919E-2</v>
      </c>
      <c r="V92"/>
      <c r="W92"/>
      <c r="X92"/>
      <c r="Y92"/>
      <c r="Z92"/>
      <c r="AA92"/>
    </row>
    <row r="93" spans="2:27" x14ac:dyDescent="0.25">
      <c r="B93" s="470" t="s">
        <v>343</v>
      </c>
      <c r="C93" s="561">
        <v>-0.11414392059553349</v>
      </c>
      <c r="D93" s="561">
        <v>-0.11414392059553349</v>
      </c>
      <c r="E93" s="561">
        <v>0.34963090128755364</v>
      </c>
      <c r="F93" s="561">
        <v>0.11587982832618025</v>
      </c>
      <c r="G93" s="561">
        <v>0.16521622192765067</v>
      </c>
      <c r="H93" s="561">
        <v>1.1073446327683615E-2</v>
      </c>
      <c r="I93" s="561">
        <v>1.0452941176470588E-2</v>
      </c>
      <c r="J93" s="561">
        <v>5.2941176470588235E-2</v>
      </c>
      <c r="K93" s="561">
        <v>4.3973941368078175E-2</v>
      </c>
      <c r="L93" s="561">
        <v>4.9090909090909088E-2</v>
      </c>
      <c r="M93" s="578">
        <v>4.3780423340478727E-2</v>
      </c>
      <c r="N93" s="561">
        <v>5.1258788651547191E-2</v>
      </c>
      <c r="O93" s="561">
        <v>5.1258788651547191E-2</v>
      </c>
      <c r="P93" s="561">
        <v>-0.14107025298598702</v>
      </c>
      <c r="Q93" s="562">
        <f>Q89/Q86</f>
        <v>7.9335395367431311E-2</v>
      </c>
      <c r="R93" s="713">
        <v>7.9335395367431311E-2</v>
      </c>
      <c r="S93" s="713">
        <v>-6.9557218685099995E-2</v>
      </c>
      <c r="T93" s="713">
        <v>-0.15536723163841809</v>
      </c>
      <c r="U93" s="728">
        <f>U89/U86</f>
        <v>-4.4692737430167594E-3</v>
      </c>
      <c r="V93"/>
      <c r="W93"/>
      <c r="X93"/>
      <c r="Y93"/>
      <c r="Z93"/>
      <c r="AA93"/>
    </row>
    <row r="94" spans="2:27" ht="16.5" customHeight="1" x14ac:dyDescent="0.25">
      <c r="B94" s="485" t="s">
        <v>344</v>
      </c>
      <c r="C94" s="561">
        <v>4.0158520475561427E-2</v>
      </c>
      <c r="D94" s="561">
        <v>4.0158520475561427E-2</v>
      </c>
      <c r="E94" s="561">
        <v>3.5667107001321002E-2</v>
      </c>
      <c r="F94" s="561">
        <v>5.0237969328397671E-2</v>
      </c>
      <c r="G94" s="561">
        <v>3.3245382585751979E-2</v>
      </c>
      <c r="H94" s="561">
        <v>5.0131926121372031E-2</v>
      </c>
      <c r="I94" s="561">
        <v>5.4617414248021107E-2</v>
      </c>
      <c r="J94" s="561">
        <v>4.9735449735449737E-2</v>
      </c>
      <c r="K94" s="561">
        <v>4.9735449735449737E-2</v>
      </c>
      <c r="L94" s="561">
        <v>4.9735449735449737E-2</v>
      </c>
      <c r="M94" s="578">
        <v>4.9735449735449737E-2</v>
      </c>
      <c r="N94" s="561">
        <v>4.9735449735449737E-2</v>
      </c>
      <c r="O94" s="561">
        <v>4.9735449735449737E-2</v>
      </c>
      <c r="P94" s="561">
        <v>6.2551710899470897E-2</v>
      </c>
      <c r="Q94" s="562">
        <f>Q90/Q91</f>
        <v>7.1017566137566129E-2</v>
      </c>
      <c r="R94" s="713">
        <v>7.1017566137566129E-2</v>
      </c>
      <c r="S94" s="713">
        <v>5.5990476190476195E-2</v>
      </c>
      <c r="T94" s="733">
        <v>1.8710703734565563E-2</v>
      </c>
      <c r="U94" s="732">
        <f>U90/U91</f>
        <v>2.4813334338939588E-2</v>
      </c>
      <c r="V94"/>
      <c r="W94"/>
      <c r="X94"/>
      <c r="Y94"/>
      <c r="Z94"/>
      <c r="AA94"/>
    </row>
    <row r="95" spans="2:27" x14ac:dyDescent="0.25">
      <c r="B95" s="285"/>
      <c r="W95" s="698"/>
      <c r="X95" s="574"/>
      <c r="Y95" s="457"/>
      <c r="Z95"/>
      <c r="AA95"/>
    </row>
    <row r="96" spans="2:27" x14ac:dyDescent="0.25">
      <c r="B96" s="285"/>
    </row>
  </sheetData>
  <mergeCells count="19">
    <mergeCell ref="B30:L30"/>
    <mergeCell ref="B9:B10"/>
    <mergeCell ref="B15:O15"/>
    <mergeCell ref="B1:O1"/>
    <mergeCell ref="B2:O2"/>
    <mergeCell ref="B3:O3"/>
    <mergeCell ref="B7:L7"/>
    <mergeCell ref="B5:R5"/>
    <mergeCell ref="B54:L54"/>
    <mergeCell ref="J32:J33"/>
    <mergeCell ref="B32:B33"/>
    <mergeCell ref="C32:D32"/>
    <mergeCell ref="I32:I33"/>
    <mergeCell ref="E32:E33"/>
    <mergeCell ref="F32:F33"/>
    <mergeCell ref="G32:G33"/>
    <mergeCell ref="H32:H33"/>
    <mergeCell ref="K32:K33"/>
    <mergeCell ref="L32:L33"/>
  </mergeCells>
  <phoneticPr fontId="0" type="noConversion"/>
  <conditionalFormatting sqref="H33:H34 I34:I43">
    <cfRule type="cellIs" dxfId="1" priority="3" operator="greaterThan">
      <formula>0.5</formula>
    </cfRule>
  </conditionalFormatting>
  <conditionalFormatting sqref="I33:I42 J34:L42 I43:L43">
    <cfRule type="cellIs" dxfId="0" priority="4" operator="greaterThan">
      <formula>0.2</formula>
    </cfRule>
  </conditionalFormatting>
  <pageMargins left="0.43307086614173229" right="0" top="0.27559055118110237" bottom="0.23622047244094491" header="0.11811023622047245" footer="0.11811023622047245"/>
  <pageSetup paperSize="9" scale="55" fitToWidth="2" fitToHeight="3" orientation="landscape" horizontalDpi="4294967294" verticalDpi="4294967294" r:id="rId1"/>
  <rowBreaks count="1" manualBreakCount="1">
    <brk id="58" max="26" man="1"/>
  </rowBreaks>
  <colBreaks count="1" manualBreakCount="1">
    <brk id="31" max="106"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FF0000"/>
  </sheetPr>
  <dimension ref="A1:AM31"/>
  <sheetViews>
    <sheetView showGridLines="0" view="pageBreakPreview" topLeftCell="A10" zoomScaleSheetLayoutView="100" workbookViewId="0">
      <selection activeCell="G9" sqref="G9"/>
    </sheetView>
  </sheetViews>
  <sheetFormatPr baseColWidth="10" defaultRowHeight="16.5" x14ac:dyDescent="0.3"/>
  <cols>
    <col min="1" max="1" width="3.7109375" style="613" customWidth="1"/>
    <col min="2" max="2" width="31.42578125" style="613" customWidth="1"/>
    <col min="3" max="3" width="13.140625" style="641" customWidth="1"/>
    <col min="4" max="4" width="10.5703125" style="641" customWidth="1"/>
    <col min="5" max="5" width="13" style="641" customWidth="1"/>
    <col min="6" max="6" width="10.7109375" style="641" customWidth="1"/>
    <col min="7" max="7" width="11.7109375" style="641" customWidth="1"/>
    <col min="8" max="8" width="11.7109375" style="613" customWidth="1"/>
    <col min="9" max="9" width="12.85546875" style="613" bestFit="1" customWidth="1"/>
    <col min="10" max="10" width="12.5703125" style="613" customWidth="1"/>
    <col min="11" max="11" width="13.28515625" style="613" customWidth="1"/>
    <col min="12" max="12" width="14.85546875" style="613" customWidth="1"/>
    <col min="13" max="16384" width="11.42578125" style="613"/>
  </cols>
  <sheetData>
    <row r="1" spans="2:12" x14ac:dyDescent="0.3">
      <c r="B1" s="746" t="s">
        <v>66</v>
      </c>
      <c r="C1" s="746"/>
      <c r="D1" s="746"/>
      <c r="E1" s="746"/>
      <c r="F1" s="610"/>
      <c r="G1" s="611"/>
      <c r="H1" s="612"/>
      <c r="I1" s="612"/>
      <c r="J1" s="612"/>
      <c r="K1" s="612"/>
      <c r="L1" s="612"/>
    </row>
    <row r="2" spans="2:12" ht="8.25" customHeight="1" x14ac:dyDescent="0.3">
      <c r="B2" s="612"/>
      <c r="C2" s="611"/>
      <c r="D2" s="611"/>
      <c r="E2" s="611"/>
      <c r="F2" s="612"/>
      <c r="G2" s="612"/>
      <c r="H2" s="612"/>
      <c r="I2" s="612"/>
      <c r="J2" s="612"/>
      <c r="K2" s="612"/>
      <c r="L2" s="611"/>
    </row>
    <row r="3" spans="2:12" ht="12" customHeight="1" x14ac:dyDescent="0.3">
      <c r="B3" s="612"/>
      <c r="C3" s="611"/>
      <c r="D3" s="611"/>
      <c r="E3" s="611"/>
      <c r="F3" s="612"/>
      <c r="G3" s="612"/>
      <c r="H3" s="612"/>
      <c r="I3" s="612"/>
      <c r="J3" s="612"/>
      <c r="K3" s="612"/>
      <c r="L3" s="611" t="s">
        <v>22</v>
      </c>
    </row>
    <row r="4" spans="2:12" ht="81" customHeight="1" x14ac:dyDescent="0.3">
      <c r="B4" s="614" t="s">
        <v>304</v>
      </c>
      <c r="C4" s="614" t="s">
        <v>108</v>
      </c>
      <c r="D4" s="614" t="s">
        <v>151</v>
      </c>
      <c r="E4" s="614" t="s">
        <v>107</v>
      </c>
      <c r="F4" s="614" t="s">
        <v>152</v>
      </c>
      <c r="G4" s="614" t="s">
        <v>153</v>
      </c>
      <c r="H4" s="614" t="s">
        <v>154</v>
      </c>
      <c r="I4" s="614" t="s">
        <v>109</v>
      </c>
      <c r="J4" s="614" t="s">
        <v>106</v>
      </c>
      <c r="K4" s="614" t="s">
        <v>155</v>
      </c>
      <c r="L4" s="614" t="s">
        <v>156</v>
      </c>
    </row>
    <row r="5" spans="2:12" ht="16.5" customHeight="1" x14ac:dyDescent="0.3">
      <c r="B5" s="747" t="s">
        <v>57</v>
      </c>
      <c r="C5" s="747"/>
      <c r="D5" s="747"/>
      <c r="E5" s="747"/>
      <c r="F5" s="747"/>
      <c r="G5" s="747"/>
      <c r="H5" s="747"/>
      <c r="I5" s="747"/>
      <c r="J5" s="747"/>
      <c r="K5" s="747"/>
      <c r="L5" s="747"/>
    </row>
    <row r="6" spans="2:12" x14ac:dyDescent="0.3">
      <c r="B6" s="615" t="s">
        <v>323</v>
      </c>
      <c r="C6" s="693">
        <v>895</v>
      </c>
      <c r="D6" s="693">
        <v>2009</v>
      </c>
      <c r="E6" s="693">
        <v>215</v>
      </c>
      <c r="F6" s="693">
        <v>635</v>
      </c>
      <c r="G6" s="693">
        <v>68</v>
      </c>
      <c r="H6" s="693">
        <v>60</v>
      </c>
      <c r="I6" s="694">
        <v>-1338</v>
      </c>
      <c r="J6" s="694">
        <v>-1298</v>
      </c>
      <c r="K6" s="694">
        <v>329</v>
      </c>
      <c r="L6" s="694">
        <v>247</v>
      </c>
    </row>
    <row r="7" spans="2:12" x14ac:dyDescent="0.3">
      <c r="B7" s="615"/>
      <c r="C7" s="700"/>
      <c r="D7" s="700"/>
      <c r="E7" s="701"/>
      <c r="F7" s="702"/>
      <c r="G7" s="702"/>
      <c r="H7" s="703"/>
      <c r="I7" s="700"/>
      <c r="J7" s="704"/>
      <c r="K7" s="700"/>
      <c r="L7" s="700"/>
    </row>
    <row r="8" spans="2:12" x14ac:dyDescent="0.3">
      <c r="B8" s="615"/>
      <c r="C8" s="704"/>
      <c r="D8" s="704"/>
      <c r="E8" s="704"/>
      <c r="F8" s="704"/>
      <c r="G8" s="704"/>
      <c r="H8" s="702"/>
      <c r="I8" s="704"/>
      <c r="J8" s="705"/>
      <c r="K8" s="706"/>
      <c r="L8" s="706"/>
    </row>
    <row r="9" spans="2:12" x14ac:dyDescent="0.3">
      <c r="B9" s="615"/>
      <c r="C9" s="700"/>
      <c r="D9" s="700"/>
      <c r="E9" s="707"/>
      <c r="F9" s="708"/>
      <c r="G9" s="708"/>
      <c r="H9" s="703"/>
      <c r="I9" s="700"/>
      <c r="J9" s="700"/>
      <c r="K9" s="705"/>
      <c r="L9" s="705"/>
    </row>
    <row r="10" spans="2:12" ht="17.25" customHeight="1" x14ac:dyDescent="0.3">
      <c r="B10" s="615"/>
      <c r="C10" s="709"/>
      <c r="D10" s="704"/>
      <c r="E10" s="710"/>
      <c r="F10" s="711"/>
      <c r="G10" s="711"/>
      <c r="H10" s="720"/>
      <c r="I10" s="705"/>
      <c r="J10" s="705"/>
      <c r="K10" s="705"/>
      <c r="L10" s="705"/>
    </row>
    <row r="11" spans="2:12" ht="17.25" customHeight="1" x14ac:dyDescent="0.3">
      <c r="B11" s="615"/>
      <c r="C11" s="700"/>
      <c r="D11" s="700"/>
      <c r="E11" s="707"/>
      <c r="F11" s="708"/>
      <c r="G11" s="708"/>
      <c r="H11" s="703"/>
      <c r="I11" s="711"/>
      <c r="J11" s="711"/>
      <c r="K11" s="705"/>
      <c r="L11" s="711"/>
    </row>
    <row r="12" spans="2:12" ht="27" x14ac:dyDescent="0.3">
      <c r="B12" s="619" t="s">
        <v>49</v>
      </c>
      <c r="C12" s="712">
        <f t="shared" ref="C12:L12" si="0">SUM(C6:C11)</f>
        <v>895</v>
      </c>
      <c r="D12" s="712">
        <f t="shared" si="0"/>
        <v>2009</v>
      </c>
      <c r="E12" s="712">
        <f t="shared" si="0"/>
        <v>215</v>
      </c>
      <c r="F12" s="712">
        <f t="shared" si="0"/>
        <v>635</v>
      </c>
      <c r="G12" s="712">
        <f t="shared" si="0"/>
        <v>68</v>
      </c>
      <c r="H12" s="712">
        <f t="shared" si="0"/>
        <v>60</v>
      </c>
      <c r="I12" s="712">
        <f t="shared" si="0"/>
        <v>-1338</v>
      </c>
      <c r="J12" s="712">
        <f t="shared" si="0"/>
        <v>-1298</v>
      </c>
      <c r="K12" s="712">
        <f t="shared" si="0"/>
        <v>329</v>
      </c>
      <c r="L12" s="712">
        <f t="shared" si="0"/>
        <v>247</v>
      </c>
    </row>
    <row r="13" spans="2:12" ht="8.25" customHeight="1" x14ac:dyDescent="0.3">
      <c r="B13" s="620"/>
      <c r="C13" s="621"/>
      <c r="D13" s="621"/>
      <c r="E13" s="621"/>
      <c r="F13" s="621"/>
      <c r="G13" s="621"/>
      <c r="H13" s="721"/>
      <c r="I13" s="621"/>
      <c r="J13" s="621"/>
      <c r="K13" s="621"/>
      <c r="L13" s="621"/>
    </row>
    <row r="14" spans="2:12" ht="15.75" customHeight="1" x14ac:dyDescent="0.3">
      <c r="B14" s="622" t="s">
        <v>58</v>
      </c>
      <c r="C14" s="623"/>
      <c r="D14" s="623"/>
      <c r="E14" s="623"/>
      <c r="F14" s="623"/>
      <c r="G14" s="623"/>
      <c r="H14" s="722"/>
      <c r="I14" s="623"/>
      <c r="J14" s="623"/>
      <c r="K14" s="623"/>
      <c r="L14" s="623"/>
    </row>
    <row r="15" spans="2:12" x14ac:dyDescent="0.3">
      <c r="B15" s="620"/>
      <c r="C15" s="618"/>
      <c r="D15" s="618"/>
      <c r="E15" s="624"/>
      <c r="F15" s="624"/>
      <c r="G15" s="624"/>
      <c r="H15" s="723"/>
      <c r="I15" s="618"/>
      <c r="J15" s="618"/>
      <c r="K15" s="618"/>
      <c r="L15" s="618"/>
    </row>
    <row r="16" spans="2:12" hidden="1" x14ac:dyDescent="0.3">
      <c r="B16" s="620"/>
      <c r="C16" s="618"/>
      <c r="D16" s="618"/>
      <c r="E16" s="624"/>
      <c r="F16" s="624"/>
      <c r="G16" s="624"/>
      <c r="H16" s="723"/>
      <c r="I16" s="618"/>
      <c r="J16" s="618"/>
      <c r="K16" s="618"/>
      <c r="L16" s="618"/>
    </row>
    <row r="17" spans="1:39" hidden="1" x14ac:dyDescent="0.3">
      <c r="B17" s="620"/>
      <c r="C17" s="618"/>
      <c r="D17" s="618"/>
      <c r="E17" s="624"/>
      <c r="F17" s="624"/>
      <c r="G17" s="624"/>
      <c r="H17" s="723"/>
      <c r="I17" s="618"/>
      <c r="J17" s="618"/>
      <c r="K17" s="618"/>
      <c r="L17" s="618"/>
    </row>
    <row r="18" spans="1:39" hidden="1" x14ac:dyDescent="0.3">
      <c r="B18" s="620"/>
      <c r="C18" s="618"/>
      <c r="D18" s="618"/>
      <c r="E18" s="624"/>
      <c r="F18" s="624"/>
      <c r="G18" s="624"/>
      <c r="H18" s="723"/>
      <c r="I18" s="618"/>
      <c r="J18" s="618"/>
      <c r="K18" s="618"/>
      <c r="L18" s="618"/>
    </row>
    <row r="19" spans="1:39" hidden="1" x14ac:dyDescent="0.3">
      <c r="B19" s="625"/>
      <c r="C19" s="618"/>
      <c r="D19" s="618"/>
      <c r="E19" s="624"/>
      <c r="F19" s="624"/>
      <c r="G19" s="624"/>
      <c r="H19" s="723"/>
      <c r="I19" s="618"/>
      <c r="J19" s="618"/>
      <c r="K19" s="618"/>
      <c r="L19" s="618"/>
    </row>
    <row r="20" spans="1:39" x14ac:dyDescent="0.3">
      <c r="B20" s="620"/>
      <c r="C20" s="616"/>
      <c r="D20" s="618"/>
      <c r="E20" s="616"/>
      <c r="F20" s="626"/>
      <c r="G20" s="616"/>
      <c r="H20" s="723"/>
      <c r="I20" s="617"/>
      <c r="J20" s="617"/>
      <c r="K20" s="618"/>
      <c r="L20" s="618"/>
    </row>
    <row r="21" spans="1:39" x14ac:dyDescent="0.3">
      <c r="B21" s="620"/>
      <c r="C21" s="627"/>
      <c r="D21" s="618"/>
      <c r="E21" s="616"/>
      <c r="F21" s="616"/>
      <c r="G21" s="616"/>
      <c r="H21" s="724"/>
      <c r="I21" s="617"/>
      <c r="J21" s="617"/>
      <c r="K21" s="618"/>
      <c r="L21" s="618"/>
    </row>
    <row r="22" spans="1:39" x14ac:dyDescent="0.3">
      <c r="B22" s="620"/>
      <c r="C22" s="618"/>
      <c r="D22" s="618"/>
      <c r="E22" s="628"/>
      <c r="F22" s="628"/>
      <c r="G22" s="628"/>
      <c r="H22" s="723"/>
      <c r="I22" s="617"/>
      <c r="J22" s="617"/>
      <c r="K22" s="618"/>
      <c r="L22" s="618"/>
    </row>
    <row r="23" spans="1:39" x14ac:dyDescent="0.3">
      <c r="B23" s="620"/>
      <c r="C23" s="618"/>
      <c r="D23" s="618"/>
      <c r="E23" s="616"/>
      <c r="F23" s="616"/>
      <c r="G23" s="628"/>
      <c r="H23" s="723"/>
      <c r="J23" s="617"/>
      <c r="K23" s="618"/>
      <c r="L23" s="618"/>
    </row>
    <row r="24" spans="1:39" x14ac:dyDescent="0.3">
      <c r="B24" s="620"/>
      <c r="C24" s="618"/>
      <c r="D24" s="618"/>
      <c r="E24" s="618"/>
      <c r="F24" s="618"/>
      <c r="G24" s="618"/>
      <c r="H24" s="724"/>
      <c r="I24" s="617"/>
      <c r="J24" s="617"/>
      <c r="K24" s="618"/>
      <c r="L24" s="618"/>
    </row>
    <row r="25" spans="1:39" ht="15" customHeight="1" x14ac:dyDescent="0.3">
      <c r="B25" s="619" t="s">
        <v>50</v>
      </c>
      <c r="C25" s="629">
        <f>SUM(C15:C24)</f>
        <v>0</v>
      </c>
      <c r="D25" s="629">
        <f t="shared" ref="D25:L25" si="1">SUM(D15:D24)</f>
        <v>0</v>
      </c>
      <c r="E25" s="629">
        <f t="shared" si="1"/>
        <v>0</v>
      </c>
      <c r="F25" s="629">
        <f t="shared" si="1"/>
        <v>0</v>
      </c>
      <c r="G25" s="629">
        <f>SUM(G15:G24)</f>
        <v>0</v>
      </c>
      <c r="H25" s="725">
        <f t="shared" si="1"/>
        <v>0</v>
      </c>
      <c r="I25" s="630">
        <f t="shared" si="1"/>
        <v>0</v>
      </c>
      <c r="J25" s="630">
        <f t="shared" si="1"/>
        <v>0</v>
      </c>
      <c r="K25" s="629">
        <f t="shared" si="1"/>
        <v>0</v>
      </c>
      <c r="L25" s="629">
        <f t="shared" si="1"/>
        <v>0</v>
      </c>
    </row>
    <row r="26" spans="1:39" ht="10.5" customHeight="1" x14ac:dyDescent="0.3">
      <c r="B26" s="631" t="s">
        <v>9</v>
      </c>
      <c r="C26" s="632"/>
      <c r="D26" s="632"/>
      <c r="E26" s="632"/>
      <c r="F26" s="632"/>
      <c r="G26" s="632"/>
      <c r="H26" s="726"/>
      <c r="I26" s="632"/>
      <c r="J26" s="632"/>
      <c r="K26" s="632"/>
      <c r="L26" s="632"/>
    </row>
    <row r="27" spans="1:39" x14ac:dyDescent="0.3">
      <c r="B27" s="633" t="s">
        <v>1</v>
      </c>
      <c r="C27" s="634">
        <f>C12+C25</f>
        <v>895</v>
      </c>
      <c r="D27" s="634">
        <f t="shared" ref="D27:L27" si="2">D12+D25</f>
        <v>2009</v>
      </c>
      <c r="E27" s="634">
        <f t="shared" si="2"/>
        <v>215</v>
      </c>
      <c r="F27" s="634">
        <f t="shared" si="2"/>
        <v>635</v>
      </c>
      <c r="G27" s="634">
        <f t="shared" si="2"/>
        <v>68</v>
      </c>
      <c r="H27" s="634">
        <f t="shared" si="2"/>
        <v>60</v>
      </c>
      <c r="I27" s="634">
        <f t="shared" si="2"/>
        <v>-1338</v>
      </c>
      <c r="J27" s="634">
        <f t="shared" si="2"/>
        <v>-1298</v>
      </c>
      <c r="K27" s="634">
        <f t="shared" si="2"/>
        <v>329</v>
      </c>
      <c r="L27" s="634">
        <f t="shared" si="2"/>
        <v>247</v>
      </c>
    </row>
    <row r="28" spans="1:39" s="640" customFormat="1" x14ac:dyDescent="0.3">
      <c r="A28" s="635"/>
      <c r="B28" s="636" t="s">
        <v>173</v>
      </c>
      <c r="C28" s="637"/>
      <c r="D28" s="638"/>
      <c r="E28" s="639" t="s">
        <v>9</v>
      </c>
      <c r="F28" s="639"/>
      <c r="G28" s="639"/>
      <c r="H28" s="727"/>
      <c r="I28" s="639"/>
      <c r="J28" s="639"/>
      <c r="K28" s="617"/>
      <c r="L28" s="695"/>
      <c r="M28" s="635"/>
      <c r="N28" s="635"/>
      <c r="O28" s="635"/>
      <c r="P28" s="635"/>
      <c r="Q28" s="635"/>
      <c r="R28" s="635"/>
      <c r="S28" s="635"/>
      <c r="T28" s="635"/>
      <c r="U28" s="635"/>
      <c r="V28" s="635"/>
      <c r="W28" s="635"/>
      <c r="X28" s="635"/>
      <c r="Y28" s="635"/>
      <c r="Z28" s="635"/>
      <c r="AA28" s="635"/>
      <c r="AB28" s="635"/>
      <c r="AC28" s="635"/>
      <c r="AD28" s="635"/>
      <c r="AE28" s="635"/>
      <c r="AF28" s="635"/>
      <c r="AG28" s="635"/>
      <c r="AH28" s="635"/>
      <c r="AI28" s="635"/>
      <c r="AJ28" s="635"/>
      <c r="AK28" s="635"/>
      <c r="AL28" s="635"/>
      <c r="AM28" s="635"/>
    </row>
    <row r="29" spans="1:39" x14ac:dyDescent="0.3">
      <c r="D29" s="611"/>
      <c r="E29" s="611"/>
      <c r="F29" s="611"/>
      <c r="G29" s="611"/>
      <c r="H29" s="612"/>
      <c r="I29" s="612"/>
      <c r="J29" s="642"/>
      <c r="K29" s="642"/>
      <c r="L29" s="612"/>
      <c r="M29" s="635"/>
      <c r="N29" s="635"/>
      <c r="O29" s="635"/>
      <c r="P29" s="635"/>
      <c r="Q29" s="635"/>
      <c r="R29" s="635"/>
      <c r="S29" s="635"/>
      <c r="T29" s="635"/>
      <c r="U29" s="635"/>
      <c r="V29" s="635"/>
      <c r="W29" s="635"/>
      <c r="X29" s="635"/>
      <c r="Y29" s="635"/>
      <c r="Z29" s="635"/>
      <c r="AA29" s="635"/>
      <c r="AB29" s="635"/>
      <c r="AC29" s="635"/>
      <c r="AD29" s="635"/>
      <c r="AE29" s="635"/>
      <c r="AF29" s="635"/>
      <c r="AG29" s="635"/>
      <c r="AH29" s="635"/>
      <c r="AI29" s="635"/>
      <c r="AJ29" s="635"/>
      <c r="AK29" s="635"/>
      <c r="AL29" s="635"/>
      <c r="AM29" s="635"/>
    </row>
    <row r="30" spans="1:39" x14ac:dyDescent="0.3">
      <c r="B30" s="643"/>
    </row>
    <row r="31" spans="1:39" x14ac:dyDescent="0.3">
      <c r="N31" s="719"/>
      <c r="P31" s="613" t="s">
        <v>9</v>
      </c>
    </row>
  </sheetData>
  <sheetProtection insertRows="0"/>
  <mergeCells count="2">
    <mergeCell ref="B1:E1"/>
    <mergeCell ref="B5:L5"/>
  </mergeCells>
  <phoneticPr fontId="0" type="noConversion"/>
  <printOptions horizontalCentered="1" verticalCentered="1"/>
  <pageMargins left="0.23622047244094491" right="0.23622047244094491" top="0.47244094488188981" bottom="0.43307086614173229" header="0.19685039370078741" footer="0.19685039370078741"/>
  <pageSetup paperSize="9" scale="89" orientation="landscape" horizontalDpi="4294967294" verticalDpi="4294967294"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pageSetup paperSize="9"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rgb="FF00B050"/>
  </sheetPr>
  <dimension ref="A1:AW48"/>
  <sheetViews>
    <sheetView topLeftCell="A22" zoomScale="85" zoomScaleNormal="85" workbookViewId="0">
      <selection activeCell="A5" sqref="A5:A23"/>
    </sheetView>
  </sheetViews>
  <sheetFormatPr baseColWidth="10" defaultRowHeight="15" x14ac:dyDescent="0.25"/>
  <cols>
    <col min="1" max="1" width="11.42578125" style="110"/>
    <col min="2" max="2" width="22.7109375" style="110" customWidth="1"/>
    <col min="3" max="3" width="39.5703125" style="110" customWidth="1"/>
    <col min="4" max="4" width="10.140625" style="110" customWidth="1"/>
    <col min="5" max="5" width="11" style="110" customWidth="1"/>
    <col min="6" max="6" width="10.42578125" style="110" customWidth="1"/>
    <col min="7" max="7" width="9.42578125" style="110" customWidth="1"/>
    <col min="8" max="8" width="9.85546875" style="110" customWidth="1"/>
    <col min="9" max="9" width="9.42578125" style="110" customWidth="1"/>
    <col min="10" max="10" width="10.42578125" style="110" customWidth="1"/>
    <col min="11" max="11" width="11.42578125" style="110"/>
    <col min="12" max="12" width="17.85546875" style="110" customWidth="1"/>
    <col min="13" max="13" width="15.42578125" style="110" customWidth="1"/>
    <col min="14" max="14" width="18.28515625" style="110" customWidth="1"/>
    <col min="15" max="15" width="11.7109375" style="110" bestFit="1" customWidth="1"/>
    <col min="16" max="16" width="12.5703125" style="110" bestFit="1" customWidth="1"/>
    <col min="17" max="20" width="11.42578125" style="110"/>
    <col min="21" max="24" width="11.7109375" style="110" bestFit="1" customWidth="1"/>
    <col min="25" max="25" width="14.28515625" style="110" customWidth="1"/>
    <col min="26" max="28" width="11.42578125" style="110"/>
    <col min="29" max="29" width="6" style="110" customWidth="1"/>
    <col min="30" max="30" width="5.85546875" style="110" customWidth="1"/>
    <col min="31" max="31" width="32.85546875" style="110" customWidth="1"/>
    <col min="32" max="32" width="19.28515625" style="110" customWidth="1"/>
    <col min="33" max="33" width="19" style="110" customWidth="1"/>
    <col min="34" max="34" width="16" style="110" customWidth="1"/>
    <col min="35" max="40" width="11.42578125" style="110"/>
    <col min="41" max="41" width="35.85546875" style="110" customWidth="1"/>
    <col min="42" max="42" width="14.5703125" style="110" customWidth="1"/>
    <col min="43" max="43" width="13.28515625" style="110" customWidth="1"/>
    <col min="44" max="45" width="14.140625" style="110" customWidth="1"/>
    <col min="46" max="46" width="14.5703125" style="110" customWidth="1"/>
    <col min="47" max="47" width="14.85546875" style="110" customWidth="1"/>
    <col min="48" max="48" width="13.85546875" style="110" customWidth="1"/>
    <col min="49" max="16384" width="11.42578125" style="110"/>
  </cols>
  <sheetData>
    <row r="1" spans="1:49" x14ac:dyDescent="0.25">
      <c r="A1" s="144" t="s">
        <v>65</v>
      </c>
      <c r="AE1" s="751"/>
      <c r="AF1" s="751"/>
      <c r="AG1" s="751"/>
      <c r="AH1" s="751"/>
      <c r="AI1" s="751"/>
      <c r="AJ1" s="112"/>
      <c r="AK1" s="111"/>
      <c r="AO1" s="145"/>
      <c r="AP1" s="146"/>
      <c r="AQ1" s="146"/>
      <c r="AR1" s="146"/>
      <c r="AS1" s="147"/>
      <c r="AT1" s="147"/>
      <c r="AU1" s="148"/>
      <c r="AV1" s="148"/>
      <c r="AW1" s="111"/>
    </row>
    <row r="2" spans="1:49" x14ac:dyDescent="0.25">
      <c r="AW2" s="111"/>
    </row>
    <row r="3" spans="1:49" ht="38.25" x14ac:dyDescent="0.25">
      <c r="A3" s="149" t="s">
        <v>48</v>
      </c>
      <c r="B3" s="150" t="s">
        <v>51</v>
      </c>
      <c r="C3" s="150" t="s">
        <v>0</v>
      </c>
      <c r="D3" s="114" t="s">
        <v>99</v>
      </c>
      <c r="E3" s="114" t="s">
        <v>102</v>
      </c>
      <c r="F3" s="114" t="s">
        <v>100</v>
      </c>
      <c r="G3" s="114" t="s">
        <v>105</v>
      </c>
      <c r="H3" s="114" t="s">
        <v>98</v>
      </c>
      <c r="I3" s="114" t="s">
        <v>101</v>
      </c>
      <c r="J3" s="114" t="s">
        <v>103</v>
      </c>
      <c r="K3" s="114" t="s">
        <v>104</v>
      </c>
      <c r="L3" s="114" t="s">
        <v>147</v>
      </c>
      <c r="M3" s="151" t="s">
        <v>148</v>
      </c>
      <c r="AW3" s="111"/>
    </row>
    <row r="4" spans="1:49" ht="15" customHeight="1" x14ac:dyDescent="0.25">
      <c r="A4" s="758" t="s">
        <v>57</v>
      </c>
      <c r="B4" s="758"/>
      <c r="C4" s="758"/>
      <c r="D4" s="758"/>
      <c r="E4" s="758"/>
      <c r="F4" s="758"/>
      <c r="G4" s="758"/>
      <c r="H4" s="758"/>
      <c r="I4" s="758"/>
      <c r="J4" s="758"/>
      <c r="K4" s="758"/>
      <c r="L4" s="758"/>
      <c r="M4" s="758"/>
      <c r="AW4" s="111"/>
    </row>
    <row r="5" spans="1:49" x14ac:dyDescent="0.25">
      <c r="A5" s="350">
        <f>'1 Présentation'!B5:B6</f>
        <v>1</v>
      </c>
      <c r="B5" s="152"/>
      <c r="C5" s="152"/>
      <c r="D5" s="153">
        <f>'1 Présentation'!E5:E24</f>
        <v>2122</v>
      </c>
      <c r="E5" s="154" t="e">
        <f>D5/$D$39</f>
        <v>#DIV/0!</v>
      </c>
      <c r="F5" s="153">
        <f>'1 Présentation'!F5:F24</f>
        <v>585</v>
      </c>
      <c r="G5" s="155" t="e">
        <f>F5/$F$39</f>
        <v>#DIV/0!</v>
      </c>
      <c r="H5" s="153">
        <f>'1 Présentation'!G5:G25</f>
        <v>-206</v>
      </c>
      <c r="I5" s="156" t="e">
        <f>H5/$H$39</f>
        <v>#DIV/0!</v>
      </c>
      <c r="J5" s="153">
        <f>'1 Présentation'!J5:J25</f>
        <v>550</v>
      </c>
      <c r="K5" s="157" t="e">
        <f>J5/$J$39</f>
        <v>#DIV/0!</v>
      </c>
      <c r="L5" s="158">
        <f>F5/D5</f>
        <v>0.27568331762488218</v>
      </c>
      <c r="M5" s="159">
        <f>H5/D5</f>
        <v>-9.7078228086710655E-2</v>
      </c>
      <c r="AW5" s="111"/>
    </row>
    <row r="6" spans="1:49" x14ac:dyDescent="0.25">
      <c r="A6" s="160"/>
      <c r="B6" s="129"/>
      <c r="C6" s="129"/>
      <c r="D6" s="161">
        <f>'1 Présentation'!E6</f>
        <v>0</v>
      </c>
      <c r="E6" s="162" t="e">
        <f t="shared" ref="E6:E23" si="0">D6/$D$39</f>
        <v>#DIV/0!</v>
      </c>
      <c r="F6" s="161">
        <f>'1 Présentation'!F6</f>
        <v>0</v>
      </c>
      <c r="G6" s="163" t="e">
        <f t="shared" ref="G6:G23" si="1">F6/$F$39</f>
        <v>#DIV/0!</v>
      </c>
      <c r="H6" s="161"/>
      <c r="I6" s="164" t="e">
        <f t="shared" ref="I6:I23" si="2">H6/$H$39</f>
        <v>#DIV/0!</v>
      </c>
      <c r="J6" s="161">
        <f>'1 Présentation'!H6</f>
        <v>0</v>
      </c>
      <c r="K6" s="165" t="e">
        <f t="shared" ref="K6:K23" si="3">J6/$J$39</f>
        <v>#DIV/0!</v>
      </c>
      <c r="L6" s="119" t="e">
        <f t="shared" ref="L6:L24" si="4">F6/D6</f>
        <v>#DIV/0!</v>
      </c>
      <c r="M6" s="159" t="e">
        <f t="shared" ref="M6:M37" si="5">H6/D6</f>
        <v>#DIV/0!</v>
      </c>
      <c r="AW6" s="111"/>
    </row>
    <row r="7" spans="1:49" x14ac:dyDescent="0.25">
      <c r="A7" s="160"/>
      <c r="B7" s="129"/>
      <c r="C7" s="129"/>
      <c r="D7" s="161">
        <f>'1 Présentation'!E7</f>
        <v>0</v>
      </c>
      <c r="E7" s="162" t="e">
        <f t="shared" si="0"/>
        <v>#DIV/0!</v>
      </c>
      <c r="F7" s="161">
        <f>'1 Présentation'!F7</f>
        <v>0</v>
      </c>
      <c r="G7" s="163" t="e">
        <f t="shared" si="1"/>
        <v>#DIV/0!</v>
      </c>
      <c r="H7" s="161"/>
      <c r="I7" s="164" t="e">
        <f t="shared" si="2"/>
        <v>#DIV/0!</v>
      </c>
      <c r="J7" s="161">
        <f>'1 Présentation'!H7</f>
        <v>0</v>
      </c>
      <c r="K7" s="165" t="e">
        <f t="shared" si="3"/>
        <v>#DIV/0!</v>
      </c>
      <c r="L7" s="119" t="e">
        <f t="shared" si="4"/>
        <v>#DIV/0!</v>
      </c>
      <c r="M7" s="159" t="e">
        <f t="shared" si="5"/>
        <v>#DIV/0!</v>
      </c>
      <c r="AW7" s="111"/>
    </row>
    <row r="8" spans="1:49" x14ac:dyDescent="0.25">
      <c r="A8" s="160"/>
      <c r="B8" s="129"/>
      <c r="C8" s="129"/>
      <c r="D8" s="161">
        <f>'1 Présentation'!E8</f>
        <v>0</v>
      </c>
      <c r="E8" s="162" t="e">
        <f t="shared" si="0"/>
        <v>#DIV/0!</v>
      </c>
      <c r="F8" s="161">
        <f>'1 Présentation'!F8</f>
        <v>0</v>
      </c>
      <c r="G8" s="163" t="e">
        <f t="shared" si="1"/>
        <v>#DIV/0!</v>
      </c>
      <c r="H8" s="161"/>
      <c r="I8" s="164" t="e">
        <f t="shared" si="2"/>
        <v>#DIV/0!</v>
      </c>
      <c r="J8" s="161">
        <f>'1 Présentation'!H8</f>
        <v>0</v>
      </c>
      <c r="K8" s="165" t="e">
        <f t="shared" si="3"/>
        <v>#DIV/0!</v>
      </c>
      <c r="L8" s="119" t="e">
        <f t="shared" si="4"/>
        <v>#DIV/0!</v>
      </c>
      <c r="M8" s="159" t="e">
        <f t="shared" si="5"/>
        <v>#DIV/0!</v>
      </c>
      <c r="AW8" s="166"/>
    </row>
    <row r="9" spans="1:49" x14ac:dyDescent="0.25">
      <c r="A9" s="160"/>
      <c r="B9" s="129"/>
      <c r="C9" s="129"/>
      <c r="D9" s="161">
        <f>'1 Présentation'!E15</f>
        <v>0</v>
      </c>
      <c r="E9" s="162" t="e">
        <f t="shared" si="0"/>
        <v>#DIV/0!</v>
      </c>
      <c r="F9" s="161">
        <f>'1 Présentation'!F15</f>
        <v>0</v>
      </c>
      <c r="G9" s="163" t="e">
        <f t="shared" si="1"/>
        <v>#DIV/0!</v>
      </c>
      <c r="H9" s="161"/>
      <c r="I9" s="164" t="e">
        <f t="shared" si="2"/>
        <v>#DIV/0!</v>
      </c>
      <c r="J9" s="161">
        <f>'1 Présentation'!H15</f>
        <v>0</v>
      </c>
      <c r="K9" s="165" t="e">
        <f t="shared" si="3"/>
        <v>#DIV/0!</v>
      </c>
      <c r="L9" s="119" t="e">
        <f t="shared" si="4"/>
        <v>#DIV/0!</v>
      </c>
      <c r="M9" s="159" t="e">
        <f t="shared" si="5"/>
        <v>#DIV/0!</v>
      </c>
      <c r="AW9" s="166"/>
    </row>
    <row r="10" spans="1:49" x14ac:dyDescent="0.25">
      <c r="A10" s="160"/>
      <c r="B10" s="129"/>
      <c r="C10" s="129"/>
      <c r="D10" s="161">
        <f>'1 Présentation'!E16</f>
        <v>0</v>
      </c>
      <c r="E10" s="162" t="e">
        <f t="shared" si="0"/>
        <v>#DIV/0!</v>
      </c>
      <c r="F10" s="161">
        <f>'1 Présentation'!F16</f>
        <v>0</v>
      </c>
      <c r="G10" s="163" t="e">
        <f t="shared" si="1"/>
        <v>#DIV/0!</v>
      </c>
      <c r="H10" s="161"/>
      <c r="I10" s="164" t="e">
        <f t="shared" si="2"/>
        <v>#DIV/0!</v>
      </c>
      <c r="J10" s="161">
        <f>'1 Présentation'!H16</f>
        <v>0</v>
      </c>
      <c r="K10" s="165" t="e">
        <f t="shared" si="3"/>
        <v>#DIV/0!</v>
      </c>
      <c r="L10" s="119" t="e">
        <f t="shared" si="4"/>
        <v>#DIV/0!</v>
      </c>
      <c r="M10" s="159" t="e">
        <f t="shared" si="5"/>
        <v>#DIV/0!</v>
      </c>
      <c r="AW10" s="166"/>
    </row>
    <row r="11" spans="1:49" x14ac:dyDescent="0.25">
      <c r="A11" s="160"/>
      <c r="B11" s="129"/>
      <c r="C11" s="129"/>
      <c r="D11" s="161">
        <f>'1 Présentation'!E17</f>
        <v>0</v>
      </c>
      <c r="E11" s="162" t="e">
        <f t="shared" si="0"/>
        <v>#DIV/0!</v>
      </c>
      <c r="F11" s="161">
        <f>'1 Présentation'!F17</f>
        <v>0</v>
      </c>
      <c r="G11" s="163" t="e">
        <f t="shared" si="1"/>
        <v>#DIV/0!</v>
      </c>
      <c r="H11" s="161"/>
      <c r="I11" s="164" t="e">
        <f t="shared" si="2"/>
        <v>#DIV/0!</v>
      </c>
      <c r="J11" s="161">
        <f>'1 Présentation'!H17</f>
        <v>0</v>
      </c>
      <c r="K11" s="165" t="e">
        <f t="shared" si="3"/>
        <v>#DIV/0!</v>
      </c>
      <c r="L11" s="119" t="e">
        <f t="shared" si="4"/>
        <v>#DIV/0!</v>
      </c>
      <c r="M11" s="159" t="e">
        <f t="shared" si="5"/>
        <v>#DIV/0!</v>
      </c>
      <c r="AW11" s="166"/>
    </row>
    <row r="12" spans="1:49" x14ac:dyDescent="0.25">
      <c r="A12" s="160"/>
      <c r="B12" s="129"/>
      <c r="C12" s="129"/>
      <c r="D12" s="161">
        <f>'1 Présentation'!E18</f>
        <v>0</v>
      </c>
      <c r="E12" s="162" t="e">
        <f t="shared" si="0"/>
        <v>#DIV/0!</v>
      </c>
      <c r="F12" s="161" t="str">
        <f>'1 Présentation'!F18</f>
        <v xml:space="preserve"> </v>
      </c>
      <c r="G12" s="163" t="e">
        <f t="shared" si="1"/>
        <v>#VALUE!</v>
      </c>
      <c r="H12" s="161"/>
      <c r="I12" s="164" t="e">
        <f t="shared" si="2"/>
        <v>#DIV/0!</v>
      </c>
      <c r="J12" s="161">
        <f>'1 Présentation'!H18</f>
        <v>0</v>
      </c>
      <c r="K12" s="165" t="e">
        <f t="shared" si="3"/>
        <v>#DIV/0!</v>
      </c>
      <c r="L12" s="119" t="e">
        <f t="shared" si="4"/>
        <v>#VALUE!</v>
      </c>
      <c r="M12" s="159" t="e">
        <f t="shared" si="5"/>
        <v>#DIV/0!</v>
      </c>
      <c r="AW12" s="166"/>
    </row>
    <row r="13" spans="1:49" x14ac:dyDescent="0.25">
      <c r="A13" s="160"/>
      <c r="B13" s="129"/>
      <c r="C13" s="129"/>
      <c r="D13" s="161">
        <f>'1 Présentation'!E19</f>
        <v>0</v>
      </c>
      <c r="E13" s="162" t="e">
        <f t="shared" si="0"/>
        <v>#DIV/0!</v>
      </c>
      <c r="F13" s="161">
        <f>'1 Présentation'!F19</f>
        <v>0</v>
      </c>
      <c r="G13" s="163" t="e">
        <f t="shared" si="1"/>
        <v>#DIV/0!</v>
      </c>
      <c r="H13" s="161"/>
      <c r="I13" s="164" t="e">
        <f t="shared" si="2"/>
        <v>#DIV/0!</v>
      </c>
      <c r="J13" s="161">
        <f>'1 Présentation'!H19</f>
        <v>0</v>
      </c>
      <c r="K13" s="165" t="e">
        <f t="shared" si="3"/>
        <v>#DIV/0!</v>
      </c>
      <c r="L13" s="119" t="e">
        <f t="shared" si="4"/>
        <v>#DIV/0!</v>
      </c>
      <c r="M13" s="159" t="e">
        <f t="shared" si="5"/>
        <v>#DIV/0!</v>
      </c>
      <c r="AW13" s="166"/>
    </row>
    <row r="14" spans="1:49" x14ac:dyDescent="0.25">
      <c r="A14" s="160"/>
      <c r="B14" s="129"/>
      <c r="C14" s="129"/>
      <c r="D14" s="161"/>
      <c r="E14" s="162"/>
      <c r="F14" s="161"/>
      <c r="G14" s="163"/>
      <c r="H14" s="161"/>
      <c r="I14" s="164"/>
      <c r="J14" s="161"/>
      <c r="K14" s="165"/>
      <c r="L14" s="119"/>
      <c r="M14" s="159"/>
      <c r="AW14" s="166"/>
    </row>
    <row r="15" spans="1:49" x14ac:dyDescent="0.25">
      <c r="A15" s="160"/>
      <c r="B15" s="129"/>
      <c r="C15" s="129"/>
      <c r="D15" s="161"/>
      <c r="E15" s="162"/>
      <c r="F15" s="161"/>
      <c r="G15" s="163"/>
      <c r="H15" s="161"/>
      <c r="I15" s="164"/>
      <c r="J15" s="161"/>
      <c r="K15" s="165"/>
      <c r="L15" s="119"/>
      <c r="M15" s="159"/>
      <c r="AW15" s="166"/>
    </row>
    <row r="16" spans="1:49" x14ac:dyDescent="0.25">
      <c r="A16" s="160"/>
      <c r="B16" s="129"/>
      <c r="C16" s="129"/>
      <c r="D16" s="161"/>
      <c r="E16" s="162"/>
      <c r="F16" s="161"/>
      <c r="G16" s="163"/>
      <c r="H16" s="161"/>
      <c r="I16" s="164"/>
      <c r="J16" s="161"/>
      <c r="K16" s="165"/>
      <c r="L16" s="119"/>
      <c r="M16" s="159"/>
      <c r="AW16" s="166"/>
    </row>
    <row r="17" spans="1:49" x14ac:dyDescent="0.25">
      <c r="A17" s="160"/>
      <c r="B17" s="129"/>
      <c r="C17" s="129"/>
      <c r="D17" s="161"/>
      <c r="E17" s="162"/>
      <c r="F17" s="161"/>
      <c r="G17" s="163"/>
      <c r="H17" s="161"/>
      <c r="I17" s="164"/>
      <c r="J17" s="161"/>
      <c r="K17" s="165"/>
      <c r="L17" s="119"/>
      <c r="M17" s="159"/>
      <c r="AW17" s="166"/>
    </row>
    <row r="18" spans="1:49" x14ac:dyDescent="0.25">
      <c r="A18" s="160"/>
      <c r="B18" s="129"/>
      <c r="C18" s="129"/>
      <c r="D18" s="161"/>
      <c r="E18" s="162"/>
      <c r="F18" s="161"/>
      <c r="G18" s="163"/>
      <c r="H18" s="161"/>
      <c r="I18" s="164"/>
      <c r="J18" s="161"/>
      <c r="K18" s="165"/>
      <c r="L18" s="119"/>
      <c r="M18" s="159"/>
      <c r="AW18" s="166"/>
    </row>
    <row r="19" spans="1:49" x14ac:dyDescent="0.25">
      <c r="A19" s="351"/>
      <c r="B19" s="129"/>
      <c r="C19" s="129"/>
      <c r="D19" s="161">
        <f>'1 Présentation'!E20</f>
        <v>0</v>
      </c>
      <c r="E19" s="162" t="e">
        <f t="shared" si="0"/>
        <v>#DIV/0!</v>
      </c>
      <c r="F19" s="161">
        <f>'1 Présentation'!F20</f>
        <v>0</v>
      </c>
      <c r="G19" s="163" t="e">
        <f t="shared" si="1"/>
        <v>#DIV/0!</v>
      </c>
      <c r="H19" s="161"/>
      <c r="I19" s="164" t="e">
        <f t="shared" si="2"/>
        <v>#DIV/0!</v>
      </c>
      <c r="J19" s="161">
        <f>'1 Présentation'!H20</f>
        <v>0</v>
      </c>
      <c r="K19" s="165" t="e">
        <f t="shared" si="3"/>
        <v>#DIV/0!</v>
      </c>
      <c r="L19" s="119" t="e">
        <f t="shared" si="4"/>
        <v>#DIV/0!</v>
      </c>
      <c r="M19" s="159" t="e">
        <f t="shared" si="5"/>
        <v>#DIV/0!</v>
      </c>
      <c r="AW19" s="166"/>
    </row>
    <row r="20" spans="1:49" x14ac:dyDescent="0.25">
      <c r="A20" s="351"/>
      <c r="B20" s="129"/>
      <c r="C20" s="129"/>
      <c r="D20" s="161">
        <f>'1 Présentation'!E21</f>
        <v>0</v>
      </c>
      <c r="E20" s="162" t="e">
        <f t="shared" si="0"/>
        <v>#DIV/0!</v>
      </c>
      <c r="F20" s="161">
        <f>'1 Présentation'!F21</f>
        <v>0</v>
      </c>
      <c r="G20" s="163" t="e">
        <f t="shared" si="1"/>
        <v>#DIV/0!</v>
      </c>
      <c r="H20" s="161"/>
      <c r="I20" s="164" t="e">
        <f t="shared" si="2"/>
        <v>#DIV/0!</v>
      </c>
      <c r="J20" s="161">
        <f>'1 Présentation'!H21</f>
        <v>0</v>
      </c>
      <c r="K20" s="165" t="e">
        <f t="shared" si="3"/>
        <v>#DIV/0!</v>
      </c>
      <c r="L20" s="119" t="e">
        <f t="shared" si="4"/>
        <v>#DIV/0!</v>
      </c>
      <c r="M20" s="159" t="e">
        <f t="shared" si="5"/>
        <v>#DIV/0!</v>
      </c>
      <c r="AW20" s="166"/>
    </row>
    <row r="21" spans="1:49" x14ac:dyDescent="0.25">
      <c r="A21" s="351"/>
      <c r="B21" s="129"/>
      <c r="C21" s="129"/>
      <c r="D21" s="161">
        <f>'1 Présentation'!E22</f>
        <v>0</v>
      </c>
      <c r="E21" s="162" t="e">
        <f t="shared" si="0"/>
        <v>#DIV/0!</v>
      </c>
      <c r="F21" s="161">
        <f>'1 Présentation'!F22</f>
        <v>0</v>
      </c>
      <c r="G21" s="163" t="e">
        <f t="shared" si="1"/>
        <v>#DIV/0!</v>
      </c>
      <c r="H21" s="161"/>
      <c r="I21" s="164" t="e">
        <f t="shared" si="2"/>
        <v>#DIV/0!</v>
      </c>
      <c r="J21" s="161">
        <f>'1 Présentation'!H22</f>
        <v>0</v>
      </c>
      <c r="K21" s="165" t="e">
        <f t="shared" si="3"/>
        <v>#DIV/0!</v>
      </c>
      <c r="L21" s="119" t="e">
        <f t="shared" si="4"/>
        <v>#DIV/0!</v>
      </c>
      <c r="M21" s="159" t="e">
        <f t="shared" si="5"/>
        <v>#DIV/0!</v>
      </c>
      <c r="AW21" s="166"/>
    </row>
    <row r="22" spans="1:49" x14ac:dyDescent="0.25">
      <c r="A22" s="351"/>
      <c r="B22" s="129"/>
      <c r="C22" s="129"/>
      <c r="D22" s="161" t="str">
        <f>'1 Présentation'!E23</f>
        <v xml:space="preserve"> </v>
      </c>
      <c r="E22" s="162" t="e">
        <f t="shared" si="0"/>
        <v>#VALUE!</v>
      </c>
      <c r="F22" s="161">
        <f>'1 Présentation'!F23</f>
        <v>0</v>
      </c>
      <c r="G22" s="163" t="e">
        <f t="shared" si="1"/>
        <v>#DIV/0!</v>
      </c>
      <c r="H22" s="161"/>
      <c r="I22" s="164" t="e">
        <f t="shared" si="2"/>
        <v>#DIV/0!</v>
      </c>
      <c r="J22" s="161">
        <f>'1 Présentation'!H23</f>
        <v>0</v>
      </c>
      <c r="K22" s="165" t="e">
        <f t="shared" si="3"/>
        <v>#DIV/0!</v>
      </c>
      <c r="L22" s="119" t="e">
        <f t="shared" si="4"/>
        <v>#VALUE!</v>
      </c>
      <c r="M22" s="159" t="e">
        <f t="shared" si="5"/>
        <v>#VALUE!</v>
      </c>
      <c r="AW22" s="166"/>
    </row>
    <row r="23" spans="1:49" x14ac:dyDescent="0.25">
      <c r="A23" s="352"/>
      <c r="B23" s="129"/>
      <c r="C23" s="129"/>
      <c r="D23" s="161">
        <f>'1 Présentation'!E24</f>
        <v>0</v>
      </c>
      <c r="E23" s="162" t="e">
        <f t="shared" si="0"/>
        <v>#DIV/0!</v>
      </c>
      <c r="F23" s="161">
        <f>'1 Présentation'!F24</f>
        <v>0</v>
      </c>
      <c r="G23" s="163" t="e">
        <f t="shared" si="1"/>
        <v>#DIV/0!</v>
      </c>
      <c r="H23" s="161"/>
      <c r="I23" s="164" t="e">
        <f t="shared" si="2"/>
        <v>#DIV/0!</v>
      </c>
      <c r="J23" s="161">
        <f>'1 Présentation'!H24</f>
        <v>0</v>
      </c>
      <c r="K23" s="165" t="e">
        <f t="shared" si="3"/>
        <v>#DIV/0!</v>
      </c>
      <c r="L23" s="119" t="e">
        <f t="shared" si="4"/>
        <v>#DIV/0!</v>
      </c>
      <c r="M23" s="159" t="e">
        <f t="shared" si="5"/>
        <v>#DIV/0!</v>
      </c>
      <c r="AF23" s="167"/>
      <c r="AG23" s="167"/>
      <c r="AH23" s="111"/>
      <c r="AI23" s="111"/>
      <c r="AJ23" s="111"/>
      <c r="AK23" s="111"/>
      <c r="AW23" s="166"/>
    </row>
    <row r="24" spans="1:49" x14ac:dyDescent="0.25">
      <c r="A24" s="752" t="s">
        <v>49</v>
      </c>
      <c r="B24" s="753"/>
      <c r="C24" s="754"/>
      <c r="D24" s="168">
        <f>SUM(D5:D23)</f>
        <v>2122</v>
      </c>
      <c r="E24" s="169" t="e">
        <f>D24/D39</f>
        <v>#DIV/0!</v>
      </c>
      <c r="F24" s="170">
        <f>SUM(F5:F23)</f>
        <v>585</v>
      </c>
      <c r="G24" s="171" t="e">
        <f>F24/F39</f>
        <v>#DIV/0!</v>
      </c>
      <c r="H24" s="170"/>
      <c r="I24" s="164" t="e">
        <f>H24/H39</f>
        <v>#DIV/0!</v>
      </c>
      <c r="J24" s="170">
        <f>SUM(J5:J23)</f>
        <v>550</v>
      </c>
      <c r="K24" s="172" t="e">
        <f>J24/J39</f>
        <v>#DIV/0!</v>
      </c>
      <c r="L24" s="119">
        <f t="shared" si="4"/>
        <v>0.27568331762488218</v>
      </c>
      <c r="M24" s="159">
        <f t="shared" si="5"/>
        <v>0</v>
      </c>
      <c r="AF24" s="167"/>
      <c r="AG24" s="167"/>
      <c r="AH24" s="167"/>
      <c r="AI24" s="167"/>
      <c r="AJ24" s="167"/>
      <c r="AW24" s="166"/>
    </row>
    <row r="25" spans="1:49" x14ac:dyDescent="0.25">
      <c r="A25" s="173"/>
      <c r="B25" s="174"/>
      <c r="C25" s="175"/>
      <c r="D25" s="175"/>
      <c r="E25" s="176"/>
      <c r="F25" s="177"/>
      <c r="G25" s="177"/>
      <c r="H25" s="178"/>
      <c r="I25" s="178"/>
      <c r="J25" s="178"/>
      <c r="K25" s="178"/>
      <c r="L25" s="179"/>
      <c r="M25" s="180"/>
      <c r="N25" s="181"/>
      <c r="AF25" s="167"/>
      <c r="AG25" s="167"/>
      <c r="AH25" s="167"/>
      <c r="AI25" s="167"/>
      <c r="AJ25" s="167"/>
      <c r="AW25" s="166"/>
    </row>
    <row r="26" spans="1:49" ht="15" customHeight="1" x14ac:dyDescent="0.25">
      <c r="A26" s="748" t="s">
        <v>58</v>
      </c>
      <c r="B26" s="749"/>
      <c r="C26" s="749"/>
      <c r="D26" s="749"/>
      <c r="E26" s="749"/>
      <c r="F26" s="749"/>
      <c r="G26" s="749"/>
      <c r="H26" s="749"/>
      <c r="I26" s="749"/>
      <c r="J26" s="749"/>
      <c r="K26" s="749"/>
      <c r="L26" s="749"/>
      <c r="M26" s="750"/>
      <c r="AF26" s="167"/>
      <c r="AG26" s="167"/>
      <c r="AH26" s="167"/>
      <c r="AI26" s="167"/>
      <c r="AJ26" s="167"/>
      <c r="AW26" s="166"/>
    </row>
    <row r="27" spans="1:49" x14ac:dyDescent="0.25">
      <c r="A27" s="160"/>
      <c r="B27" s="129" t="e">
        <f>'1 Présentation'!C28:C30</f>
        <v>#VALUE!</v>
      </c>
      <c r="C27" s="129" t="e">
        <f>'1 Présentation'!D28:D30</f>
        <v>#VALUE!</v>
      </c>
      <c r="D27" s="182" t="e">
        <f>'1 Présentation'!E28:E30</f>
        <v>#VALUE!</v>
      </c>
      <c r="E27" s="183" t="e">
        <f>D27/$D$39</f>
        <v>#VALUE!</v>
      </c>
      <c r="F27" s="182" t="e">
        <f>'1 Présentation'!F28:F30</f>
        <v>#VALUE!</v>
      </c>
      <c r="G27" s="184" t="e">
        <f>F27/$F$39</f>
        <v>#VALUE!</v>
      </c>
      <c r="H27" s="182" t="e">
        <f>'1 Présentation'!G28:G30</f>
        <v>#VALUE!</v>
      </c>
      <c r="I27" s="185" t="e">
        <f>H27/$H$39</f>
        <v>#VALUE!</v>
      </c>
      <c r="J27" s="182" t="e">
        <f>'1 Présentation'!J28:J30</f>
        <v>#VALUE!</v>
      </c>
      <c r="K27" s="186" t="e">
        <f>J27/$J$39</f>
        <v>#VALUE!</v>
      </c>
      <c r="L27" s="119" t="e">
        <f>F27/D27</f>
        <v>#VALUE!</v>
      </c>
      <c r="M27" s="119" t="e">
        <f t="shared" si="5"/>
        <v>#VALUE!</v>
      </c>
      <c r="AF27" s="167"/>
      <c r="AG27" s="167"/>
      <c r="AH27" s="167"/>
      <c r="AI27" s="167"/>
      <c r="AJ27" s="167"/>
      <c r="AW27" s="166"/>
    </row>
    <row r="28" spans="1:49" x14ac:dyDescent="0.25">
      <c r="A28" s="160"/>
      <c r="B28" s="132"/>
      <c r="C28" s="129"/>
      <c r="D28" s="182"/>
      <c r="E28" s="183" t="e">
        <f t="shared" ref="E28:E36" si="6">D28/$D$39</f>
        <v>#DIV/0!</v>
      </c>
      <c r="F28" s="182" t="e">
        <f>'1 Présentation'!#REF!</f>
        <v>#REF!</v>
      </c>
      <c r="G28" s="184" t="e">
        <f t="shared" ref="G28:G36" si="7">F28/$F$39</f>
        <v>#REF!</v>
      </c>
      <c r="H28" s="182" t="e">
        <f>'1 Présentation'!#REF!</f>
        <v>#REF!</v>
      </c>
      <c r="I28" s="185" t="e">
        <f t="shared" ref="I28:I36" si="8">H28/$H$39</f>
        <v>#REF!</v>
      </c>
      <c r="J28" s="182" t="e">
        <f>'1 Présentation'!#REF!</f>
        <v>#REF!</v>
      </c>
      <c r="K28" s="186" t="e">
        <f t="shared" ref="K28:K36" si="9">J28/$J$39</f>
        <v>#REF!</v>
      </c>
      <c r="L28" s="119" t="e">
        <f t="shared" ref="L28:L37" si="10">F28/D28</f>
        <v>#REF!</v>
      </c>
      <c r="M28" s="119" t="e">
        <f t="shared" si="5"/>
        <v>#REF!</v>
      </c>
      <c r="AF28" s="167"/>
      <c r="AG28" s="167"/>
      <c r="AH28" s="167"/>
      <c r="AI28" s="167"/>
      <c r="AJ28" s="167"/>
      <c r="AW28" s="166"/>
    </row>
    <row r="29" spans="1:49" x14ac:dyDescent="0.25">
      <c r="A29" s="160"/>
      <c r="B29" s="129"/>
      <c r="C29" s="187"/>
      <c r="D29" s="182"/>
      <c r="E29" s="183" t="e">
        <f t="shared" si="6"/>
        <v>#DIV/0!</v>
      </c>
      <c r="F29" s="182" t="e">
        <f>'1 Présentation'!#REF!</f>
        <v>#REF!</v>
      </c>
      <c r="G29" s="184" t="e">
        <f t="shared" si="7"/>
        <v>#REF!</v>
      </c>
      <c r="H29" s="182" t="e">
        <f>'1 Présentation'!#REF!</f>
        <v>#REF!</v>
      </c>
      <c r="I29" s="185" t="e">
        <f t="shared" si="8"/>
        <v>#REF!</v>
      </c>
      <c r="J29" s="182" t="e">
        <f>'1 Présentation'!#REF!</f>
        <v>#REF!</v>
      </c>
      <c r="K29" s="186" t="e">
        <f t="shared" si="9"/>
        <v>#REF!</v>
      </c>
      <c r="L29" s="119" t="e">
        <f t="shared" si="10"/>
        <v>#REF!</v>
      </c>
      <c r="M29" s="119" t="e">
        <f t="shared" si="5"/>
        <v>#REF!</v>
      </c>
      <c r="AF29" s="167"/>
      <c r="AG29" s="167"/>
      <c r="AH29" s="167"/>
      <c r="AI29" s="167"/>
      <c r="AJ29" s="167"/>
      <c r="AW29" s="166"/>
    </row>
    <row r="30" spans="1:49" x14ac:dyDescent="0.25">
      <c r="A30" s="160"/>
      <c r="B30" s="132"/>
      <c r="C30" s="187"/>
      <c r="D30" s="182"/>
      <c r="E30" s="183" t="e">
        <f t="shared" si="6"/>
        <v>#DIV/0!</v>
      </c>
      <c r="F30" s="182" t="e">
        <f>'1 Présentation'!#REF!</f>
        <v>#REF!</v>
      </c>
      <c r="G30" s="184" t="e">
        <f t="shared" si="7"/>
        <v>#REF!</v>
      </c>
      <c r="H30" s="182" t="e">
        <f>'1 Présentation'!#REF!</f>
        <v>#REF!</v>
      </c>
      <c r="I30" s="185" t="e">
        <f t="shared" si="8"/>
        <v>#REF!</v>
      </c>
      <c r="J30" s="182" t="e">
        <f>'1 Présentation'!#REF!</f>
        <v>#REF!</v>
      </c>
      <c r="K30" s="186" t="e">
        <f t="shared" si="9"/>
        <v>#REF!</v>
      </c>
      <c r="L30" s="119" t="e">
        <f t="shared" si="10"/>
        <v>#REF!</v>
      </c>
      <c r="M30" s="119" t="e">
        <f t="shared" si="5"/>
        <v>#REF!</v>
      </c>
      <c r="AF30" s="167"/>
      <c r="AG30" s="167"/>
      <c r="AH30" s="167"/>
      <c r="AI30" s="167"/>
      <c r="AJ30" s="167"/>
      <c r="AW30" s="166"/>
    </row>
    <row r="31" spans="1:49" x14ac:dyDescent="0.25">
      <c r="A31" s="160"/>
      <c r="B31" s="129"/>
      <c r="C31" s="187"/>
      <c r="D31" s="182"/>
      <c r="E31" s="183" t="e">
        <f t="shared" si="6"/>
        <v>#DIV/0!</v>
      </c>
      <c r="F31" s="182" t="e">
        <f>'1 Présentation'!#REF!</f>
        <v>#REF!</v>
      </c>
      <c r="G31" s="184" t="e">
        <f t="shared" si="7"/>
        <v>#REF!</v>
      </c>
      <c r="H31" s="182" t="e">
        <f>'1 Présentation'!#REF!</f>
        <v>#REF!</v>
      </c>
      <c r="I31" s="185" t="e">
        <f t="shared" si="8"/>
        <v>#REF!</v>
      </c>
      <c r="J31" s="182" t="e">
        <f>'1 Présentation'!#REF!</f>
        <v>#REF!</v>
      </c>
      <c r="K31" s="186" t="e">
        <f t="shared" si="9"/>
        <v>#REF!</v>
      </c>
      <c r="L31" s="119" t="e">
        <f t="shared" si="10"/>
        <v>#REF!</v>
      </c>
      <c r="M31" s="119" t="e">
        <f t="shared" si="5"/>
        <v>#REF!</v>
      </c>
      <c r="AF31" s="167"/>
      <c r="AG31" s="167"/>
      <c r="AH31" s="167"/>
      <c r="AI31" s="167"/>
      <c r="AJ31" s="167"/>
      <c r="AW31" s="166"/>
    </row>
    <row r="32" spans="1:49" x14ac:dyDescent="0.25">
      <c r="A32" s="160"/>
      <c r="B32" s="129"/>
      <c r="C32" s="187"/>
      <c r="D32" s="182"/>
      <c r="E32" s="183" t="e">
        <f t="shared" si="6"/>
        <v>#DIV/0!</v>
      </c>
      <c r="F32" s="182" t="e">
        <f>'1 Présentation'!#REF!</f>
        <v>#REF!</v>
      </c>
      <c r="G32" s="184" t="e">
        <f t="shared" si="7"/>
        <v>#REF!</v>
      </c>
      <c r="H32" s="182" t="e">
        <f>'1 Présentation'!#REF!</f>
        <v>#REF!</v>
      </c>
      <c r="I32" s="185" t="e">
        <f t="shared" si="8"/>
        <v>#REF!</v>
      </c>
      <c r="J32" s="182" t="e">
        <f>'1 Présentation'!#REF!</f>
        <v>#REF!</v>
      </c>
      <c r="K32" s="186" t="e">
        <f t="shared" si="9"/>
        <v>#REF!</v>
      </c>
      <c r="L32" s="119" t="e">
        <f t="shared" si="10"/>
        <v>#REF!</v>
      </c>
      <c r="M32" s="119" t="e">
        <f t="shared" si="5"/>
        <v>#REF!</v>
      </c>
      <c r="AF32" s="167"/>
      <c r="AG32" s="167"/>
      <c r="AH32" s="167"/>
      <c r="AI32" s="167"/>
      <c r="AJ32" s="167"/>
      <c r="AW32" s="166"/>
    </row>
    <row r="33" spans="1:49" x14ac:dyDescent="0.25">
      <c r="A33" s="160"/>
      <c r="B33" s="129"/>
      <c r="C33" s="187"/>
      <c r="D33" s="182"/>
      <c r="E33" s="183" t="e">
        <f t="shared" si="6"/>
        <v>#DIV/0!</v>
      </c>
      <c r="F33" s="182" t="e">
        <f>'1 Présentation'!#REF!</f>
        <v>#REF!</v>
      </c>
      <c r="G33" s="184" t="e">
        <f t="shared" si="7"/>
        <v>#REF!</v>
      </c>
      <c r="H33" s="182" t="e">
        <f>'1 Présentation'!#REF!</f>
        <v>#REF!</v>
      </c>
      <c r="I33" s="185" t="e">
        <f t="shared" si="8"/>
        <v>#REF!</v>
      </c>
      <c r="J33" s="182" t="e">
        <f>'1 Présentation'!#REF!</f>
        <v>#REF!</v>
      </c>
      <c r="K33" s="186" t="e">
        <f t="shared" si="9"/>
        <v>#REF!</v>
      </c>
      <c r="L33" s="119" t="e">
        <f t="shared" si="10"/>
        <v>#REF!</v>
      </c>
      <c r="M33" s="119" t="e">
        <f t="shared" si="5"/>
        <v>#REF!</v>
      </c>
      <c r="AF33" s="167"/>
      <c r="AG33" s="167"/>
      <c r="AH33" s="167"/>
      <c r="AI33" s="167"/>
      <c r="AJ33" s="167"/>
      <c r="AW33" s="166"/>
    </row>
    <row r="34" spans="1:49" x14ac:dyDescent="0.25">
      <c r="A34" s="160"/>
      <c r="B34" s="129"/>
      <c r="C34" s="187"/>
      <c r="D34" s="182"/>
      <c r="E34" s="183" t="e">
        <f t="shared" si="6"/>
        <v>#DIV/0!</v>
      </c>
      <c r="F34" s="182">
        <f>'1 Présentation'!F28</f>
        <v>0</v>
      </c>
      <c r="G34" s="184" t="e">
        <f t="shared" si="7"/>
        <v>#DIV/0!</v>
      </c>
      <c r="H34" s="182">
        <f>'1 Présentation'!G28</f>
        <v>0</v>
      </c>
      <c r="I34" s="185" t="e">
        <f t="shared" si="8"/>
        <v>#DIV/0!</v>
      </c>
      <c r="J34" s="182">
        <f>'1 Présentation'!H28</f>
        <v>0</v>
      </c>
      <c r="K34" s="186" t="e">
        <f t="shared" si="9"/>
        <v>#DIV/0!</v>
      </c>
      <c r="L34" s="119" t="e">
        <f t="shared" si="10"/>
        <v>#DIV/0!</v>
      </c>
      <c r="M34" s="119" t="e">
        <f t="shared" si="5"/>
        <v>#DIV/0!</v>
      </c>
      <c r="AF34" s="167"/>
      <c r="AG34" s="167"/>
      <c r="AH34" s="167"/>
      <c r="AI34" s="167"/>
      <c r="AJ34" s="167"/>
      <c r="AW34" s="166"/>
    </row>
    <row r="35" spans="1:49" x14ac:dyDescent="0.25">
      <c r="A35" s="160"/>
      <c r="B35" s="129"/>
      <c r="C35" s="187"/>
      <c r="D35" s="182"/>
      <c r="E35" s="183" t="e">
        <f t="shared" si="6"/>
        <v>#DIV/0!</v>
      </c>
      <c r="F35" s="182">
        <f>'1 Présentation'!F29</f>
        <v>0</v>
      </c>
      <c r="G35" s="184" t="e">
        <f t="shared" si="7"/>
        <v>#DIV/0!</v>
      </c>
      <c r="H35" s="182">
        <f>'1 Présentation'!G29</f>
        <v>0</v>
      </c>
      <c r="I35" s="185" t="e">
        <f t="shared" si="8"/>
        <v>#DIV/0!</v>
      </c>
      <c r="J35" s="182">
        <f>'1 Présentation'!H29</f>
        <v>0</v>
      </c>
      <c r="K35" s="186" t="e">
        <f t="shared" si="9"/>
        <v>#DIV/0!</v>
      </c>
      <c r="L35" s="119" t="e">
        <f t="shared" si="10"/>
        <v>#DIV/0!</v>
      </c>
      <c r="M35" s="119" t="e">
        <f t="shared" si="5"/>
        <v>#DIV/0!</v>
      </c>
      <c r="AF35" s="167"/>
      <c r="AG35" s="167"/>
      <c r="AH35" s="167"/>
      <c r="AI35" s="167"/>
      <c r="AJ35" s="167"/>
      <c r="AW35" s="166"/>
    </row>
    <row r="36" spans="1:49" x14ac:dyDescent="0.25">
      <c r="A36" s="160"/>
      <c r="B36" s="188"/>
      <c r="C36" s="188"/>
      <c r="D36" s="182"/>
      <c r="E36" s="183" t="e">
        <f t="shared" si="6"/>
        <v>#DIV/0!</v>
      </c>
      <c r="F36" s="182">
        <f>'1 Présentation'!F30</f>
        <v>0</v>
      </c>
      <c r="G36" s="184" t="e">
        <f t="shared" si="7"/>
        <v>#DIV/0!</v>
      </c>
      <c r="H36" s="182">
        <f>'1 Présentation'!G30</f>
        <v>0</v>
      </c>
      <c r="I36" s="185" t="e">
        <f t="shared" si="8"/>
        <v>#DIV/0!</v>
      </c>
      <c r="J36" s="182">
        <f>'1 Présentation'!H30</f>
        <v>0</v>
      </c>
      <c r="K36" s="186" t="e">
        <f t="shared" si="9"/>
        <v>#DIV/0!</v>
      </c>
      <c r="L36" s="119"/>
      <c r="M36" s="119"/>
      <c r="AF36" s="167"/>
      <c r="AG36" s="167"/>
      <c r="AH36" s="167"/>
      <c r="AI36" s="167"/>
      <c r="AJ36" s="167"/>
      <c r="AW36" s="166"/>
    </row>
    <row r="37" spans="1:49" ht="12" customHeight="1" x14ac:dyDescent="0.25">
      <c r="A37" s="752" t="s">
        <v>50</v>
      </c>
      <c r="B37" s="753"/>
      <c r="C37" s="754"/>
      <c r="D37" s="168" t="e">
        <f>SUM(D27:D36)</f>
        <v>#VALUE!</v>
      </c>
      <c r="E37" s="169" t="e">
        <f>D37/D39</f>
        <v>#VALUE!</v>
      </c>
      <c r="F37" s="170" t="e">
        <f>SUM(F27:F36)</f>
        <v>#VALUE!</v>
      </c>
      <c r="G37" s="169" t="e">
        <f>F37/F39</f>
        <v>#VALUE!</v>
      </c>
      <c r="H37" s="170" t="e">
        <f>SUM(H27:H36)</f>
        <v>#VALUE!</v>
      </c>
      <c r="I37" s="308" t="e">
        <f>H37/H39</f>
        <v>#VALUE!</v>
      </c>
      <c r="J37" s="170" t="e">
        <f>SUM(J27:J36)</f>
        <v>#VALUE!</v>
      </c>
      <c r="K37" s="169" t="e">
        <f>J37/J39</f>
        <v>#VALUE!</v>
      </c>
      <c r="L37" s="328" t="e">
        <f t="shared" si="10"/>
        <v>#VALUE!</v>
      </c>
      <c r="M37" s="328" t="e">
        <f t="shared" si="5"/>
        <v>#VALUE!</v>
      </c>
      <c r="AF37" s="167"/>
      <c r="AG37" s="167"/>
      <c r="AH37" s="167"/>
      <c r="AI37" s="167"/>
      <c r="AJ37" s="167"/>
      <c r="AW37" s="166"/>
    </row>
    <row r="38" spans="1:49" ht="12.75" customHeight="1" x14ac:dyDescent="0.25">
      <c r="A38" s="759" t="s">
        <v>150</v>
      </c>
      <c r="B38" s="760"/>
      <c r="C38" s="761"/>
      <c r="D38" s="168" t="e">
        <f>D37+D24</f>
        <v>#VALUE!</v>
      </c>
      <c r="E38" s="169"/>
      <c r="F38" s="170"/>
      <c r="G38" s="169"/>
      <c r="H38" s="170"/>
      <c r="I38" s="308"/>
      <c r="J38" s="170"/>
      <c r="K38" s="169"/>
      <c r="L38" s="328"/>
      <c r="M38" s="328"/>
      <c r="AF38" s="167"/>
      <c r="AG38" s="167"/>
      <c r="AH38" s="167"/>
      <c r="AI38" s="167"/>
      <c r="AJ38" s="167"/>
      <c r="AW38" s="166"/>
    </row>
    <row r="39" spans="1:49" x14ac:dyDescent="0.25">
      <c r="A39" s="755" t="s">
        <v>96</v>
      </c>
      <c r="B39" s="756"/>
      <c r="C39" s="757"/>
      <c r="D39" s="168"/>
      <c r="E39" s="308"/>
      <c r="F39" s="170"/>
      <c r="G39" s="169"/>
      <c r="H39" s="170"/>
      <c r="I39" s="308"/>
      <c r="J39" s="329"/>
      <c r="K39" s="308"/>
      <c r="L39" s="328"/>
      <c r="M39" s="328"/>
      <c r="AF39" s="167"/>
      <c r="AG39" s="167"/>
      <c r="AH39" s="167"/>
      <c r="AI39" s="167"/>
      <c r="AJ39" s="167"/>
      <c r="AW39" s="166"/>
    </row>
    <row r="40" spans="1:49" ht="15" customHeight="1" x14ac:dyDescent="0.25">
      <c r="A40" s="748" t="s">
        <v>59</v>
      </c>
      <c r="B40" s="749"/>
      <c r="C40" s="749"/>
      <c r="D40" s="749"/>
      <c r="E40" s="749"/>
      <c r="F40" s="749"/>
      <c r="G40" s="749"/>
      <c r="H40" s="749"/>
      <c r="I40" s="749"/>
      <c r="J40" s="749"/>
      <c r="K40" s="749"/>
      <c r="L40" s="749"/>
      <c r="M40" s="750"/>
      <c r="AF40" s="167"/>
      <c r="AG40" s="167"/>
      <c r="AH40" s="167"/>
      <c r="AI40" s="167"/>
      <c r="AJ40" s="167"/>
      <c r="AW40" s="166"/>
    </row>
    <row r="41" spans="1:49" x14ac:dyDescent="0.25">
      <c r="A41" s="160"/>
      <c r="B41" s="129"/>
      <c r="C41" s="129"/>
      <c r="D41" s="182">
        <f>'1 Présentation'!E35</f>
        <v>0</v>
      </c>
      <c r="E41" s="129"/>
      <c r="F41" s="182">
        <f>'1 Présentation'!F35</f>
        <v>0</v>
      </c>
      <c r="G41" s="129"/>
      <c r="H41" s="182">
        <f>'1 Présentation'!G35</f>
        <v>0</v>
      </c>
      <c r="I41" s="129"/>
      <c r="J41" s="182">
        <f>'1 Présentation'!J35</f>
        <v>0</v>
      </c>
      <c r="K41" s="129"/>
      <c r="L41" s="119"/>
      <c r="M41" s="119"/>
      <c r="AF41" s="167"/>
      <c r="AG41" s="167"/>
      <c r="AH41" s="167"/>
      <c r="AI41" s="167"/>
      <c r="AJ41" s="167"/>
      <c r="AW41" s="166"/>
    </row>
    <row r="42" spans="1:49" x14ac:dyDescent="0.25">
      <c r="L42" s="189"/>
      <c r="AF42" s="167"/>
      <c r="AG42" s="167"/>
      <c r="AH42" s="167"/>
      <c r="AI42" s="167"/>
      <c r="AJ42" s="167"/>
      <c r="AW42" s="166"/>
    </row>
    <row r="43" spans="1:49" x14ac:dyDescent="0.25">
      <c r="O43" s="167"/>
      <c r="P43" s="167"/>
      <c r="Q43" s="167"/>
      <c r="R43" s="167"/>
      <c r="S43" s="167"/>
      <c r="AF43" s="167"/>
      <c r="AG43" s="167"/>
      <c r="AH43" s="167"/>
      <c r="AI43" s="167"/>
      <c r="AJ43" s="167"/>
      <c r="AW43" s="166"/>
    </row>
    <row r="44" spans="1:49" x14ac:dyDescent="0.25">
      <c r="O44" s="167"/>
      <c r="P44" s="167"/>
      <c r="Q44" s="167"/>
      <c r="R44" s="167"/>
      <c r="S44" s="167"/>
      <c r="AW44" s="166"/>
    </row>
    <row r="45" spans="1:49" x14ac:dyDescent="0.25">
      <c r="P45" s="167"/>
      <c r="Q45" s="167"/>
      <c r="R45" s="167"/>
      <c r="S45" s="167"/>
      <c r="AW45" s="166"/>
    </row>
    <row r="46" spans="1:49" x14ac:dyDescent="0.25">
      <c r="P46" s="167"/>
      <c r="Q46" s="167"/>
      <c r="R46" s="167"/>
      <c r="S46" s="167"/>
      <c r="AW46" s="166"/>
    </row>
    <row r="47" spans="1:49" x14ac:dyDescent="0.25">
      <c r="P47" s="167"/>
      <c r="Q47" s="167"/>
      <c r="R47" s="167"/>
      <c r="S47" s="167"/>
      <c r="AW47" s="166"/>
    </row>
    <row r="48" spans="1:49" x14ac:dyDescent="0.25">
      <c r="P48" s="167"/>
      <c r="Q48" s="167"/>
      <c r="R48" s="167"/>
      <c r="S48" s="167"/>
      <c r="AW48" s="166"/>
    </row>
  </sheetData>
  <sheetProtection formatCells="0" formatColumns="0" formatRows="0" insertColumns="0" insertRows="0" insertHyperlinks="0" deleteColumns="0" deleteRows="0" sort="0" autoFilter="0" pivotTables="0"/>
  <mergeCells count="8">
    <mergeCell ref="A40:M40"/>
    <mergeCell ref="AE1:AI1"/>
    <mergeCell ref="A24:C24"/>
    <mergeCell ref="A37:C37"/>
    <mergeCell ref="A39:C39"/>
    <mergeCell ref="A4:M4"/>
    <mergeCell ref="A26:M26"/>
    <mergeCell ref="A38:C38"/>
  </mergeCells>
  <phoneticPr fontId="0" type="noConversion"/>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tabColor rgb="FF00B050"/>
  </sheetPr>
  <dimension ref="A2:P34"/>
  <sheetViews>
    <sheetView zoomScale="85" zoomScaleNormal="85" workbookViewId="0">
      <selection activeCell="P8" sqref="P8"/>
    </sheetView>
  </sheetViews>
  <sheetFormatPr baseColWidth="10" defaultRowHeight="15" x14ac:dyDescent="0.25"/>
  <cols>
    <col min="1" max="1" width="31.5703125" style="110" customWidth="1"/>
    <col min="2" max="3" width="11.42578125" style="110"/>
    <col min="4" max="4" width="12" style="110" customWidth="1"/>
    <col min="5" max="11" width="11.42578125" style="110"/>
    <col min="12" max="12" width="13.140625" style="110" customWidth="1"/>
    <col min="13" max="13" width="13" style="110" customWidth="1"/>
    <col min="14" max="16384" width="11.42578125" style="110"/>
  </cols>
  <sheetData>
    <row r="2" spans="1:16" x14ac:dyDescent="0.25">
      <c r="A2" s="762" t="s">
        <v>66</v>
      </c>
      <c r="B2" s="762"/>
      <c r="C2" s="762"/>
      <c r="D2" s="762"/>
      <c r="E2" s="762"/>
      <c r="F2" s="762"/>
      <c r="G2" s="762"/>
      <c r="H2" s="762"/>
      <c r="I2" s="762"/>
      <c r="J2" s="762"/>
      <c r="K2" s="762"/>
      <c r="L2" s="762"/>
      <c r="M2" s="762"/>
    </row>
    <row r="3" spans="1:16" x14ac:dyDescent="0.25">
      <c r="A3" s="111"/>
      <c r="B3" s="112"/>
      <c r="C3" s="112"/>
      <c r="D3" s="112"/>
      <c r="E3" s="111"/>
      <c r="F3" s="111"/>
      <c r="G3" s="111"/>
      <c r="H3" s="111"/>
      <c r="I3" s="111"/>
      <c r="J3" s="111"/>
      <c r="K3" s="113" t="s">
        <v>22</v>
      </c>
    </row>
    <row r="4" spans="1:16" ht="54.75" customHeight="1" x14ac:dyDescent="0.25">
      <c r="A4" s="114" t="s">
        <v>51</v>
      </c>
      <c r="B4" s="253" t="s">
        <v>108</v>
      </c>
      <c r="C4" s="253" t="s">
        <v>151</v>
      </c>
      <c r="D4" s="253" t="s">
        <v>107</v>
      </c>
      <c r="E4" s="253" t="s">
        <v>152</v>
      </c>
      <c r="F4" s="253" t="s">
        <v>152</v>
      </c>
      <c r="G4" s="253" t="s">
        <v>153</v>
      </c>
      <c r="H4" s="253" t="s">
        <v>154</v>
      </c>
      <c r="I4" s="253" t="s">
        <v>109</v>
      </c>
      <c r="J4" s="253" t="s">
        <v>106</v>
      </c>
      <c r="K4" s="253" t="s">
        <v>155</v>
      </c>
      <c r="L4" s="115" t="s">
        <v>110</v>
      </c>
      <c r="M4" s="115" t="s">
        <v>111</v>
      </c>
      <c r="N4" s="115" t="s">
        <v>112</v>
      </c>
      <c r="O4" s="115" t="s">
        <v>157</v>
      </c>
      <c r="P4" s="116" t="s">
        <v>158</v>
      </c>
    </row>
    <row r="5" spans="1:16" x14ac:dyDescent="0.25">
      <c r="A5" s="765" t="s">
        <v>57</v>
      </c>
      <c r="B5" s="766"/>
      <c r="C5" s="766"/>
      <c r="D5" s="766"/>
      <c r="E5" s="766"/>
      <c r="F5" s="766"/>
      <c r="G5" s="766"/>
      <c r="H5" s="766"/>
      <c r="I5" s="766"/>
      <c r="J5" s="766"/>
      <c r="K5" s="766"/>
      <c r="L5" s="766"/>
      <c r="M5" s="766"/>
      <c r="N5" s="766"/>
      <c r="O5" s="766"/>
    </row>
    <row r="6" spans="1:16" x14ac:dyDescent="0.25">
      <c r="A6" s="30"/>
      <c r="B6" s="117">
        <f>'2 Performances'!C6:C12</f>
        <v>895</v>
      </c>
      <c r="C6" s="117">
        <f>'2 Performances'!C6:C12</f>
        <v>895</v>
      </c>
      <c r="D6" s="117">
        <f>'2 Performances'!E6:E12</f>
        <v>215</v>
      </c>
      <c r="E6" s="117">
        <f>'2 Performances'!E6:E12</f>
        <v>215</v>
      </c>
      <c r="F6" s="117">
        <f>'2 Performances'!G6</f>
        <v>68</v>
      </c>
      <c r="G6" s="117">
        <f>'2 Performances'!G6:G12</f>
        <v>68</v>
      </c>
      <c r="H6" s="117">
        <f>'2 Performances'!H6:H12</f>
        <v>60</v>
      </c>
      <c r="I6" s="117">
        <f>'2 Performances'!I6:I12</f>
        <v>-1338</v>
      </c>
      <c r="J6" s="117">
        <f>'2 Performances'!J6:J12</f>
        <v>-1298</v>
      </c>
      <c r="K6" s="117">
        <f>'2 Performances'!K6:K12</f>
        <v>329</v>
      </c>
      <c r="L6" s="118" t="e">
        <f>B6/M6C6</f>
        <v>#NAME?</v>
      </c>
      <c r="M6" s="119" t="e">
        <f>K6/K32</f>
        <v>#DIV/0!</v>
      </c>
      <c r="N6" s="119">
        <f>E6/C6</f>
        <v>0.24022346368715083</v>
      </c>
      <c r="O6" s="119">
        <f>H6/C6</f>
        <v>6.7039106145251395E-2</v>
      </c>
    </row>
    <row r="7" spans="1:16" x14ac:dyDescent="0.25">
      <c r="A7" s="30"/>
      <c r="B7" s="117">
        <f>'2 Performances'!C7</f>
        <v>0</v>
      </c>
      <c r="C7" s="117">
        <f>'2 Performances'!D7</f>
        <v>0</v>
      </c>
      <c r="D7" s="117">
        <f>'2 Performances'!E7</f>
        <v>0</v>
      </c>
      <c r="E7" s="117">
        <f>'2 Performances'!F7</f>
        <v>0</v>
      </c>
      <c r="F7" s="117">
        <f>'2 Performances'!G7</f>
        <v>0</v>
      </c>
      <c r="G7" s="117">
        <f>'2 Performances'!H7</f>
        <v>0</v>
      </c>
      <c r="H7" s="117">
        <f>'2 Performances'!I7</f>
        <v>0</v>
      </c>
      <c r="I7" s="117">
        <f>'2 Performances'!J7</f>
        <v>0</v>
      </c>
      <c r="J7" s="117">
        <f>'2 Performances'!K7</f>
        <v>0</v>
      </c>
      <c r="K7" s="117">
        <f>'2 Performances'!L7</f>
        <v>0</v>
      </c>
      <c r="L7" s="118" t="e">
        <f t="shared" ref="L7:L17" si="0">B7/C7</f>
        <v>#DIV/0!</v>
      </c>
      <c r="M7" s="119" t="e">
        <f t="shared" ref="M7:M20" si="1">K7/K33</f>
        <v>#DIV/0!</v>
      </c>
      <c r="N7" s="119" t="e">
        <f t="shared" ref="N7:N20" si="2">E7/C7</f>
        <v>#DIV/0!</v>
      </c>
      <c r="O7" s="119" t="e">
        <f t="shared" ref="O7:O20" si="3">H7/C7</f>
        <v>#DIV/0!</v>
      </c>
    </row>
    <row r="8" spans="1:16" x14ac:dyDescent="0.25">
      <c r="A8" s="30"/>
      <c r="B8" s="117">
        <f>'2 Performances'!C8</f>
        <v>0</v>
      </c>
      <c r="C8" s="117">
        <f>'2 Performances'!D8</f>
        <v>0</v>
      </c>
      <c r="D8" s="117">
        <f>'2 Performances'!E8</f>
        <v>0</v>
      </c>
      <c r="E8" s="117">
        <f>'2 Performances'!F8</f>
        <v>0</v>
      </c>
      <c r="F8" s="117">
        <f>'2 Performances'!G8</f>
        <v>0</v>
      </c>
      <c r="G8" s="117">
        <f>'2 Performances'!H8</f>
        <v>0</v>
      </c>
      <c r="H8" s="117">
        <f>'2 Performances'!I8</f>
        <v>0</v>
      </c>
      <c r="I8" s="117">
        <f>'2 Performances'!J8</f>
        <v>0</v>
      </c>
      <c r="J8" s="117">
        <f>'2 Performances'!K8</f>
        <v>0</v>
      </c>
      <c r="K8" s="117">
        <f>'2 Performances'!L8</f>
        <v>0</v>
      </c>
      <c r="L8" s="118" t="e">
        <f t="shared" si="0"/>
        <v>#DIV/0!</v>
      </c>
      <c r="M8" s="119" t="e">
        <f t="shared" si="1"/>
        <v>#DIV/0!</v>
      </c>
      <c r="N8" s="119" t="e">
        <f t="shared" si="2"/>
        <v>#DIV/0!</v>
      </c>
      <c r="O8" s="119" t="e">
        <f t="shared" si="3"/>
        <v>#DIV/0!</v>
      </c>
    </row>
    <row r="9" spans="1:16" x14ac:dyDescent="0.25">
      <c r="A9" s="30"/>
      <c r="B9" s="117">
        <f>'2 Performances'!C9</f>
        <v>0</v>
      </c>
      <c r="C9" s="117">
        <f>'2 Performances'!D9</f>
        <v>0</v>
      </c>
      <c r="D9" s="117">
        <f>'2 Performances'!E9</f>
        <v>0</v>
      </c>
      <c r="E9" s="117">
        <f>'2 Performances'!F9</f>
        <v>0</v>
      </c>
      <c r="F9" s="117">
        <f>'2 Performances'!G9</f>
        <v>0</v>
      </c>
      <c r="G9" s="117">
        <f>'2 Performances'!H9</f>
        <v>0</v>
      </c>
      <c r="H9" s="117">
        <f>'2 Performances'!I9</f>
        <v>0</v>
      </c>
      <c r="I9" s="117">
        <f>'2 Performances'!J9</f>
        <v>0</v>
      </c>
      <c r="J9" s="117">
        <f>'2 Performances'!K9</f>
        <v>0</v>
      </c>
      <c r="K9" s="117">
        <f>'2 Performances'!L9</f>
        <v>0</v>
      </c>
      <c r="L9" s="118" t="e">
        <f t="shared" si="0"/>
        <v>#DIV/0!</v>
      </c>
      <c r="M9" s="119" t="e">
        <f t="shared" si="1"/>
        <v>#DIV/0!</v>
      </c>
      <c r="N9" s="119" t="e">
        <f t="shared" si="2"/>
        <v>#DIV/0!</v>
      </c>
      <c r="O9" s="119" t="e">
        <f t="shared" si="3"/>
        <v>#DIV/0!</v>
      </c>
    </row>
    <row r="10" spans="1:16" x14ac:dyDescent="0.25">
      <c r="A10" s="30"/>
      <c r="B10" s="117" t="e">
        <f>'2 Performances'!#REF!</f>
        <v>#REF!</v>
      </c>
      <c r="C10" s="117" t="e">
        <f>'2 Performances'!#REF!</f>
        <v>#REF!</v>
      </c>
      <c r="D10" s="117" t="e">
        <f>'2 Performances'!#REF!</f>
        <v>#REF!</v>
      </c>
      <c r="E10" s="117" t="e">
        <f>'2 Performances'!#REF!</f>
        <v>#REF!</v>
      </c>
      <c r="F10" s="117" t="e">
        <f>'2 Performances'!#REF!</f>
        <v>#REF!</v>
      </c>
      <c r="G10" s="117" t="e">
        <f>'2 Performances'!#REF!</f>
        <v>#REF!</v>
      </c>
      <c r="H10" s="117" t="e">
        <f>'2 Performances'!#REF!</f>
        <v>#REF!</v>
      </c>
      <c r="I10" s="117" t="e">
        <f>'2 Performances'!#REF!</f>
        <v>#REF!</v>
      </c>
      <c r="J10" s="117" t="e">
        <f>'2 Performances'!#REF!</f>
        <v>#REF!</v>
      </c>
      <c r="K10" s="117" t="e">
        <f>'2 Performances'!#REF!</f>
        <v>#REF!</v>
      </c>
      <c r="L10" s="118" t="e">
        <f t="shared" si="0"/>
        <v>#REF!</v>
      </c>
      <c r="M10" s="119" t="e">
        <f t="shared" si="1"/>
        <v>#REF!</v>
      </c>
      <c r="N10" s="119" t="e">
        <f t="shared" si="2"/>
        <v>#REF!</v>
      </c>
      <c r="O10" s="119" t="e">
        <f t="shared" si="3"/>
        <v>#REF!</v>
      </c>
    </row>
    <row r="11" spans="1:16" x14ac:dyDescent="0.25">
      <c r="A11" s="30"/>
      <c r="B11" s="117" t="e">
        <f>'2 Performances'!#REF!</f>
        <v>#REF!</v>
      </c>
      <c r="C11" s="117" t="e">
        <f>'2 Performances'!#REF!</f>
        <v>#REF!</v>
      </c>
      <c r="D11" s="117" t="e">
        <f>'2 Performances'!#REF!</f>
        <v>#REF!</v>
      </c>
      <c r="E11" s="117" t="e">
        <f>'2 Performances'!#REF!</f>
        <v>#REF!</v>
      </c>
      <c r="F11" s="117" t="e">
        <f>'2 Performances'!#REF!</f>
        <v>#REF!</v>
      </c>
      <c r="G11" s="117" t="e">
        <f>'2 Performances'!#REF!</f>
        <v>#REF!</v>
      </c>
      <c r="H11" s="117" t="e">
        <f>'2 Performances'!#REF!</f>
        <v>#REF!</v>
      </c>
      <c r="I11" s="117" t="e">
        <f>'2 Performances'!#REF!</f>
        <v>#REF!</v>
      </c>
      <c r="J11" s="117" t="e">
        <f>'2 Performances'!#REF!</f>
        <v>#REF!</v>
      </c>
      <c r="K11" s="117" t="e">
        <f>'2 Performances'!#REF!</f>
        <v>#REF!</v>
      </c>
      <c r="L11" s="118" t="e">
        <f t="shared" si="0"/>
        <v>#REF!</v>
      </c>
      <c r="M11" s="119" t="e">
        <f t="shared" si="1"/>
        <v>#REF!</v>
      </c>
      <c r="N11" s="119" t="e">
        <f t="shared" si="2"/>
        <v>#REF!</v>
      </c>
      <c r="O11" s="119" t="e">
        <f t="shared" si="3"/>
        <v>#REF!</v>
      </c>
    </row>
    <row r="12" spans="1:16" x14ac:dyDescent="0.25">
      <c r="A12" s="30"/>
      <c r="B12" s="117" t="e">
        <f>'2 Performances'!#REF!</f>
        <v>#REF!</v>
      </c>
      <c r="C12" s="117" t="e">
        <f>'2 Performances'!#REF!</f>
        <v>#REF!</v>
      </c>
      <c r="D12" s="117" t="e">
        <f>'2 Performances'!#REF!</f>
        <v>#REF!</v>
      </c>
      <c r="E12" s="117" t="e">
        <f>'2 Performances'!#REF!</f>
        <v>#REF!</v>
      </c>
      <c r="F12" s="117" t="e">
        <f>'2 Performances'!#REF!</f>
        <v>#REF!</v>
      </c>
      <c r="G12" s="117" t="e">
        <f>'2 Performances'!#REF!</f>
        <v>#REF!</v>
      </c>
      <c r="H12" s="117" t="e">
        <f>'2 Performances'!#REF!</f>
        <v>#REF!</v>
      </c>
      <c r="I12" s="117" t="e">
        <f>'2 Performances'!#REF!</f>
        <v>#REF!</v>
      </c>
      <c r="J12" s="117" t="e">
        <f>'2 Performances'!#REF!</f>
        <v>#REF!</v>
      </c>
      <c r="K12" s="117" t="e">
        <f>'2 Performances'!#REF!</f>
        <v>#REF!</v>
      </c>
      <c r="L12" s="118" t="e">
        <f t="shared" si="0"/>
        <v>#REF!</v>
      </c>
      <c r="M12" s="119" t="e">
        <f t="shared" si="1"/>
        <v>#REF!</v>
      </c>
      <c r="N12" s="119" t="e">
        <f t="shared" si="2"/>
        <v>#REF!</v>
      </c>
      <c r="O12" s="119" t="e">
        <f t="shared" si="3"/>
        <v>#REF!</v>
      </c>
    </row>
    <row r="13" spans="1:16" x14ac:dyDescent="0.25">
      <c r="A13" s="30"/>
      <c r="B13" s="117" t="e">
        <f>'2 Performances'!#REF!</f>
        <v>#REF!</v>
      </c>
      <c r="C13" s="117" t="e">
        <f>'2 Performances'!#REF!</f>
        <v>#REF!</v>
      </c>
      <c r="D13" s="117" t="e">
        <f>'2 Performances'!#REF!</f>
        <v>#REF!</v>
      </c>
      <c r="E13" s="117" t="e">
        <f>'2 Performances'!#REF!</f>
        <v>#REF!</v>
      </c>
      <c r="F13" s="117" t="e">
        <f>'2 Performances'!#REF!</f>
        <v>#REF!</v>
      </c>
      <c r="G13" s="117" t="e">
        <f>'2 Performances'!#REF!</f>
        <v>#REF!</v>
      </c>
      <c r="H13" s="117" t="e">
        <f>'2 Performances'!#REF!</f>
        <v>#REF!</v>
      </c>
      <c r="I13" s="117" t="e">
        <f>'2 Performances'!#REF!</f>
        <v>#REF!</v>
      </c>
      <c r="J13" s="117" t="e">
        <f>'2 Performances'!#REF!</f>
        <v>#REF!</v>
      </c>
      <c r="K13" s="117" t="e">
        <f>'2 Performances'!#REF!</f>
        <v>#REF!</v>
      </c>
      <c r="L13" s="118" t="e">
        <f t="shared" si="0"/>
        <v>#REF!</v>
      </c>
      <c r="M13" s="119" t="e">
        <f t="shared" si="1"/>
        <v>#REF!</v>
      </c>
      <c r="N13" s="119" t="e">
        <f t="shared" si="2"/>
        <v>#REF!</v>
      </c>
      <c r="O13" s="119" t="e">
        <f t="shared" si="3"/>
        <v>#REF!</v>
      </c>
    </row>
    <row r="14" spans="1:16" x14ac:dyDescent="0.25">
      <c r="A14" s="30"/>
      <c r="B14" s="117" t="e">
        <f>'2 Performances'!#REF!</f>
        <v>#REF!</v>
      </c>
      <c r="C14" s="117" t="e">
        <f>'2 Performances'!#REF!</f>
        <v>#REF!</v>
      </c>
      <c r="D14" s="117" t="e">
        <f>'2 Performances'!#REF!</f>
        <v>#REF!</v>
      </c>
      <c r="E14" s="117" t="e">
        <f>'2 Performances'!#REF!</f>
        <v>#REF!</v>
      </c>
      <c r="F14" s="117" t="e">
        <f>'2 Performances'!#REF!</f>
        <v>#REF!</v>
      </c>
      <c r="G14" s="117" t="e">
        <f>'2 Performances'!#REF!</f>
        <v>#REF!</v>
      </c>
      <c r="H14" s="117" t="e">
        <f>'2 Performances'!#REF!</f>
        <v>#REF!</v>
      </c>
      <c r="I14" s="117" t="e">
        <f>'2 Performances'!#REF!</f>
        <v>#REF!</v>
      </c>
      <c r="J14" s="117" t="e">
        <f>'2 Performances'!#REF!</f>
        <v>#REF!</v>
      </c>
      <c r="K14" s="117" t="e">
        <f>'2 Performances'!#REF!</f>
        <v>#REF!</v>
      </c>
      <c r="L14" s="118" t="e">
        <f t="shared" si="0"/>
        <v>#REF!</v>
      </c>
      <c r="M14" s="119" t="e">
        <f t="shared" si="1"/>
        <v>#REF!</v>
      </c>
      <c r="N14" s="119" t="e">
        <f t="shared" si="2"/>
        <v>#REF!</v>
      </c>
      <c r="O14" s="119" t="e">
        <f t="shared" si="3"/>
        <v>#REF!</v>
      </c>
    </row>
    <row r="15" spans="1:16" x14ac:dyDescent="0.25">
      <c r="A15" s="30"/>
      <c r="B15" s="117" t="e">
        <f>'2 Performances'!#REF!</f>
        <v>#REF!</v>
      </c>
      <c r="C15" s="117" t="e">
        <f>'2 Performances'!#REF!</f>
        <v>#REF!</v>
      </c>
      <c r="D15" s="117" t="e">
        <f>'2 Performances'!#REF!</f>
        <v>#REF!</v>
      </c>
      <c r="E15" s="117" t="e">
        <f>'2 Performances'!#REF!</f>
        <v>#REF!</v>
      </c>
      <c r="F15" s="117" t="e">
        <f>'2 Performances'!#REF!</f>
        <v>#REF!</v>
      </c>
      <c r="G15" s="117" t="e">
        <f>'2 Performances'!#REF!</f>
        <v>#REF!</v>
      </c>
      <c r="H15" s="117" t="e">
        <f>'2 Performances'!#REF!</f>
        <v>#REF!</v>
      </c>
      <c r="I15" s="117" t="e">
        <f>'2 Performances'!#REF!</f>
        <v>#REF!</v>
      </c>
      <c r="J15" s="117" t="e">
        <f>'2 Performances'!#REF!</f>
        <v>#REF!</v>
      </c>
      <c r="K15" s="117" t="e">
        <f>'2 Performances'!#REF!</f>
        <v>#REF!</v>
      </c>
      <c r="L15" s="118" t="e">
        <f t="shared" si="0"/>
        <v>#REF!</v>
      </c>
      <c r="M15" s="119" t="e">
        <f t="shared" si="1"/>
        <v>#REF!</v>
      </c>
      <c r="N15" s="119" t="e">
        <f t="shared" si="2"/>
        <v>#REF!</v>
      </c>
      <c r="O15" s="119" t="e">
        <f t="shared" si="3"/>
        <v>#REF!</v>
      </c>
    </row>
    <row r="16" spans="1:16" x14ac:dyDescent="0.25">
      <c r="A16" s="30"/>
      <c r="B16" s="117" t="e">
        <f>'2 Performances'!#REF!</f>
        <v>#REF!</v>
      </c>
      <c r="C16" s="117" t="e">
        <f>'2 Performances'!#REF!</f>
        <v>#REF!</v>
      </c>
      <c r="D16" s="117" t="e">
        <f>'2 Performances'!#REF!</f>
        <v>#REF!</v>
      </c>
      <c r="E16" s="117" t="e">
        <f>'2 Performances'!#REF!</f>
        <v>#REF!</v>
      </c>
      <c r="F16" s="117" t="e">
        <f>'2 Performances'!#REF!</f>
        <v>#REF!</v>
      </c>
      <c r="G16" s="117" t="e">
        <f>'2 Performances'!#REF!</f>
        <v>#REF!</v>
      </c>
      <c r="H16" s="117" t="e">
        <f>'2 Performances'!#REF!</f>
        <v>#REF!</v>
      </c>
      <c r="I16" s="117" t="e">
        <f>'2 Performances'!#REF!</f>
        <v>#REF!</v>
      </c>
      <c r="J16" s="117" t="e">
        <f>'2 Performances'!#REF!</f>
        <v>#REF!</v>
      </c>
      <c r="K16" s="117" t="e">
        <f>'2 Performances'!#REF!</f>
        <v>#REF!</v>
      </c>
      <c r="L16" s="118" t="e">
        <f t="shared" si="0"/>
        <v>#REF!</v>
      </c>
      <c r="M16" s="119" t="e">
        <f t="shared" si="1"/>
        <v>#REF!</v>
      </c>
      <c r="N16" s="119" t="e">
        <f t="shared" si="2"/>
        <v>#REF!</v>
      </c>
      <c r="O16" s="119" t="e">
        <f t="shared" si="3"/>
        <v>#REF!</v>
      </c>
    </row>
    <row r="17" spans="1:15" x14ac:dyDescent="0.25">
      <c r="A17" s="30"/>
      <c r="B17" s="117" t="e">
        <f>'2 Performances'!#REF!</f>
        <v>#REF!</v>
      </c>
      <c r="C17" s="117" t="e">
        <f>'2 Performances'!#REF!</f>
        <v>#REF!</v>
      </c>
      <c r="D17" s="117" t="e">
        <f>'2 Performances'!#REF!</f>
        <v>#REF!</v>
      </c>
      <c r="E17" s="117" t="e">
        <f>'2 Performances'!#REF!</f>
        <v>#REF!</v>
      </c>
      <c r="F17" s="117" t="e">
        <f>'2 Performances'!#REF!</f>
        <v>#REF!</v>
      </c>
      <c r="G17" s="117" t="e">
        <f>'2 Performances'!#REF!</f>
        <v>#REF!</v>
      </c>
      <c r="H17" s="117" t="e">
        <f>'2 Performances'!#REF!</f>
        <v>#REF!</v>
      </c>
      <c r="I17" s="117" t="e">
        <f>'2 Performances'!#REF!</f>
        <v>#REF!</v>
      </c>
      <c r="J17" s="117" t="e">
        <f>'2 Performances'!#REF!</f>
        <v>#REF!</v>
      </c>
      <c r="K17" s="117" t="e">
        <f>'2 Performances'!#REF!</f>
        <v>#REF!</v>
      </c>
      <c r="L17" s="118" t="e">
        <f t="shared" si="0"/>
        <v>#REF!</v>
      </c>
      <c r="M17" s="119" t="e">
        <f t="shared" si="1"/>
        <v>#REF!</v>
      </c>
      <c r="N17" s="119" t="e">
        <f t="shared" si="2"/>
        <v>#REF!</v>
      </c>
      <c r="O17" s="119" t="e">
        <f t="shared" si="3"/>
        <v>#REF!</v>
      </c>
    </row>
    <row r="18" spans="1:15" x14ac:dyDescent="0.25">
      <c r="A18" s="30"/>
      <c r="B18" s="117">
        <f>'2 Performances'!C10</f>
        <v>0</v>
      </c>
      <c r="C18" s="117">
        <f>'2 Performances'!D10</f>
        <v>0</v>
      </c>
      <c r="D18" s="117">
        <f>'2 Performances'!E10</f>
        <v>0</v>
      </c>
      <c r="E18" s="117">
        <f>'2 Performances'!F10</f>
        <v>0</v>
      </c>
      <c r="F18" s="117">
        <f>'2 Performances'!G10</f>
        <v>0</v>
      </c>
      <c r="G18" s="117">
        <f>'2 Performances'!H10</f>
        <v>0</v>
      </c>
      <c r="H18" s="117">
        <f>'2 Performances'!I10</f>
        <v>0</v>
      </c>
      <c r="I18" s="117">
        <f>'2 Performances'!J10</f>
        <v>0</v>
      </c>
      <c r="J18" s="117">
        <f>'2 Performances'!K10</f>
        <v>0</v>
      </c>
      <c r="K18" s="117">
        <f>'2 Performances'!L10</f>
        <v>0</v>
      </c>
      <c r="L18" s="118"/>
      <c r="M18" s="119" t="e">
        <f t="shared" si="1"/>
        <v>#DIV/0!</v>
      </c>
      <c r="N18" s="119" t="e">
        <f t="shared" si="2"/>
        <v>#DIV/0!</v>
      </c>
      <c r="O18" s="119" t="e">
        <f t="shared" si="3"/>
        <v>#DIV/0!</v>
      </c>
    </row>
    <row r="19" spans="1:15" x14ac:dyDescent="0.25">
      <c r="A19" s="30"/>
      <c r="B19" s="117">
        <f>'2 Performances'!C11</f>
        <v>0</v>
      </c>
      <c r="C19" s="117">
        <f>'2 Performances'!D11</f>
        <v>0</v>
      </c>
      <c r="D19" s="117">
        <f>'2 Performances'!E11</f>
        <v>0</v>
      </c>
      <c r="E19" s="117">
        <f>'2 Performances'!F11</f>
        <v>0</v>
      </c>
      <c r="F19" s="117">
        <f>'2 Performances'!G11</f>
        <v>0</v>
      </c>
      <c r="G19" s="117">
        <f>'2 Performances'!H11</f>
        <v>0</v>
      </c>
      <c r="H19" s="117">
        <f>'2 Performances'!I11</f>
        <v>0</v>
      </c>
      <c r="I19" s="117">
        <f>'2 Performances'!J11</f>
        <v>0</v>
      </c>
      <c r="J19" s="117">
        <f>'2 Performances'!K11</f>
        <v>0</v>
      </c>
      <c r="K19" s="117">
        <f>'2 Performances'!L11</f>
        <v>0</v>
      </c>
      <c r="L19" s="118" t="e">
        <f>B19/C19</f>
        <v>#DIV/0!</v>
      </c>
      <c r="M19" s="119" t="e">
        <f t="shared" si="1"/>
        <v>#DIV/0!</v>
      </c>
      <c r="N19" s="119" t="e">
        <f t="shared" si="2"/>
        <v>#DIV/0!</v>
      </c>
      <c r="O19" s="119" t="e">
        <f t="shared" si="3"/>
        <v>#DIV/0!</v>
      </c>
    </row>
    <row r="20" spans="1:15" x14ac:dyDescent="0.25">
      <c r="A20" s="254" t="s">
        <v>49</v>
      </c>
      <c r="B20" s="121" t="e">
        <f t="shared" ref="B20:K20" si="4">SUM(B6:B19)</f>
        <v>#REF!</v>
      </c>
      <c r="C20" s="121" t="e">
        <f t="shared" si="4"/>
        <v>#REF!</v>
      </c>
      <c r="D20" s="121" t="e">
        <f t="shared" si="4"/>
        <v>#REF!</v>
      </c>
      <c r="E20" s="121" t="e">
        <f t="shared" si="4"/>
        <v>#REF!</v>
      </c>
      <c r="F20" s="121" t="e">
        <f t="shared" si="4"/>
        <v>#REF!</v>
      </c>
      <c r="G20" s="121" t="e">
        <f t="shared" si="4"/>
        <v>#REF!</v>
      </c>
      <c r="H20" s="121" t="e">
        <f>SUM(H6:H19)</f>
        <v>#REF!</v>
      </c>
      <c r="I20" s="121" t="e">
        <f t="shared" si="4"/>
        <v>#REF!</v>
      </c>
      <c r="J20" s="121" t="e">
        <f t="shared" si="4"/>
        <v>#REF!</v>
      </c>
      <c r="K20" s="121" t="e">
        <f t="shared" si="4"/>
        <v>#REF!</v>
      </c>
      <c r="L20" s="122" t="e">
        <f>B20/C20</f>
        <v>#REF!</v>
      </c>
      <c r="M20" s="119" t="e">
        <f t="shared" si="1"/>
        <v>#REF!</v>
      </c>
      <c r="N20" s="123" t="e">
        <f t="shared" si="2"/>
        <v>#REF!</v>
      </c>
      <c r="O20" s="119" t="e">
        <f t="shared" si="3"/>
        <v>#REF!</v>
      </c>
    </row>
    <row r="21" spans="1:15" x14ac:dyDescent="0.25">
      <c r="A21" s="124"/>
      <c r="B21" s="125"/>
      <c r="C21" s="125"/>
      <c r="D21" s="125"/>
      <c r="E21" s="125"/>
      <c r="F21" s="125"/>
      <c r="G21" s="125"/>
      <c r="H21" s="125"/>
      <c r="I21" s="125"/>
      <c r="J21" s="125"/>
      <c r="K21" s="125"/>
      <c r="L21" s="126"/>
      <c r="M21" s="127"/>
      <c r="N21" s="128"/>
      <c r="O21" s="128"/>
    </row>
    <row r="22" spans="1:15" x14ac:dyDescent="0.25">
      <c r="A22" s="763" t="s">
        <v>58</v>
      </c>
      <c r="B22" s="764"/>
      <c r="C22" s="764"/>
      <c r="D22" s="764"/>
      <c r="E22" s="764"/>
      <c r="F22" s="764"/>
      <c r="G22" s="764"/>
      <c r="H22" s="764"/>
      <c r="I22" s="764"/>
      <c r="J22" s="764"/>
      <c r="K22" s="764"/>
      <c r="L22" s="764"/>
      <c r="M22" s="764"/>
      <c r="N22" s="764"/>
      <c r="O22" s="764"/>
    </row>
    <row r="23" spans="1:15" x14ac:dyDescent="0.25">
      <c r="A23" s="129">
        <f>'2 Performances'!B15:B28</f>
        <v>0</v>
      </c>
      <c r="B23" s="130">
        <f>'2 Performances'!C14:C28</f>
        <v>0</v>
      </c>
      <c r="C23" s="130">
        <f>'2 Performances'!D15</f>
        <v>0</v>
      </c>
      <c r="D23" s="131">
        <f>'2 Performances'!E14:E28</f>
        <v>0</v>
      </c>
      <c r="E23" s="131">
        <f>'2 Performances'!F14:F28</f>
        <v>0</v>
      </c>
      <c r="F23" s="131">
        <f>'2 Performances'!G15</f>
        <v>0</v>
      </c>
      <c r="G23" s="131">
        <f>'2 Performances'!G14:G28</f>
        <v>0</v>
      </c>
      <c r="H23" s="130">
        <f>'2 Performances'!H14:H24</f>
        <v>0</v>
      </c>
      <c r="I23" s="130">
        <f>'2 Performances'!J15</f>
        <v>0</v>
      </c>
      <c r="J23" s="130">
        <f>'2 Performances'!J14:J24</f>
        <v>0</v>
      </c>
      <c r="K23" s="130">
        <f>'2 Performances'!K14:K24</f>
        <v>0</v>
      </c>
      <c r="L23" s="118" t="e">
        <f t="shared" ref="L23:L29" si="5">B23/C23</f>
        <v>#DIV/0!</v>
      </c>
      <c r="M23" s="119" t="e">
        <f t="shared" ref="M23:M29" si="6">J23/$J$32</f>
        <v>#DIV/0!</v>
      </c>
      <c r="N23" s="118" t="e">
        <f t="shared" ref="N23:N29" si="7">E23/C23</f>
        <v>#DIV/0!</v>
      </c>
      <c r="O23" s="119" t="e">
        <f>H23/C23</f>
        <v>#DIV/0!</v>
      </c>
    </row>
    <row r="24" spans="1:15" x14ac:dyDescent="0.25">
      <c r="A24" s="132"/>
      <c r="B24" s="130">
        <f>'2 Performances'!C19</f>
        <v>0</v>
      </c>
      <c r="C24" s="130">
        <f>'2 Performances'!D19</f>
        <v>0</v>
      </c>
      <c r="D24" s="131">
        <f>'2 Performances'!E19</f>
        <v>0</v>
      </c>
      <c r="E24" s="131">
        <f>'2 Performances'!F19</f>
        <v>0</v>
      </c>
      <c r="F24" s="131">
        <f>'2 Performances'!G19</f>
        <v>0</v>
      </c>
      <c r="G24" s="131">
        <f>'2 Performances'!H19</f>
        <v>0</v>
      </c>
      <c r="H24" s="130">
        <f>'2 Performances'!I19</f>
        <v>0</v>
      </c>
      <c r="I24" s="130">
        <f>'2 Performances'!J19</f>
        <v>0</v>
      </c>
      <c r="J24" s="130">
        <f>'2 Performances'!K19</f>
        <v>0</v>
      </c>
      <c r="K24" s="130">
        <f>'2 Performances'!L19</f>
        <v>0</v>
      </c>
      <c r="L24" s="118" t="e">
        <f t="shared" si="5"/>
        <v>#DIV/0!</v>
      </c>
      <c r="M24" s="119" t="e">
        <f t="shared" si="6"/>
        <v>#DIV/0!</v>
      </c>
      <c r="N24" s="118" t="e">
        <f t="shared" si="7"/>
        <v>#DIV/0!</v>
      </c>
      <c r="O24" s="119" t="e">
        <f t="shared" ref="O24:O32" si="8">H24/C24</f>
        <v>#DIV/0!</v>
      </c>
    </row>
    <row r="25" spans="1:15" x14ac:dyDescent="0.25">
      <c r="A25" s="129"/>
      <c r="B25" s="130" t="e">
        <f>'2 Performances'!#REF!</f>
        <v>#REF!</v>
      </c>
      <c r="C25" s="130" t="e">
        <f>'2 Performances'!#REF!</f>
        <v>#REF!</v>
      </c>
      <c r="D25" s="131" t="e">
        <f>'2 Performances'!#REF!</f>
        <v>#REF!</v>
      </c>
      <c r="E25" s="131" t="e">
        <f>'2 Performances'!#REF!</f>
        <v>#REF!</v>
      </c>
      <c r="F25" s="131" t="e">
        <f>'2 Performances'!#REF!</f>
        <v>#REF!</v>
      </c>
      <c r="G25" s="131" t="e">
        <f>'2 Performances'!#REF!</f>
        <v>#REF!</v>
      </c>
      <c r="H25" s="130" t="e">
        <f>'2 Performances'!#REF!</f>
        <v>#REF!</v>
      </c>
      <c r="I25" s="130" t="e">
        <f>'2 Performances'!#REF!</f>
        <v>#REF!</v>
      </c>
      <c r="J25" s="130" t="e">
        <f>'2 Performances'!#REF!</f>
        <v>#REF!</v>
      </c>
      <c r="K25" s="130" t="e">
        <f>'2 Performances'!#REF!</f>
        <v>#REF!</v>
      </c>
      <c r="L25" s="118" t="e">
        <f t="shared" si="5"/>
        <v>#REF!</v>
      </c>
      <c r="M25" s="119" t="e">
        <f t="shared" si="6"/>
        <v>#REF!</v>
      </c>
      <c r="N25" s="118" t="e">
        <f t="shared" si="7"/>
        <v>#REF!</v>
      </c>
      <c r="O25" s="119" t="e">
        <f t="shared" si="8"/>
        <v>#REF!</v>
      </c>
    </row>
    <row r="26" spans="1:15" x14ac:dyDescent="0.25">
      <c r="A26" s="132"/>
      <c r="B26" s="130" t="e">
        <f>'2 Performances'!#REF!</f>
        <v>#REF!</v>
      </c>
      <c r="C26" s="130" t="e">
        <f>'2 Performances'!#REF!</f>
        <v>#REF!</v>
      </c>
      <c r="D26" s="131" t="e">
        <f>'2 Performances'!#REF!</f>
        <v>#REF!</v>
      </c>
      <c r="E26" s="131" t="e">
        <f>'2 Performances'!#REF!</f>
        <v>#REF!</v>
      </c>
      <c r="F26" s="131" t="e">
        <f>'2 Performances'!#REF!</f>
        <v>#REF!</v>
      </c>
      <c r="G26" s="131" t="e">
        <f>'2 Performances'!#REF!</f>
        <v>#REF!</v>
      </c>
      <c r="H26" s="130" t="e">
        <f>'2 Performances'!#REF!</f>
        <v>#REF!</v>
      </c>
      <c r="I26" s="130" t="e">
        <f>'2 Performances'!#REF!</f>
        <v>#REF!</v>
      </c>
      <c r="J26" s="130" t="e">
        <f>'2 Performances'!#REF!</f>
        <v>#REF!</v>
      </c>
      <c r="K26" s="130" t="e">
        <f>'2 Performances'!#REF!</f>
        <v>#REF!</v>
      </c>
      <c r="L26" s="118" t="e">
        <f t="shared" si="5"/>
        <v>#REF!</v>
      </c>
      <c r="M26" s="119" t="e">
        <f t="shared" si="6"/>
        <v>#REF!</v>
      </c>
      <c r="N26" s="118" t="e">
        <f t="shared" si="7"/>
        <v>#REF!</v>
      </c>
      <c r="O26" s="119" t="e">
        <f t="shared" si="8"/>
        <v>#REF!</v>
      </c>
    </row>
    <row r="27" spans="1:15" x14ac:dyDescent="0.25">
      <c r="A27" s="129"/>
      <c r="B27" s="130" t="e">
        <f>'2 Performances'!#REF!</f>
        <v>#REF!</v>
      </c>
      <c r="C27" s="130" t="e">
        <f>'2 Performances'!#REF!</f>
        <v>#REF!</v>
      </c>
      <c r="D27" s="131" t="e">
        <f>'2 Performances'!#REF!</f>
        <v>#REF!</v>
      </c>
      <c r="E27" s="131" t="e">
        <f>'2 Performances'!#REF!</f>
        <v>#REF!</v>
      </c>
      <c r="F27" s="131" t="e">
        <f>'2 Performances'!#REF!</f>
        <v>#REF!</v>
      </c>
      <c r="G27" s="131" t="e">
        <f>'2 Performances'!#REF!</f>
        <v>#REF!</v>
      </c>
      <c r="H27" s="130" t="e">
        <f>'2 Performances'!#REF!</f>
        <v>#REF!</v>
      </c>
      <c r="I27" s="130" t="e">
        <f>'2 Performances'!#REF!</f>
        <v>#REF!</v>
      </c>
      <c r="J27" s="130" t="e">
        <f>'2 Performances'!#REF!</f>
        <v>#REF!</v>
      </c>
      <c r="K27" s="130" t="e">
        <f>'2 Performances'!#REF!</f>
        <v>#REF!</v>
      </c>
      <c r="L27" s="118" t="e">
        <f t="shared" si="5"/>
        <v>#REF!</v>
      </c>
      <c r="M27" s="119" t="e">
        <f t="shared" si="6"/>
        <v>#REF!</v>
      </c>
      <c r="N27" s="118" t="e">
        <f t="shared" si="7"/>
        <v>#REF!</v>
      </c>
      <c r="O27" s="119" t="e">
        <f t="shared" si="8"/>
        <v>#REF!</v>
      </c>
    </row>
    <row r="28" spans="1:15" x14ac:dyDescent="0.25">
      <c r="A28" s="129"/>
      <c r="B28" s="130">
        <f>'2 Performances'!C20</f>
        <v>0</v>
      </c>
      <c r="C28" s="130">
        <f>'2 Performances'!D20</f>
        <v>0</v>
      </c>
      <c r="D28" s="131">
        <f>'2 Performances'!E20</f>
        <v>0</v>
      </c>
      <c r="E28" s="131">
        <f>'2 Performances'!F20</f>
        <v>0</v>
      </c>
      <c r="F28" s="131">
        <f>'2 Performances'!G20</f>
        <v>0</v>
      </c>
      <c r="G28" s="131">
        <f>'2 Performances'!H20</f>
        <v>0</v>
      </c>
      <c r="H28" s="130">
        <f>'2 Performances'!I20</f>
        <v>0</v>
      </c>
      <c r="I28" s="130">
        <f>'2 Performances'!J20</f>
        <v>0</v>
      </c>
      <c r="J28" s="130">
        <f>'2 Performances'!K20</f>
        <v>0</v>
      </c>
      <c r="K28" s="130">
        <f>'2 Performances'!L20</f>
        <v>0</v>
      </c>
      <c r="L28" s="118" t="e">
        <f t="shared" si="5"/>
        <v>#DIV/0!</v>
      </c>
      <c r="M28" s="119" t="e">
        <f t="shared" si="6"/>
        <v>#DIV/0!</v>
      </c>
      <c r="N28" s="118" t="e">
        <f t="shared" si="7"/>
        <v>#DIV/0!</v>
      </c>
      <c r="O28" s="119" t="e">
        <f t="shared" si="8"/>
        <v>#DIV/0!</v>
      </c>
    </row>
    <row r="29" spans="1:15" x14ac:dyDescent="0.25">
      <c r="A29" s="129"/>
      <c r="B29" s="130">
        <f>'2 Performances'!C21</f>
        <v>0</v>
      </c>
      <c r="C29" s="130">
        <f>'2 Performances'!D21</f>
        <v>0</v>
      </c>
      <c r="D29" s="131">
        <f>'2 Performances'!E21</f>
        <v>0</v>
      </c>
      <c r="E29" s="131">
        <f>'2 Performances'!F21</f>
        <v>0</v>
      </c>
      <c r="F29" s="131">
        <f>'2 Performances'!G21</f>
        <v>0</v>
      </c>
      <c r="G29" s="131">
        <f>'2 Performances'!H21</f>
        <v>0</v>
      </c>
      <c r="H29" s="130">
        <f>'2 Performances'!I21</f>
        <v>0</v>
      </c>
      <c r="I29" s="130">
        <f>'2 Performances'!J21</f>
        <v>0</v>
      </c>
      <c r="J29" s="130">
        <f>'2 Performances'!K21</f>
        <v>0</v>
      </c>
      <c r="K29" s="130">
        <f>'2 Performances'!L21</f>
        <v>0</v>
      </c>
      <c r="L29" s="118" t="e">
        <f t="shared" si="5"/>
        <v>#DIV/0!</v>
      </c>
      <c r="M29" s="119" t="e">
        <f t="shared" si="6"/>
        <v>#DIV/0!</v>
      </c>
      <c r="N29" s="118" t="e">
        <f t="shared" si="7"/>
        <v>#DIV/0!</v>
      </c>
      <c r="O29" s="119" t="e">
        <f t="shared" si="8"/>
        <v>#DIV/0!</v>
      </c>
    </row>
    <row r="30" spans="1:15" ht="24" x14ac:dyDescent="0.25">
      <c r="A30" s="120" t="s">
        <v>50</v>
      </c>
      <c r="B30" s="133" t="e">
        <f>B23:B29</f>
        <v>#VALUE!</v>
      </c>
      <c r="C30" s="133" t="e">
        <f t="shared" ref="C30:N30" si="9">C23:C29</f>
        <v>#VALUE!</v>
      </c>
      <c r="D30" s="133" t="e">
        <f t="shared" si="9"/>
        <v>#VALUE!</v>
      </c>
      <c r="E30" s="133" t="e">
        <f t="shared" si="9"/>
        <v>#VALUE!</v>
      </c>
      <c r="F30" s="133" t="e">
        <f t="shared" si="9"/>
        <v>#VALUE!</v>
      </c>
      <c r="G30" s="133" t="e">
        <f t="shared" si="9"/>
        <v>#VALUE!</v>
      </c>
      <c r="H30" s="133" t="e">
        <f t="shared" si="9"/>
        <v>#VALUE!</v>
      </c>
      <c r="I30" s="133" t="e">
        <f t="shared" si="9"/>
        <v>#VALUE!</v>
      </c>
      <c r="J30" s="133" t="e">
        <f t="shared" si="9"/>
        <v>#VALUE!</v>
      </c>
      <c r="K30" s="133" t="e">
        <f t="shared" si="9"/>
        <v>#VALUE!</v>
      </c>
      <c r="L30" s="133" t="e">
        <f t="shared" si="9"/>
        <v>#VALUE!</v>
      </c>
      <c r="M30" s="133" t="e">
        <f t="shared" si="9"/>
        <v>#VALUE!</v>
      </c>
      <c r="N30" s="133" t="e">
        <f t="shared" si="9"/>
        <v>#VALUE!</v>
      </c>
      <c r="O30" s="119" t="e">
        <f t="shared" si="8"/>
        <v>#VALUE!</v>
      </c>
    </row>
    <row r="31" spans="1:15" x14ac:dyDescent="0.25">
      <c r="A31" s="134" t="s">
        <v>279</v>
      </c>
      <c r="B31" s="309" t="e">
        <f>B30+B20</f>
        <v>#VALUE!</v>
      </c>
      <c r="C31" s="309" t="e">
        <f t="shared" ref="C31:N31" si="10">C30+C20</f>
        <v>#VALUE!</v>
      </c>
      <c r="D31" s="309" t="e">
        <f t="shared" si="10"/>
        <v>#VALUE!</v>
      </c>
      <c r="E31" s="309" t="e">
        <f t="shared" si="10"/>
        <v>#VALUE!</v>
      </c>
      <c r="F31" s="309" t="e">
        <f t="shared" si="10"/>
        <v>#VALUE!</v>
      </c>
      <c r="G31" s="309" t="e">
        <f t="shared" si="10"/>
        <v>#VALUE!</v>
      </c>
      <c r="H31" s="309" t="e">
        <f t="shared" si="10"/>
        <v>#VALUE!</v>
      </c>
      <c r="I31" s="309" t="e">
        <f t="shared" si="10"/>
        <v>#VALUE!</v>
      </c>
      <c r="J31" s="309" t="e">
        <f t="shared" si="10"/>
        <v>#VALUE!</v>
      </c>
      <c r="K31" s="309" t="e">
        <f t="shared" si="10"/>
        <v>#VALUE!</v>
      </c>
      <c r="L31" s="309" t="e">
        <f t="shared" si="10"/>
        <v>#VALUE!</v>
      </c>
      <c r="M31" s="309" t="e">
        <f t="shared" si="10"/>
        <v>#VALUE!</v>
      </c>
      <c r="N31" s="309" t="e">
        <f t="shared" si="10"/>
        <v>#VALUE!</v>
      </c>
      <c r="O31" s="119" t="e">
        <f t="shared" si="8"/>
        <v>#VALUE!</v>
      </c>
    </row>
    <row r="32" spans="1:15" x14ac:dyDescent="0.25">
      <c r="A32" s="135" t="s">
        <v>173</v>
      </c>
      <c r="B32" s="136"/>
      <c r="C32" s="136"/>
      <c r="D32" s="137"/>
      <c r="E32" s="137"/>
      <c r="F32" s="137"/>
      <c r="G32" s="137"/>
      <c r="H32" s="136"/>
      <c r="I32" s="136"/>
      <c r="J32" s="136"/>
      <c r="K32" s="136"/>
      <c r="L32" s="138"/>
      <c r="M32" s="139"/>
      <c r="N32" s="139"/>
      <c r="O32" s="119" t="e">
        <f t="shared" si="8"/>
        <v>#DIV/0!</v>
      </c>
    </row>
    <row r="33" spans="1:11" x14ac:dyDescent="0.25">
      <c r="A33" s="140" t="s">
        <v>72</v>
      </c>
      <c r="B33" s="112"/>
      <c r="C33" s="112"/>
      <c r="D33" s="112"/>
      <c r="E33" s="112"/>
      <c r="F33" s="112"/>
      <c r="G33" s="111"/>
      <c r="H33" s="111"/>
      <c r="I33" s="111"/>
      <c r="J33" s="111"/>
      <c r="K33" s="111"/>
    </row>
    <row r="34" spans="1:11" x14ac:dyDescent="0.25">
      <c r="A34" s="141"/>
      <c r="B34" s="142"/>
      <c r="C34" s="112"/>
      <c r="D34" s="112"/>
      <c r="E34" s="112"/>
      <c r="F34" s="112"/>
      <c r="G34" s="111"/>
      <c r="H34" s="111"/>
      <c r="I34" s="143"/>
      <c r="J34" s="143"/>
      <c r="K34" s="111"/>
    </row>
  </sheetData>
  <mergeCells count="3">
    <mergeCell ref="A2:M2"/>
    <mergeCell ref="A22:O22"/>
    <mergeCell ref="A5:O5"/>
  </mergeCells>
  <phoneticPr fontId="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tabColor rgb="FF00B050"/>
  </sheetPr>
  <dimension ref="A1:I13"/>
  <sheetViews>
    <sheetView workbookViewId="0">
      <selection activeCell="K4" sqref="K4"/>
    </sheetView>
  </sheetViews>
  <sheetFormatPr baseColWidth="10" defaultRowHeight="15" x14ac:dyDescent="0.25"/>
  <cols>
    <col min="1" max="1" width="28.140625" customWidth="1"/>
    <col min="2" max="2" width="20.7109375" customWidth="1"/>
    <col min="3" max="3" width="20.5703125" customWidth="1"/>
    <col min="4" max="4" width="19.42578125" customWidth="1"/>
    <col min="6" max="6" width="7.42578125" customWidth="1"/>
    <col min="8" max="8" width="15.7109375" customWidth="1"/>
  </cols>
  <sheetData>
    <row r="1" spans="1:9" x14ac:dyDescent="0.25">
      <c r="A1" s="776" t="s">
        <v>209</v>
      </c>
      <c r="B1" s="776"/>
      <c r="C1" s="776"/>
      <c r="D1" s="776"/>
      <c r="E1" s="190"/>
      <c r="F1" s="100"/>
      <c r="G1" s="80"/>
      <c r="H1" s="80"/>
      <c r="I1" s="80"/>
    </row>
    <row r="2" spans="1:9" ht="15" customHeight="1" x14ac:dyDescent="0.25">
      <c r="A2" s="776" t="s">
        <v>233</v>
      </c>
      <c r="B2" s="776"/>
      <c r="C2" s="776"/>
      <c r="D2" s="191"/>
      <c r="E2" s="190"/>
      <c r="F2" s="100"/>
      <c r="G2" s="80"/>
      <c r="H2" s="80"/>
      <c r="I2" s="80"/>
    </row>
    <row r="3" spans="1:9" ht="15" customHeight="1" x14ac:dyDescent="0.25">
      <c r="A3" s="784" t="s">
        <v>2</v>
      </c>
      <c r="B3" s="786" t="s">
        <v>225</v>
      </c>
      <c r="C3" s="788" t="s">
        <v>193</v>
      </c>
      <c r="D3" s="777" t="s">
        <v>253</v>
      </c>
      <c r="E3" s="778"/>
      <c r="F3" s="779"/>
      <c r="G3" s="777" t="s">
        <v>252</v>
      </c>
      <c r="H3" s="777" t="s">
        <v>273</v>
      </c>
      <c r="I3" s="9" t="s">
        <v>117</v>
      </c>
    </row>
    <row r="4" spans="1:9" ht="29.25" customHeight="1" x14ac:dyDescent="0.25">
      <c r="A4" s="785"/>
      <c r="B4" s="787"/>
      <c r="C4" s="788"/>
      <c r="D4" s="780"/>
      <c r="E4" s="781"/>
      <c r="F4" s="782"/>
      <c r="G4" s="783"/>
      <c r="H4" s="783"/>
      <c r="I4" s="9"/>
    </row>
    <row r="5" spans="1:9" x14ac:dyDescent="0.25">
      <c r="A5" s="248" t="s">
        <v>160</v>
      </c>
      <c r="B5" s="292" t="e">
        <f>'3.1 Assainissement'!C6:C14</f>
        <v>#VALUE!</v>
      </c>
      <c r="C5" s="292" t="e">
        <f>'3.1 Assainissement'!D6:D14</f>
        <v>#VALUE!</v>
      </c>
      <c r="D5" s="767" t="e">
        <f>'3.1 Assainissement'!E6:G14</f>
        <v>#VALUE!</v>
      </c>
      <c r="E5" s="768"/>
      <c r="F5" s="769"/>
      <c r="G5" s="292" t="e">
        <f>'3.1 Assainissement'!H6:H14</f>
        <v>#VALUE!</v>
      </c>
      <c r="H5" s="310" t="e">
        <f>'3.1 Assainissement'!I6:I14</f>
        <v>#VALUE!</v>
      </c>
      <c r="I5" s="311" t="e">
        <f>'3.1 Assainissement'!H6-'DDPR 3.1'!G5</f>
        <v>#VALUE!</v>
      </c>
    </row>
    <row r="6" spans="1:9" x14ac:dyDescent="0.25">
      <c r="A6" s="249" t="s">
        <v>161</v>
      </c>
      <c r="B6" s="192" t="s">
        <v>269</v>
      </c>
      <c r="C6" s="192"/>
      <c r="D6" s="770"/>
      <c r="E6" s="770"/>
      <c r="F6" s="770"/>
      <c r="G6" s="294"/>
      <c r="H6" s="310" t="e">
        <f t="shared" ref="H6:H13" si="0">G6/C6</f>
        <v>#DIV/0!</v>
      </c>
      <c r="I6" s="311">
        <f>'3.1 Assainissement'!H7-'DDPR 3.1'!G6</f>
        <v>425</v>
      </c>
    </row>
    <row r="7" spans="1:9" x14ac:dyDescent="0.25">
      <c r="A7" s="249" t="s">
        <v>162</v>
      </c>
      <c r="B7" s="192"/>
      <c r="C7" s="192"/>
      <c r="D7" s="770"/>
      <c r="E7" s="770"/>
      <c r="F7" s="770"/>
      <c r="G7" s="294"/>
      <c r="H7" s="310" t="e">
        <f t="shared" si="0"/>
        <v>#DIV/0!</v>
      </c>
      <c r="I7" s="311">
        <f>'3.1 Assainissement'!H8-'DDPR 3.1'!G7</f>
        <v>789</v>
      </c>
    </row>
    <row r="8" spans="1:9" x14ac:dyDescent="0.25">
      <c r="A8" s="250" t="s">
        <v>167</v>
      </c>
      <c r="B8" s="293">
        <f>SUM(B9:B12)</f>
        <v>0</v>
      </c>
      <c r="C8" s="293">
        <f>SUM(C9:C12)</f>
        <v>0</v>
      </c>
      <c r="D8" s="771">
        <f>SUM(D9:D12)</f>
        <v>0</v>
      </c>
      <c r="E8" s="772"/>
      <c r="F8" s="773"/>
      <c r="G8" s="293">
        <f>SUM(G9:G12)</f>
        <v>0</v>
      </c>
      <c r="H8" s="310" t="e">
        <f t="shared" si="0"/>
        <v>#DIV/0!</v>
      </c>
      <c r="I8" s="311">
        <f>'3.1 Assainissement'!H9-'DDPR 3.1'!G8</f>
        <v>0</v>
      </c>
    </row>
    <row r="9" spans="1:9" ht="15" customHeight="1" x14ac:dyDescent="0.25">
      <c r="A9" s="251" t="s">
        <v>114</v>
      </c>
      <c r="B9" s="31"/>
      <c r="C9" s="31"/>
      <c r="D9" s="774"/>
      <c r="E9" s="774"/>
      <c r="F9" s="774"/>
      <c r="G9" s="295"/>
      <c r="H9" s="310" t="e">
        <f t="shared" si="0"/>
        <v>#DIV/0!</v>
      </c>
      <c r="I9" s="311">
        <f>'3.1 Assainissement'!H10-'DDPR 3.1'!G9</f>
        <v>0</v>
      </c>
    </row>
    <row r="10" spans="1:9" x14ac:dyDescent="0.25">
      <c r="A10" s="251" t="s">
        <v>115</v>
      </c>
      <c r="B10" s="193"/>
      <c r="C10" s="193"/>
      <c r="D10" s="774"/>
      <c r="E10" s="774"/>
      <c r="F10" s="774"/>
      <c r="G10" s="296"/>
      <c r="H10" s="310" t="e">
        <f t="shared" si="0"/>
        <v>#DIV/0!</v>
      </c>
      <c r="I10" s="311">
        <f>'3.1 Assainissement'!H11-'DDPR 3.1'!G10</f>
        <v>0</v>
      </c>
    </row>
    <row r="11" spans="1:9" x14ac:dyDescent="0.25">
      <c r="A11" s="251" t="s">
        <v>159</v>
      </c>
      <c r="B11" s="193"/>
      <c r="C11" s="193"/>
      <c r="D11" s="774"/>
      <c r="E11" s="774"/>
      <c r="F11" s="774"/>
      <c r="G11" s="297"/>
      <c r="H11" s="310" t="e">
        <f t="shared" si="0"/>
        <v>#DIV/0!</v>
      </c>
      <c r="I11" s="311">
        <f>'3.1 Assainissement'!H12-'DDPR 3.1'!G11</f>
        <v>0</v>
      </c>
    </row>
    <row r="12" spans="1:9" ht="25.5" x14ac:dyDescent="0.25">
      <c r="A12" s="251" t="s">
        <v>116</v>
      </c>
      <c r="B12" s="194"/>
      <c r="C12" s="194"/>
      <c r="D12" s="775"/>
      <c r="E12" s="775"/>
      <c r="F12" s="775"/>
      <c r="G12" s="298"/>
      <c r="H12" s="310" t="e">
        <f t="shared" si="0"/>
        <v>#DIV/0!</v>
      </c>
      <c r="I12" s="311">
        <f>'3.1 Assainissement'!H13-'DDPR 3.1'!G12</f>
        <v>0</v>
      </c>
    </row>
    <row r="13" spans="1:9" x14ac:dyDescent="0.25">
      <c r="A13" s="250" t="s">
        <v>64</v>
      </c>
      <c r="B13" s="292" t="e">
        <f>B5+B8</f>
        <v>#VALUE!</v>
      </c>
      <c r="C13" s="292" t="e">
        <f>C5+C8</f>
        <v>#VALUE!</v>
      </c>
      <c r="D13" s="767" t="e">
        <f>D5+D8</f>
        <v>#VALUE!</v>
      </c>
      <c r="E13" s="768"/>
      <c r="F13" s="769"/>
      <c r="G13" s="292" t="e">
        <f>G5+G8</f>
        <v>#VALUE!</v>
      </c>
      <c r="H13" s="310" t="e">
        <f t="shared" si="0"/>
        <v>#VALUE!</v>
      </c>
      <c r="I13" s="311" t="e">
        <f>'3.1 Assainissement'!H14-'DDPR 3.1'!G13</f>
        <v>#VALUE!</v>
      </c>
    </row>
  </sheetData>
  <mergeCells count="17">
    <mergeCell ref="A1:D1"/>
    <mergeCell ref="D3:F4"/>
    <mergeCell ref="G3:G4"/>
    <mergeCell ref="H3:H4"/>
    <mergeCell ref="A2:C2"/>
    <mergeCell ref="A3:A4"/>
    <mergeCell ref="B3:B4"/>
    <mergeCell ref="C3:C4"/>
    <mergeCell ref="D13:F13"/>
    <mergeCell ref="D5:F5"/>
    <mergeCell ref="D6:F6"/>
    <mergeCell ref="D7:F7"/>
    <mergeCell ref="D8:F8"/>
    <mergeCell ref="D9:F9"/>
    <mergeCell ref="D10:F10"/>
    <mergeCell ref="D11:F11"/>
    <mergeCell ref="D12:F12"/>
  </mergeCells>
  <phoneticPr fontId="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tabColor rgb="FF00B050"/>
  </sheetPr>
  <dimension ref="A2:I14"/>
  <sheetViews>
    <sheetView workbookViewId="0">
      <selection activeCell="C19" sqref="C19"/>
    </sheetView>
  </sheetViews>
  <sheetFormatPr baseColWidth="10" defaultRowHeight="15" x14ac:dyDescent="0.25"/>
  <cols>
    <col min="1" max="1" width="37" customWidth="1"/>
    <col min="2" max="2" width="16.42578125" customWidth="1"/>
    <col min="3" max="4" width="17.28515625" customWidth="1"/>
    <col min="5" max="5" width="16" customWidth="1"/>
    <col min="6" max="6" width="14.7109375" customWidth="1"/>
    <col min="7" max="7" width="15.28515625" customWidth="1"/>
    <col min="8" max="8" width="17.140625" customWidth="1"/>
    <col min="9" max="9" width="20.140625" customWidth="1"/>
  </cols>
  <sheetData>
    <row r="2" spans="1:9" x14ac:dyDescent="0.25">
      <c r="A2" s="791" t="s">
        <v>120</v>
      </c>
      <c r="B2" s="791"/>
      <c r="C2" s="791"/>
      <c r="D2" s="791"/>
      <c r="E2" s="791"/>
      <c r="F2" s="16"/>
      <c r="G2" s="16"/>
      <c r="H2" s="16"/>
      <c r="I2" s="10"/>
    </row>
    <row r="3" spans="1:9" ht="15" customHeight="1" x14ac:dyDescent="0.25">
      <c r="A3" s="792" t="s">
        <v>2</v>
      </c>
      <c r="B3" s="786" t="s">
        <v>166</v>
      </c>
      <c r="C3" s="789" t="s">
        <v>181</v>
      </c>
      <c r="D3" s="796"/>
      <c r="E3" s="784" t="s">
        <v>176</v>
      </c>
      <c r="F3" s="794" t="s">
        <v>113</v>
      </c>
      <c r="G3" s="795"/>
      <c r="H3" s="789" t="s">
        <v>226</v>
      </c>
      <c r="I3" s="790"/>
    </row>
    <row r="4" spans="1:9" ht="25.5" x14ac:dyDescent="0.25">
      <c r="A4" s="793"/>
      <c r="B4" s="787"/>
      <c r="C4" s="289" t="s">
        <v>183</v>
      </c>
      <c r="D4" s="289" t="s">
        <v>182</v>
      </c>
      <c r="E4" s="785"/>
      <c r="F4" s="243" t="s">
        <v>177</v>
      </c>
      <c r="G4" s="243" t="s">
        <v>178</v>
      </c>
      <c r="H4" s="243" t="s">
        <v>179</v>
      </c>
      <c r="I4" s="243" t="s">
        <v>180</v>
      </c>
    </row>
    <row r="5" spans="1:9" x14ac:dyDescent="0.25">
      <c r="A5" s="250" t="s">
        <v>118</v>
      </c>
      <c r="B5" s="27">
        <f>B6+B12</f>
        <v>599.5</v>
      </c>
      <c r="C5" s="27">
        <f>C6+C12</f>
        <v>0</v>
      </c>
      <c r="D5" s="27">
        <f>D6+D12</f>
        <v>568</v>
      </c>
      <c r="E5" s="27">
        <f>+D5+C5+B5</f>
        <v>1167.5</v>
      </c>
      <c r="F5" s="27">
        <f>F6+F12</f>
        <v>560.05100000000004</v>
      </c>
      <c r="G5" s="27">
        <f>G6+G12</f>
        <v>560.05100000000004</v>
      </c>
      <c r="H5" s="77">
        <f t="shared" ref="H5:H14" si="0">F5/E5</f>
        <v>0.47970107066381162</v>
      </c>
      <c r="I5" s="77">
        <f>+G5/B5</f>
        <v>0.93419683069224357</v>
      </c>
    </row>
    <row r="6" spans="1:9" x14ac:dyDescent="0.25">
      <c r="A6" s="250" t="s">
        <v>175</v>
      </c>
      <c r="B6" s="27">
        <f>B7+B8+B9+B10+B11</f>
        <v>565.5</v>
      </c>
      <c r="C6" s="27">
        <f>C7+C8+C9+C10+C11</f>
        <v>0</v>
      </c>
      <c r="D6" s="27">
        <f>D7+D8+D9+D10+D11</f>
        <v>568</v>
      </c>
      <c r="E6" s="27">
        <f t="shared" ref="E6:E14" si="1">+D6+C6+B6</f>
        <v>1133.5</v>
      </c>
      <c r="F6" s="27">
        <f>F7+F8+F9+F10+F11</f>
        <v>526.05100000000004</v>
      </c>
      <c r="G6" s="27">
        <f>G7+G8+G9+G10+G11</f>
        <v>526.05100000000004</v>
      </c>
      <c r="H6" s="77">
        <f t="shared" si="0"/>
        <v>0.46409439788266438</v>
      </c>
      <c r="I6" s="77">
        <f t="shared" ref="I6:I14" si="2">+G6/B6</f>
        <v>0.93024049513704699</v>
      </c>
    </row>
    <row r="7" spans="1:9" x14ac:dyDescent="0.25">
      <c r="A7" s="248" t="s">
        <v>236</v>
      </c>
      <c r="B7" s="28">
        <f>'3.2 Investissements'!$B$6</f>
        <v>0</v>
      </c>
      <c r="C7" s="28">
        <f>'3.2 Investissements'!$C$6</f>
        <v>0</v>
      </c>
      <c r="D7" s="28">
        <f>'3.2 Investissements'!$D$6</f>
        <v>0</v>
      </c>
      <c r="E7" s="27">
        <f t="shared" si="1"/>
        <v>0</v>
      </c>
      <c r="F7" s="28">
        <f>'3.2 Investissements'!F6</f>
        <v>0</v>
      </c>
      <c r="G7" s="28">
        <f>'3.2 Investissements'!G6</f>
        <v>0</v>
      </c>
      <c r="H7" s="77" t="e">
        <f t="shared" si="0"/>
        <v>#DIV/0!</v>
      </c>
      <c r="I7" s="77" t="e">
        <f t="shared" si="2"/>
        <v>#DIV/0!</v>
      </c>
    </row>
    <row r="8" spans="1:9" ht="25.5" x14ac:dyDescent="0.25">
      <c r="A8" s="248" t="s">
        <v>237</v>
      </c>
      <c r="B8" s="28">
        <f>'3.2 Investissements'!$B$7</f>
        <v>565.5</v>
      </c>
      <c r="C8" s="28">
        <f>'3.2 Investissements'!$C$7</f>
        <v>0</v>
      </c>
      <c r="D8" s="28">
        <f>'3.2 Investissements'!$D$7</f>
        <v>568</v>
      </c>
      <c r="E8" s="27">
        <f t="shared" si="1"/>
        <v>1133.5</v>
      </c>
      <c r="F8" s="28">
        <f>'3.2 Investissements'!F7</f>
        <v>526.05100000000004</v>
      </c>
      <c r="G8" s="28">
        <f>'3.2 Investissements'!G7</f>
        <v>526.05100000000004</v>
      </c>
      <c r="H8" s="77">
        <f t="shared" si="0"/>
        <v>0.46409439788266438</v>
      </c>
      <c r="I8" s="77">
        <f t="shared" si="2"/>
        <v>0.93024049513704699</v>
      </c>
    </row>
    <row r="9" spans="1:9" x14ac:dyDescent="0.25">
      <c r="A9" s="248" t="s">
        <v>238</v>
      </c>
      <c r="B9" s="28">
        <f>'3.2 Investissements'!$B$8</f>
        <v>0</v>
      </c>
      <c r="C9" s="28">
        <f>'3.2 Investissements'!$C$8</f>
        <v>0</v>
      </c>
      <c r="D9" s="28">
        <f>'3.2 Investissements'!$D$8</f>
        <v>0</v>
      </c>
      <c r="E9" s="27">
        <f t="shared" si="1"/>
        <v>0</v>
      </c>
      <c r="F9" s="28">
        <f>'3.2 Investissements'!F8</f>
        <v>0</v>
      </c>
      <c r="G9" s="28">
        <f>'3.2 Investissements'!G8</f>
        <v>0</v>
      </c>
      <c r="H9" s="77" t="e">
        <f t="shared" si="0"/>
        <v>#DIV/0!</v>
      </c>
      <c r="I9" s="77" t="e">
        <f t="shared" si="2"/>
        <v>#DIV/0!</v>
      </c>
    </row>
    <row r="10" spans="1:9" x14ac:dyDescent="0.25">
      <c r="A10" s="255" t="s">
        <v>239</v>
      </c>
      <c r="B10" s="28">
        <f>'3.2 Investissements'!$B$9</f>
        <v>0</v>
      </c>
      <c r="C10" s="28">
        <f>'3.2 Investissements'!$C$9</f>
        <v>0</v>
      </c>
      <c r="D10" s="28">
        <f>'3.2 Investissements'!$D$9</f>
        <v>0</v>
      </c>
      <c r="E10" s="27">
        <f t="shared" si="1"/>
        <v>0</v>
      </c>
      <c r="F10" s="28">
        <f>'3.2 Investissements'!F9</f>
        <v>0</v>
      </c>
      <c r="G10" s="28">
        <f>'3.2 Investissements'!G9</f>
        <v>0</v>
      </c>
      <c r="H10" s="77" t="e">
        <f t="shared" si="0"/>
        <v>#DIV/0!</v>
      </c>
      <c r="I10" s="77" t="e">
        <f t="shared" si="2"/>
        <v>#DIV/0!</v>
      </c>
    </row>
    <row r="11" spans="1:9" x14ac:dyDescent="0.25">
      <c r="A11" s="255" t="s">
        <v>240</v>
      </c>
      <c r="B11" s="28">
        <f>'3.2 Investissements'!$B$10</f>
        <v>0</v>
      </c>
      <c r="C11" s="28">
        <f>'3.2 Investissements'!$C$10</f>
        <v>0</v>
      </c>
      <c r="D11" s="28">
        <f>'3.2 Investissements'!$D$10</f>
        <v>0</v>
      </c>
      <c r="E11" s="27">
        <f t="shared" si="1"/>
        <v>0</v>
      </c>
      <c r="F11" s="28">
        <f>'3.2 Investissements'!F10</f>
        <v>0</v>
      </c>
      <c r="G11" s="28">
        <f>'3.2 Investissements'!G10</f>
        <v>0</v>
      </c>
      <c r="H11" s="77" t="e">
        <f t="shared" si="0"/>
        <v>#DIV/0!</v>
      </c>
      <c r="I11" s="77" t="e">
        <f t="shared" si="2"/>
        <v>#DIV/0!</v>
      </c>
    </row>
    <row r="12" spans="1:9" x14ac:dyDescent="0.25">
      <c r="A12" s="256" t="s">
        <v>119</v>
      </c>
      <c r="B12" s="28">
        <f>+B13+B14</f>
        <v>34</v>
      </c>
      <c r="C12" s="28">
        <f>+C13+C14</f>
        <v>0</v>
      </c>
      <c r="D12" s="28">
        <f>+D13+D14</f>
        <v>0</v>
      </c>
      <c r="E12" s="27">
        <f t="shared" si="1"/>
        <v>34</v>
      </c>
      <c r="F12" s="28">
        <f>+F13+F14</f>
        <v>34</v>
      </c>
      <c r="G12" s="28">
        <f>+G13+G14</f>
        <v>34</v>
      </c>
      <c r="H12" s="77">
        <f t="shared" si="0"/>
        <v>1</v>
      </c>
      <c r="I12" s="77">
        <f t="shared" si="2"/>
        <v>1</v>
      </c>
    </row>
    <row r="13" spans="1:9" ht="25.5" x14ac:dyDescent="0.25">
      <c r="A13" s="287" t="s">
        <v>270</v>
      </c>
      <c r="B13" s="28">
        <f>'3.2 Investissements'!$B$12</f>
        <v>0</v>
      </c>
      <c r="C13" s="28">
        <f>'3.2 Investissements'!$C$12</f>
        <v>0</v>
      </c>
      <c r="D13" s="28">
        <f>'3.2 Investissements'!$D$12</f>
        <v>0</v>
      </c>
      <c r="E13" s="27">
        <f t="shared" si="1"/>
        <v>0</v>
      </c>
      <c r="F13" s="28">
        <f>'3.2 Investissements'!F12</f>
        <v>0</v>
      </c>
      <c r="G13" s="28">
        <f>'3.2 Investissements'!G12</f>
        <v>0</v>
      </c>
      <c r="H13" s="77" t="e">
        <f t="shared" si="0"/>
        <v>#DIV/0!</v>
      </c>
      <c r="I13" s="77" t="e">
        <f t="shared" si="2"/>
        <v>#DIV/0!</v>
      </c>
    </row>
    <row r="14" spans="1:9" x14ac:dyDescent="0.25">
      <c r="A14" s="257" t="s">
        <v>241</v>
      </c>
      <c r="B14" s="28">
        <f>'3.2 Investissements'!$B$13</f>
        <v>34</v>
      </c>
      <c r="C14" s="28">
        <f>'3.2 Investissements'!$C$13</f>
        <v>0</v>
      </c>
      <c r="D14" s="28">
        <f>'3.2 Investissements'!$D$13</f>
        <v>0</v>
      </c>
      <c r="E14" s="27">
        <f t="shared" si="1"/>
        <v>34</v>
      </c>
      <c r="F14" s="28">
        <f>'3.2 Investissements'!F13</f>
        <v>34</v>
      </c>
      <c r="G14" s="28">
        <f>'3.2 Investissements'!G13</f>
        <v>34</v>
      </c>
      <c r="H14" s="77">
        <f t="shared" si="0"/>
        <v>1</v>
      </c>
      <c r="I14" s="77">
        <f t="shared" si="2"/>
        <v>1</v>
      </c>
    </row>
  </sheetData>
  <mergeCells count="7">
    <mergeCell ref="H3:I3"/>
    <mergeCell ref="A2:E2"/>
    <mergeCell ref="A3:A4"/>
    <mergeCell ref="B3:B4"/>
    <mergeCell ref="F3:G3"/>
    <mergeCell ref="C3:D3"/>
    <mergeCell ref="E3:E4"/>
  </mergeCells>
  <phoneticPr fontId="0" type="noConversion"/>
  <pageMargins left="0.7" right="0.7" top="0.75" bottom="0.75" header="0.3" footer="0.3"/>
  <pageSetup paperSize="9"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tabColor rgb="FF00B050"/>
  </sheetPr>
  <dimension ref="B1:I32"/>
  <sheetViews>
    <sheetView zoomScale="80" zoomScaleNormal="80" workbookViewId="0">
      <selection activeCell="K6" sqref="K6"/>
    </sheetView>
  </sheetViews>
  <sheetFormatPr baseColWidth="10" defaultRowHeight="15" x14ac:dyDescent="0.25"/>
  <cols>
    <col min="1" max="1" width="0.7109375" customWidth="1"/>
    <col min="2" max="2" width="35.85546875" customWidth="1"/>
    <col min="3" max="3" width="16" customWidth="1"/>
    <col min="4" max="4" width="13.85546875" customWidth="1"/>
    <col min="5" max="5" width="14.28515625" customWidth="1"/>
    <col min="6" max="6" width="16.28515625" customWidth="1"/>
    <col min="7" max="8" width="13.5703125" customWidth="1"/>
  </cols>
  <sheetData>
    <row r="1" spans="2:9" x14ac:dyDescent="0.25">
      <c r="B1" s="2" t="s">
        <v>9</v>
      </c>
      <c r="C1" s="13"/>
      <c r="D1" s="13"/>
      <c r="E1" s="13"/>
      <c r="F1" s="13"/>
      <c r="G1" s="13"/>
      <c r="H1" s="2"/>
      <c r="I1" s="2"/>
    </row>
    <row r="2" spans="2:9" x14ac:dyDescent="0.25">
      <c r="B2" s="5" t="s">
        <v>124</v>
      </c>
      <c r="C2" s="13"/>
      <c r="D2" s="13"/>
      <c r="E2" s="13"/>
      <c r="F2" s="13"/>
      <c r="G2" s="13"/>
      <c r="H2" s="2"/>
      <c r="I2" s="2"/>
    </row>
    <row r="3" spans="2:9" ht="15" customHeight="1" x14ac:dyDescent="0.25">
      <c r="B3" s="798" t="s">
        <v>56</v>
      </c>
      <c r="C3" s="797" t="s">
        <v>164</v>
      </c>
      <c r="D3" s="797" t="s">
        <v>121</v>
      </c>
      <c r="E3" s="797"/>
      <c r="F3" s="797" t="s">
        <v>123</v>
      </c>
      <c r="G3" s="797" t="s">
        <v>122</v>
      </c>
      <c r="H3" s="797"/>
      <c r="I3" s="42"/>
    </row>
    <row r="4" spans="2:9" ht="25.5" x14ac:dyDescent="0.25">
      <c r="B4" s="798"/>
      <c r="C4" s="797"/>
      <c r="D4" s="272" t="s">
        <v>6</v>
      </c>
      <c r="E4" s="272" t="s">
        <v>71</v>
      </c>
      <c r="F4" s="797"/>
      <c r="G4" s="272" t="s">
        <v>4</v>
      </c>
      <c r="H4" s="272" t="s">
        <v>3</v>
      </c>
      <c r="I4" s="42" t="s">
        <v>117</v>
      </c>
    </row>
    <row r="5" spans="2:9" ht="21" customHeight="1" x14ac:dyDescent="0.25">
      <c r="B5" s="235" t="str">
        <f>'4. Conventions'!B5:B20</f>
        <v xml:space="preserve">Conventions cadre </v>
      </c>
      <c r="C5" s="357"/>
      <c r="D5" s="236"/>
      <c r="E5" s="236"/>
      <c r="F5" s="41"/>
      <c r="G5" s="41"/>
      <c r="H5" s="41"/>
      <c r="I5" s="43"/>
    </row>
    <row r="6" spans="2:9" x14ac:dyDescent="0.25">
      <c r="B6" s="235" t="s">
        <v>201</v>
      </c>
      <c r="C6" s="356"/>
      <c r="D6" s="353"/>
      <c r="E6" s="353"/>
      <c r="F6" s="354"/>
      <c r="G6" s="355"/>
      <c r="H6" s="355"/>
      <c r="I6" s="43"/>
    </row>
    <row r="7" spans="2:9" x14ac:dyDescent="0.25">
      <c r="B7" s="234" t="str">
        <f>'4. Conventions'!B8</f>
        <v>Convention assainissement</v>
      </c>
      <c r="C7" s="25">
        <f>'4. Conventions'!C7</f>
        <v>566</v>
      </c>
      <c r="D7" s="25">
        <f>'4. Conventions'!D7</f>
        <v>1</v>
      </c>
      <c r="E7" s="25">
        <f>'4. Conventions'!E7</f>
        <v>566</v>
      </c>
      <c r="F7" s="39">
        <f t="shared" ref="F7:F20" si="0">+E7/C7</f>
        <v>1</v>
      </c>
      <c r="G7" s="26">
        <f>'4. Conventions'!G7</f>
        <v>0</v>
      </c>
      <c r="H7" s="26">
        <f>'4. Conventions'!H7</f>
        <v>0</v>
      </c>
      <c r="I7" s="43">
        <f>+C7:C19</f>
        <v>566</v>
      </c>
    </row>
    <row r="8" spans="2:9" ht="18" customHeight="1" x14ac:dyDescent="0.25">
      <c r="B8" s="234" t="str">
        <f>'4. Conventions'!B7</f>
        <v>Convention investissement</v>
      </c>
      <c r="C8" s="25">
        <f>'4. Conventions'!C8</f>
        <v>789</v>
      </c>
      <c r="D8" s="25">
        <f>'4. Conventions'!D8</f>
        <v>1</v>
      </c>
      <c r="E8" s="25">
        <f>'4. Conventions'!E8</f>
        <v>789</v>
      </c>
      <c r="F8" s="39">
        <f t="shared" si="0"/>
        <v>1</v>
      </c>
      <c r="G8" s="26">
        <f>'4. Conventions'!G8</f>
        <v>0</v>
      </c>
      <c r="H8" s="26">
        <f>'4. Conventions'!H8</f>
        <v>0</v>
      </c>
      <c r="I8" s="43">
        <f>+C8:C19</f>
        <v>789</v>
      </c>
    </row>
    <row r="9" spans="2:9" ht="18" customHeight="1" x14ac:dyDescent="0.25">
      <c r="B9" s="234" t="str">
        <f>'4. Conventions'!B10</f>
        <v>Convention fonds de roulement</v>
      </c>
      <c r="C9" s="25">
        <f>'4. Conventions'!C9</f>
        <v>34</v>
      </c>
      <c r="D9" s="25">
        <f>'4. Conventions'!D9</f>
        <v>1</v>
      </c>
      <c r="E9" s="25">
        <f>'4. Conventions'!E9</f>
        <v>34</v>
      </c>
      <c r="F9" s="39">
        <f t="shared" si="0"/>
        <v>1</v>
      </c>
      <c r="G9" s="26">
        <f>'4. Conventions'!G9</f>
        <v>0</v>
      </c>
      <c r="H9" s="26">
        <f>'4. Conventions'!H9</f>
        <v>0</v>
      </c>
      <c r="I9" s="43">
        <f>+C9:C19</f>
        <v>34</v>
      </c>
    </row>
    <row r="10" spans="2:9" ht="16.5" customHeight="1" x14ac:dyDescent="0.25">
      <c r="B10" s="234" t="str">
        <f>'4. Conventions'!B9</f>
        <v>Convention formation</v>
      </c>
      <c r="C10" s="25">
        <f>'4. Conventions'!C10</f>
        <v>425</v>
      </c>
      <c r="D10" s="25">
        <f>'4. Conventions'!D10</f>
        <v>1</v>
      </c>
      <c r="E10" s="25">
        <f>'4. Conventions'!E10</f>
        <v>425</v>
      </c>
      <c r="F10" s="39">
        <f t="shared" si="0"/>
        <v>1</v>
      </c>
      <c r="G10" s="26">
        <f>'4. Conventions'!G10</f>
        <v>0</v>
      </c>
      <c r="H10" s="26">
        <f>'4. Conventions'!H10</f>
        <v>0</v>
      </c>
      <c r="I10" s="43">
        <f>+C10:C19</f>
        <v>425</v>
      </c>
    </row>
    <row r="11" spans="2:9" ht="18" customHeight="1" x14ac:dyDescent="0.25">
      <c r="B11" s="234" t="e">
        <f>'4. Conventions'!#REF!</f>
        <v>#REF!</v>
      </c>
      <c r="C11" s="25">
        <f>'4. Conventions'!C11</f>
        <v>0</v>
      </c>
      <c r="D11" s="25">
        <f>'4. Conventions'!D11</f>
        <v>0</v>
      </c>
      <c r="E11" s="25">
        <f>'4. Conventions'!E11</f>
        <v>0</v>
      </c>
      <c r="F11" s="39" t="e">
        <f t="shared" si="0"/>
        <v>#DIV/0!</v>
      </c>
      <c r="G11" s="26">
        <f>'4. Conventions'!G11</f>
        <v>0</v>
      </c>
      <c r="H11" s="26">
        <f>'4. Conventions'!H11</f>
        <v>0</v>
      </c>
      <c r="I11" s="43">
        <f>+C11:C19</f>
        <v>0</v>
      </c>
    </row>
    <row r="12" spans="2:9" ht="17.25" customHeight="1" x14ac:dyDescent="0.25">
      <c r="B12" s="234">
        <f>'4. Conventions'!B12</f>
        <v>0</v>
      </c>
      <c r="C12" s="25">
        <f>'4. Conventions'!C12</f>
        <v>0</v>
      </c>
      <c r="D12" s="25">
        <f>'4. Conventions'!D12</f>
        <v>0</v>
      </c>
      <c r="E12" s="25">
        <f>'4. Conventions'!E12</f>
        <v>0</v>
      </c>
      <c r="F12" s="39" t="e">
        <f t="shared" si="0"/>
        <v>#DIV/0!</v>
      </c>
      <c r="G12" s="26">
        <f>'4. Conventions'!G12</f>
        <v>0</v>
      </c>
      <c r="H12" s="26">
        <f>'4. Conventions'!H12</f>
        <v>0</v>
      </c>
      <c r="I12" s="43">
        <f>+C12:C19</f>
        <v>0</v>
      </c>
    </row>
    <row r="13" spans="2:9" ht="17.25" customHeight="1" x14ac:dyDescent="0.25">
      <c r="B13" s="234">
        <f>'4. Conventions'!B13</f>
        <v>0</v>
      </c>
      <c r="C13" s="25" t="str">
        <f>'4. Conventions'!C13</f>
        <v xml:space="preserve">   </v>
      </c>
      <c r="D13" s="25">
        <f>'4. Conventions'!D13</f>
        <v>0</v>
      </c>
      <c r="E13" s="25">
        <f>'4. Conventions'!E13</f>
        <v>0</v>
      </c>
      <c r="F13" s="39" t="e">
        <f t="shared" si="0"/>
        <v>#VALUE!</v>
      </c>
      <c r="G13" s="26">
        <f>'4. Conventions'!G13</f>
        <v>0</v>
      </c>
      <c r="H13" s="26">
        <f>'4. Conventions'!H13</f>
        <v>0</v>
      </c>
      <c r="I13" s="43" t="str">
        <f>+C13:C19</f>
        <v xml:space="preserve">   </v>
      </c>
    </row>
    <row r="14" spans="2:9" x14ac:dyDescent="0.25">
      <c r="B14" s="234">
        <f>'4. Conventions'!B14</f>
        <v>0</v>
      </c>
      <c r="C14" s="25">
        <f>'4. Conventions'!C14</f>
        <v>0</v>
      </c>
      <c r="D14" s="25">
        <f>'4. Conventions'!D14</f>
        <v>0</v>
      </c>
      <c r="E14" s="25">
        <f>'4. Conventions'!E14</f>
        <v>0</v>
      </c>
      <c r="F14" s="39" t="e">
        <f t="shared" si="0"/>
        <v>#DIV/0!</v>
      </c>
      <c r="G14" s="26">
        <f>'4. Conventions'!G14</f>
        <v>0</v>
      </c>
      <c r="H14" s="26">
        <f>'4. Conventions'!H14</f>
        <v>0</v>
      </c>
      <c r="I14" s="43">
        <f>+C14:C19</f>
        <v>0</v>
      </c>
    </row>
    <row r="15" spans="2:9" ht="17.25" customHeight="1" x14ac:dyDescent="0.25">
      <c r="B15" s="234">
        <f>'4. Conventions'!B15</f>
        <v>0</v>
      </c>
      <c r="C15" s="25">
        <f>'4. Conventions'!C15</f>
        <v>0</v>
      </c>
      <c r="D15" s="25">
        <f>'4. Conventions'!D15</f>
        <v>0</v>
      </c>
      <c r="E15" s="25">
        <f>'4. Conventions'!E15</f>
        <v>0</v>
      </c>
      <c r="F15" s="39" t="e">
        <f t="shared" si="0"/>
        <v>#DIV/0!</v>
      </c>
      <c r="G15" s="26">
        <f>'4. Conventions'!G15</f>
        <v>0</v>
      </c>
      <c r="H15" s="26">
        <f>'4. Conventions'!H15</f>
        <v>0</v>
      </c>
      <c r="I15" s="43">
        <f>+C15:C19</f>
        <v>0</v>
      </c>
    </row>
    <row r="16" spans="2:9" x14ac:dyDescent="0.25">
      <c r="B16" s="234">
        <f>'4. Conventions'!B16</f>
        <v>0</v>
      </c>
      <c r="C16" s="25">
        <f>'4. Conventions'!C16</f>
        <v>0</v>
      </c>
      <c r="D16" s="25">
        <f>'4. Conventions'!D16</f>
        <v>0</v>
      </c>
      <c r="E16" s="25">
        <f>'4. Conventions'!E16</f>
        <v>0</v>
      </c>
      <c r="F16" s="39" t="e">
        <f t="shared" si="0"/>
        <v>#DIV/0!</v>
      </c>
      <c r="G16" s="26">
        <f>'4. Conventions'!G16</f>
        <v>0</v>
      </c>
      <c r="H16" s="26">
        <f>'4. Conventions'!H16</f>
        <v>0</v>
      </c>
      <c r="I16" s="43">
        <f>+C16:C19</f>
        <v>0</v>
      </c>
    </row>
    <row r="17" spans="2:9" ht="35.25" customHeight="1" x14ac:dyDescent="0.25">
      <c r="B17" s="234">
        <f>'4. Conventions'!B17</f>
        <v>0</v>
      </c>
      <c r="C17" s="25">
        <f>'4. Conventions'!C17</f>
        <v>0</v>
      </c>
      <c r="D17" s="25">
        <f>'4. Conventions'!D17</f>
        <v>0</v>
      </c>
      <c r="E17" s="25">
        <f>'4. Conventions'!E17</f>
        <v>0</v>
      </c>
      <c r="F17" s="39" t="e">
        <f t="shared" si="0"/>
        <v>#DIV/0!</v>
      </c>
      <c r="G17" s="26">
        <f>'4. Conventions'!G17</f>
        <v>0</v>
      </c>
      <c r="H17" s="26">
        <f>'4. Conventions'!H17</f>
        <v>0</v>
      </c>
      <c r="I17" s="43">
        <f>+C17:C19</f>
        <v>0</v>
      </c>
    </row>
    <row r="18" spans="2:9" x14ac:dyDescent="0.25">
      <c r="B18" s="234">
        <f>'4. Conventions'!B18</f>
        <v>0</v>
      </c>
      <c r="C18" s="25">
        <f>'4. Conventions'!C18</f>
        <v>0</v>
      </c>
      <c r="D18" s="25">
        <f>'4. Conventions'!D18</f>
        <v>0</v>
      </c>
      <c r="E18" s="25">
        <f>'4. Conventions'!E18</f>
        <v>0</v>
      </c>
      <c r="F18" s="39" t="e">
        <f t="shared" si="0"/>
        <v>#DIV/0!</v>
      </c>
      <c r="G18" s="26">
        <f>'4. Conventions'!G18</f>
        <v>0</v>
      </c>
      <c r="H18" s="26">
        <f>'4. Conventions'!H18</f>
        <v>0</v>
      </c>
      <c r="I18" s="43">
        <f>+C18:C19</f>
        <v>0</v>
      </c>
    </row>
    <row r="19" spans="2:9" x14ac:dyDescent="0.25">
      <c r="B19" s="234">
        <f>'4. Conventions'!B19</f>
        <v>0</v>
      </c>
      <c r="C19" s="25">
        <f>'4. Conventions'!C19</f>
        <v>0</v>
      </c>
      <c r="D19" s="25">
        <f>'4. Conventions'!D19</f>
        <v>0</v>
      </c>
      <c r="E19" s="25">
        <f>'4. Conventions'!E19</f>
        <v>0</v>
      </c>
      <c r="F19" s="39" t="e">
        <f t="shared" si="0"/>
        <v>#DIV/0!</v>
      </c>
      <c r="G19" s="26">
        <f>'4. Conventions'!G19</f>
        <v>0</v>
      </c>
      <c r="H19" s="26">
        <f>'4. Conventions'!H19</f>
        <v>0</v>
      </c>
      <c r="I19" s="43">
        <f>+C19:C19</f>
        <v>0</v>
      </c>
    </row>
    <row r="20" spans="2:9" x14ac:dyDescent="0.25">
      <c r="B20" s="235" t="s">
        <v>199</v>
      </c>
      <c r="C20" s="25" t="e">
        <f>C7:C19</f>
        <v>#VALUE!</v>
      </c>
      <c r="D20" s="25" t="e">
        <f>D7:D19</f>
        <v>#VALUE!</v>
      </c>
      <c r="E20" s="25" t="e">
        <f>E7:E19</f>
        <v>#VALUE!</v>
      </c>
      <c r="F20" s="39" t="e">
        <f t="shared" si="0"/>
        <v>#VALUE!</v>
      </c>
      <c r="G20" s="26" t="e">
        <f>G7:G19</f>
        <v>#VALUE!</v>
      </c>
      <c r="H20" s="26" t="e">
        <f>H7:H19</f>
        <v>#VALUE!</v>
      </c>
      <c r="I20" s="43" t="e">
        <f>+C19:C20</f>
        <v>#VALUE!</v>
      </c>
    </row>
    <row r="21" spans="2:9" x14ac:dyDescent="0.25">
      <c r="C21" s="19"/>
      <c r="D21" s="19"/>
      <c r="E21" s="19"/>
      <c r="F21" s="19"/>
      <c r="G21" s="19"/>
    </row>
    <row r="22" spans="2:9" x14ac:dyDescent="0.25">
      <c r="C22" s="19"/>
      <c r="D22" s="19"/>
      <c r="E22" s="19"/>
      <c r="F22" s="19"/>
      <c r="G22" s="19"/>
    </row>
    <row r="23" spans="2:9" x14ac:dyDescent="0.25">
      <c r="C23" s="19"/>
      <c r="D23" s="19"/>
      <c r="E23" s="19"/>
      <c r="F23" s="19"/>
      <c r="G23" s="19"/>
    </row>
    <row r="24" spans="2:9" x14ac:dyDescent="0.25">
      <c r="C24" s="19"/>
      <c r="D24" s="19"/>
      <c r="E24" s="19"/>
      <c r="F24" s="19"/>
      <c r="G24" s="19"/>
    </row>
    <row r="25" spans="2:9" x14ac:dyDescent="0.25">
      <c r="C25" s="19"/>
      <c r="D25" s="19"/>
      <c r="E25" s="19"/>
      <c r="F25" s="19"/>
      <c r="G25" s="19"/>
    </row>
    <row r="26" spans="2:9" x14ac:dyDescent="0.25">
      <c r="C26" s="19"/>
      <c r="D26" s="19"/>
      <c r="E26" s="19"/>
      <c r="F26" s="19"/>
      <c r="G26" s="19"/>
    </row>
    <row r="27" spans="2:9" x14ac:dyDescent="0.25">
      <c r="C27" s="19"/>
      <c r="D27" s="19"/>
      <c r="E27" s="19"/>
      <c r="F27" s="19"/>
      <c r="G27" s="19"/>
    </row>
    <row r="28" spans="2:9" x14ac:dyDescent="0.25">
      <c r="C28" s="19"/>
      <c r="D28" s="19"/>
      <c r="E28" s="19"/>
      <c r="F28" s="19"/>
      <c r="G28" s="19"/>
    </row>
    <row r="29" spans="2:9" x14ac:dyDescent="0.25">
      <c r="C29" s="19"/>
      <c r="D29" s="19"/>
      <c r="E29" s="19"/>
      <c r="F29" s="19"/>
      <c r="G29" s="19"/>
    </row>
    <row r="30" spans="2:9" x14ac:dyDescent="0.25">
      <c r="C30" s="19"/>
      <c r="D30" s="19"/>
      <c r="E30" s="19"/>
      <c r="F30" s="19"/>
      <c r="G30" s="19"/>
    </row>
    <row r="31" spans="2:9" x14ac:dyDescent="0.25">
      <c r="C31" s="19"/>
      <c r="D31" s="19"/>
      <c r="E31" s="19"/>
      <c r="F31" s="19"/>
      <c r="G31" s="19"/>
    </row>
    <row r="32" spans="2:9" x14ac:dyDescent="0.25">
      <c r="C32" s="19"/>
      <c r="D32" s="19"/>
      <c r="E32" s="19"/>
      <c r="F32" s="19"/>
      <c r="G32" s="19"/>
    </row>
  </sheetData>
  <sheetProtection insertRows="0"/>
  <mergeCells count="5">
    <mergeCell ref="G3:H3"/>
    <mergeCell ref="B3:B4"/>
    <mergeCell ref="C3:C4"/>
    <mergeCell ref="D3:E3"/>
    <mergeCell ref="F3:F4"/>
  </mergeCells>
  <phoneticPr fontId="0"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tabColor rgb="FF00B050"/>
  </sheetPr>
  <dimension ref="B1:AK39"/>
  <sheetViews>
    <sheetView showGridLines="0" zoomScale="70" zoomScaleNormal="70" zoomScaleSheetLayoutView="80" workbookViewId="0">
      <selection activeCell="L8" sqref="L8"/>
    </sheetView>
  </sheetViews>
  <sheetFormatPr baseColWidth="10" defaultRowHeight="15" x14ac:dyDescent="0.25"/>
  <cols>
    <col min="1" max="1" width="3.7109375" customWidth="1"/>
    <col min="2" max="2" width="28" customWidth="1"/>
    <col min="3" max="3" width="14.5703125" style="19" customWidth="1"/>
    <col min="4" max="4" width="15" style="19" customWidth="1"/>
    <col min="5" max="5" width="14.28515625" style="19" customWidth="1"/>
    <col min="6" max="6" width="16.140625" style="19" customWidth="1"/>
    <col min="7" max="7" width="11.7109375" style="19" customWidth="1"/>
    <col min="8" max="8" width="11.7109375" customWidth="1"/>
    <col min="9" max="9" width="12.85546875" bestFit="1" customWidth="1"/>
    <col min="10" max="10" width="12.5703125" customWidth="1"/>
    <col min="11" max="11" width="13.28515625" customWidth="1"/>
    <col min="12" max="12" width="14.85546875" customWidth="1"/>
    <col min="13" max="13" width="12.42578125" bestFit="1" customWidth="1"/>
    <col min="14" max="14" width="13.85546875" bestFit="1" customWidth="1"/>
  </cols>
  <sheetData>
    <row r="1" spans="2:37" x14ac:dyDescent="0.25">
      <c r="B1" s="805" t="s">
        <v>125</v>
      </c>
      <c r="C1" s="805"/>
      <c r="D1" s="805"/>
      <c r="E1" s="805"/>
      <c r="F1" s="805"/>
      <c r="G1" s="805"/>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spans="2:37" x14ac:dyDescent="0.25">
      <c r="B2" s="805" t="s">
        <v>67</v>
      </c>
      <c r="C2" s="805"/>
      <c r="D2" s="805"/>
      <c r="E2" s="13"/>
      <c r="F2" s="13"/>
      <c r="G2" s="13"/>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spans="2:37" ht="14.25" customHeight="1" x14ac:dyDescent="0.25">
      <c r="B3" s="4"/>
      <c r="C3" s="13"/>
      <c r="D3" s="13"/>
      <c r="E3" s="13"/>
      <c r="F3" s="13"/>
      <c r="G3" s="13"/>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spans="2:37" ht="15" customHeight="1" x14ac:dyDescent="0.25">
      <c r="B4" s="804" t="s">
        <v>243</v>
      </c>
      <c r="C4" s="806" t="s">
        <v>126</v>
      </c>
      <c r="D4" s="807"/>
      <c r="E4" s="806" t="s">
        <v>95</v>
      </c>
      <c r="F4" s="807"/>
      <c r="G4" s="788" t="s">
        <v>43</v>
      </c>
      <c r="H4" s="788"/>
      <c r="I4" s="788" t="s">
        <v>7</v>
      </c>
      <c r="J4" s="788"/>
      <c r="K4" s="799" t="s">
        <v>127</v>
      </c>
      <c r="L4" s="799"/>
      <c r="M4" s="2"/>
      <c r="N4" s="2"/>
      <c r="O4" s="2"/>
      <c r="P4" s="2"/>
      <c r="Q4" s="2"/>
      <c r="R4" s="2"/>
      <c r="S4" s="2"/>
      <c r="T4" s="2"/>
      <c r="U4" s="2"/>
      <c r="V4" s="2"/>
      <c r="W4" s="2"/>
      <c r="X4" s="2"/>
      <c r="Y4" s="2"/>
      <c r="Z4" s="2"/>
      <c r="AA4" s="2"/>
      <c r="AB4" s="2"/>
      <c r="AC4" s="2"/>
      <c r="AD4" s="2"/>
      <c r="AE4" s="2"/>
      <c r="AF4" s="2"/>
      <c r="AG4" s="2"/>
      <c r="AH4" s="2"/>
      <c r="AI4" s="2"/>
      <c r="AJ4" s="2"/>
      <c r="AK4" s="2"/>
    </row>
    <row r="5" spans="2:37" ht="15" customHeight="1" x14ac:dyDescent="0.25">
      <c r="B5" s="804"/>
      <c r="C5" s="788" t="s">
        <v>53</v>
      </c>
      <c r="D5" s="804" t="s">
        <v>3</v>
      </c>
      <c r="E5" s="804" t="s">
        <v>52</v>
      </c>
      <c r="F5" s="804" t="s">
        <v>3</v>
      </c>
      <c r="G5" s="802" t="s">
        <v>6</v>
      </c>
      <c r="H5" s="804" t="s">
        <v>242</v>
      </c>
      <c r="I5" s="804" t="s">
        <v>6</v>
      </c>
      <c r="J5" s="804" t="s">
        <v>3</v>
      </c>
      <c r="K5" s="800" t="s">
        <v>129</v>
      </c>
      <c r="L5" s="800" t="s">
        <v>128</v>
      </c>
      <c r="M5" s="2"/>
      <c r="N5" s="2"/>
      <c r="O5" s="2"/>
      <c r="P5" s="2"/>
      <c r="Q5" s="2"/>
      <c r="R5" s="2"/>
      <c r="S5" s="2"/>
      <c r="T5" s="2"/>
      <c r="U5" s="2"/>
      <c r="V5" s="2"/>
      <c r="W5" s="2"/>
      <c r="X5" s="2"/>
      <c r="Y5" s="2"/>
      <c r="Z5" s="2"/>
      <c r="AA5" s="2"/>
      <c r="AB5" s="2"/>
      <c r="AC5" s="2"/>
      <c r="AD5" s="2"/>
      <c r="AE5" s="2"/>
      <c r="AF5" s="2"/>
      <c r="AG5" s="2"/>
      <c r="AH5" s="2"/>
      <c r="AI5" s="2"/>
      <c r="AJ5" s="2"/>
      <c r="AK5" s="2"/>
    </row>
    <row r="6" spans="2:37" ht="15.75" customHeight="1" x14ac:dyDescent="0.25">
      <c r="B6" s="804"/>
      <c r="C6" s="788"/>
      <c r="D6" s="804"/>
      <c r="E6" s="804"/>
      <c r="F6" s="804"/>
      <c r="G6" s="803"/>
      <c r="H6" s="804"/>
      <c r="I6" s="804"/>
      <c r="J6" s="804"/>
      <c r="K6" s="801"/>
      <c r="L6" s="801"/>
      <c r="M6" s="2"/>
      <c r="N6" s="2"/>
      <c r="O6" s="2"/>
      <c r="P6" s="2"/>
      <c r="Q6" s="2"/>
      <c r="R6" s="2"/>
      <c r="S6" s="2"/>
      <c r="T6" s="2"/>
      <c r="U6" s="2"/>
      <c r="V6" s="2"/>
      <c r="W6" s="2"/>
      <c r="X6" s="2"/>
      <c r="Y6" s="2"/>
      <c r="Z6" s="2"/>
      <c r="AA6" s="2"/>
      <c r="AB6" s="2"/>
      <c r="AC6" s="2"/>
      <c r="AD6" s="2"/>
      <c r="AE6" s="2"/>
      <c r="AF6" s="2"/>
      <c r="AG6" s="2"/>
      <c r="AH6" s="2"/>
      <c r="AI6" s="2"/>
      <c r="AJ6" s="2"/>
      <c r="AK6" s="2"/>
    </row>
    <row r="7" spans="2:37" x14ac:dyDescent="0.25">
      <c r="B7" s="44" t="str">
        <f>'5.1 Etat d''avancement MAN'!B7</f>
        <v>EPE/SPA SOCOTHYD</v>
      </c>
      <c r="C7" s="29">
        <f>'5.1 Etat d''avancement MAN'!C7</f>
        <v>20</v>
      </c>
      <c r="D7" s="29">
        <f>'5.1 Etat d''avancement MAN'!D7</f>
        <v>566</v>
      </c>
      <c r="E7" s="29">
        <f>'5.1 Etat d''avancement MAN'!E7</f>
        <v>19</v>
      </c>
      <c r="F7" s="29">
        <f>'5.1 Etat d''avancement MAN'!F7</f>
        <v>526.05100000000004</v>
      </c>
      <c r="G7" s="45">
        <f>E7/C7</f>
        <v>0.95</v>
      </c>
      <c r="H7" s="46">
        <f>F7/D7</f>
        <v>0.92941872791519442</v>
      </c>
      <c r="I7" s="47">
        <f>'5.1 Etat d''avancement MAN'!I7</f>
        <v>0</v>
      </c>
      <c r="J7" s="47" t="e">
        <f>'5.1 Etat d''avancement MAN'!#REF!</f>
        <v>#REF!</v>
      </c>
      <c r="K7" s="61" t="str">
        <f>IF((I7+E7)&lt;=C7,"OK","Pb")</f>
        <v>OK</v>
      </c>
      <c r="L7" s="61" t="e">
        <f t="shared" ref="L7:L23" si="0">IF((J7+F7)&lt;=D7,"OK","Pb")</f>
        <v>#REF!</v>
      </c>
      <c r="M7" s="2"/>
      <c r="N7" s="2"/>
      <c r="O7" s="2"/>
      <c r="P7" s="2"/>
      <c r="Q7" s="2"/>
      <c r="R7" s="2"/>
      <c r="S7" s="2"/>
      <c r="T7" s="2"/>
      <c r="U7" s="2"/>
      <c r="V7" s="2"/>
      <c r="W7" s="2"/>
      <c r="X7" s="2"/>
      <c r="Y7" s="2"/>
      <c r="Z7" s="2"/>
      <c r="AA7" s="2"/>
      <c r="AB7" s="2"/>
      <c r="AC7" s="2"/>
      <c r="AD7" s="2"/>
      <c r="AE7" s="2"/>
      <c r="AF7" s="2"/>
      <c r="AG7" s="2"/>
      <c r="AH7" s="2"/>
      <c r="AI7" s="2"/>
      <c r="AJ7" s="2"/>
      <c r="AK7" s="2"/>
    </row>
    <row r="8" spans="2:37" x14ac:dyDescent="0.25">
      <c r="B8" s="44" t="e">
        <f>'5.1 Etat d''avancement MAN'!#REF!</f>
        <v>#REF!</v>
      </c>
      <c r="C8" s="29" t="e">
        <f>'5.1 Etat d''avancement MAN'!#REF!</f>
        <v>#REF!</v>
      </c>
      <c r="D8" s="29" t="e">
        <f>'5.1 Etat d''avancement MAN'!#REF!</f>
        <v>#REF!</v>
      </c>
      <c r="E8" s="29">
        <f>'5.1 Etat d''avancement MAN'!E8</f>
        <v>0</v>
      </c>
      <c r="F8" s="29">
        <f>'5.1 Etat d''avancement MAN'!F8</f>
        <v>0</v>
      </c>
      <c r="G8" s="45" t="e">
        <f t="shared" ref="G8:G22" si="1">E8/C8</f>
        <v>#REF!</v>
      </c>
      <c r="H8" s="46" t="e">
        <f t="shared" ref="H8:H23" si="2">F8/D8</f>
        <v>#REF!</v>
      </c>
      <c r="I8" s="47">
        <f>'5.1 Etat d''avancement MAN'!I8</f>
        <v>0</v>
      </c>
      <c r="J8" s="47">
        <f>'5.1 Etat d''avancement MAN'!J7</f>
        <v>0</v>
      </c>
      <c r="K8" s="61" t="e">
        <f>IF((I8+E8)&lt;=C8,"OK","Pb")</f>
        <v>#REF!</v>
      </c>
      <c r="L8" s="61" t="e">
        <f>IF((J8+F8)&lt;=D8,"OK","Pb")</f>
        <v>#REF!</v>
      </c>
      <c r="M8" s="2"/>
      <c r="N8" s="2"/>
      <c r="O8" s="2"/>
      <c r="P8" s="2"/>
      <c r="Q8" s="2"/>
      <c r="R8" s="2"/>
      <c r="S8" s="2"/>
      <c r="T8" s="2"/>
      <c r="U8" s="2"/>
      <c r="V8" s="2"/>
      <c r="W8" s="2"/>
      <c r="X8" s="2"/>
      <c r="Y8" s="2"/>
      <c r="Z8" s="2"/>
      <c r="AA8" s="2"/>
      <c r="AB8" s="2"/>
      <c r="AC8" s="2"/>
      <c r="AD8" s="2"/>
      <c r="AE8" s="2"/>
      <c r="AF8" s="2"/>
      <c r="AG8" s="2"/>
      <c r="AH8" s="2"/>
      <c r="AI8" s="2"/>
      <c r="AJ8" s="2"/>
      <c r="AK8" s="2"/>
    </row>
    <row r="9" spans="2:37" x14ac:dyDescent="0.25">
      <c r="B9" s="44">
        <f>'5.1 Etat d''avancement MAN'!B8</f>
        <v>0</v>
      </c>
      <c r="C9" s="29">
        <f>'5.1 Etat d''avancement MAN'!C8</f>
        <v>0</v>
      </c>
      <c r="D9" s="29">
        <f>'5.1 Etat d''avancement MAN'!D8</f>
        <v>0</v>
      </c>
      <c r="E9" s="29">
        <f>'5.1 Etat d''avancement MAN'!E9</f>
        <v>0</v>
      </c>
      <c r="F9" s="29">
        <f>'5.1 Etat d''avancement MAN'!F9</f>
        <v>0</v>
      </c>
      <c r="G9" s="45" t="e">
        <f t="shared" si="1"/>
        <v>#DIV/0!</v>
      </c>
      <c r="H9" s="46" t="e">
        <f t="shared" si="2"/>
        <v>#DIV/0!</v>
      </c>
      <c r="I9" s="47">
        <f>'5.1 Etat d''avancement MAN'!I9</f>
        <v>0</v>
      </c>
      <c r="J9" s="47">
        <f>'5.1 Etat d''avancement MAN'!J9</f>
        <v>0</v>
      </c>
      <c r="K9" s="61" t="str">
        <f t="shared" ref="K9:K23" si="3">IF((I9+E9)&lt;=C9,"OK","Pb")</f>
        <v>OK</v>
      </c>
      <c r="L9" s="61" t="str">
        <f t="shared" si="0"/>
        <v>OK</v>
      </c>
      <c r="M9" s="2"/>
      <c r="N9" s="2"/>
      <c r="O9" s="2"/>
      <c r="P9" s="2"/>
      <c r="Q9" s="2"/>
      <c r="R9" s="2"/>
      <c r="S9" s="2"/>
      <c r="T9" s="2"/>
      <c r="U9" s="2"/>
      <c r="V9" s="2"/>
      <c r="W9" s="2"/>
      <c r="X9" s="2"/>
      <c r="Y9" s="2"/>
      <c r="Z9" s="2"/>
      <c r="AA9" s="2"/>
      <c r="AB9" s="2"/>
      <c r="AC9" s="2"/>
      <c r="AD9" s="2"/>
      <c r="AE9" s="2"/>
      <c r="AF9" s="2"/>
      <c r="AG9" s="2"/>
      <c r="AH9" s="2"/>
      <c r="AI9" s="2"/>
      <c r="AJ9" s="2"/>
      <c r="AK9" s="2"/>
    </row>
    <row r="10" spans="2:37" x14ac:dyDescent="0.25">
      <c r="B10" s="44">
        <f>'5.1 Etat d''avancement MAN'!B9</f>
        <v>0</v>
      </c>
      <c r="C10" s="29">
        <f>'5.1 Etat d''avancement MAN'!C9</f>
        <v>0</v>
      </c>
      <c r="D10" s="29">
        <f>'5.1 Etat d''avancement MAN'!D9</f>
        <v>0</v>
      </c>
      <c r="E10" s="29">
        <f>'5.1 Etat d''avancement MAN'!E10</f>
        <v>0</v>
      </c>
      <c r="F10" s="29">
        <f>'5.1 Etat d''avancement MAN'!F10</f>
        <v>0</v>
      </c>
      <c r="G10" s="45" t="e">
        <f t="shared" si="1"/>
        <v>#DIV/0!</v>
      </c>
      <c r="H10" s="46" t="e">
        <f t="shared" si="2"/>
        <v>#DIV/0!</v>
      </c>
      <c r="I10" s="47">
        <f>'5.1 Etat d''avancement MAN'!I10</f>
        <v>0</v>
      </c>
      <c r="J10" s="47">
        <f>'5.1 Etat d''avancement MAN'!J10</f>
        <v>0</v>
      </c>
      <c r="K10" s="61" t="str">
        <f t="shared" si="3"/>
        <v>OK</v>
      </c>
      <c r="L10" s="61" t="str">
        <f t="shared" si="0"/>
        <v>OK</v>
      </c>
      <c r="M10" s="2"/>
      <c r="N10" s="2"/>
      <c r="O10" s="2"/>
      <c r="P10" s="2"/>
      <c r="Q10" s="2"/>
      <c r="R10" s="2"/>
      <c r="S10" s="2"/>
      <c r="T10" s="2"/>
      <c r="U10" s="2"/>
      <c r="V10" s="2"/>
      <c r="W10" s="2"/>
      <c r="X10" s="2"/>
      <c r="Y10" s="2"/>
      <c r="Z10" s="2"/>
      <c r="AA10" s="2"/>
      <c r="AB10" s="2"/>
      <c r="AC10" s="2"/>
      <c r="AD10" s="2"/>
      <c r="AE10" s="2"/>
      <c r="AF10" s="2"/>
      <c r="AG10" s="2"/>
      <c r="AH10" s="2"/>
      <c r="AI10" s="2"/>
      <c r="AJ10" s="2"/>
      <c r="AK10" s="2"/>
    </row>
    <row r="11" spans="2:37" x14ac:dyDescent="0.25">
      <c r="B11" s="44">
        <f>'5.1 Etat d''avancement MAN'!B10</f>
        <v>0</v>
      </c>
      <c r="C11" s="29">
        <f>'5.1 Etat d''avancement MAN'!C10</f>
        <v>0</v>
      </c>
      <c r="D11" s="29">
        <f>'5.1 Etat d''avancement MAN'!D10</f>
        <v>0</v>
      </c>
      <c r="E11" s="29">
        <f>'5.1 Etat d''avancement MAN'!E11</f>
        <v>0</v>
      </c>
      <c r="F11" s="29">
        <f>'5.1 Etat d''avancement MAN'!F11</f>
        <v>0</v>
      </c>
      <c r="G11" s="45" t="e">
        <f t="shared" si="1"/>
        <v>#DIV/0!</v>
      </c>
      <c r="H11" s="46" t="e">
        <f t="shared" si="2"/>
        <v>#DIV/0!</v>
      </c>
      <c r="I11" s="47">
        <f>'5.1 Etat d''avancement MAN'!I11</f>
        <v>0</v>
      </c>
      <c r="J11" s="47">
        <f>'5.1 Etat d''avancement MAN'!J11</f>
        <v>0</v>
      </c>
      <c r="K11" s="61" t="str">
        <f t="shared" si="3"/>
        <v>OK</v>
      </c>
      <c r="L11" s="61" t="str">
        <f t="shared" si="0"/>
        <v>OK</v>
      </c>
      <c r="M11" s="2"/>
      <c r="N11" s="2"/>
      <c r="O11" s="2"/>
      <c r="P11" s="2"/>
      <c r="Q11" s="2"/>
      <c r="R11" s="2"/>
      <c r="S11" s="2"/>
      <c r="T11" s="2"/>
      <c r="U11" s="2"/>
      <c r="V11" s="2"/>
      <c r="W11" s="2"/>
      <c r="X11" s="2"/>
      <c r="Y11" s="2"/>
      <c r="Z11" s="2"/>
      <c r="AA11" s="2"/>
      <c r="AB11" s="2"/>
      <c r="AC11" s="2"/>
      <c r="AD11" s="2"/>
      <c r="AE11" s="2"/>
      <c r="AF11" s="2"/>
      <c r="AG11" s="2"/>
      <c r="AH11" s="2"/>
      <c r="AI11" s="2"/>
      <c r="AJ11" s="2"/>
      <c r="AK11" s="2"/>
    </row>
    <row r="12" spans="2:37" x14ac:dyDescent="0.25">
      <c r="B12" s="44">
        <f>'5.1 Etat d''avancement MAN'!B12</f>
        <v>0</v>
      </c>
      <c r="C12" s="29">
        <f>'5.1 Etat d''avancement MAN'!C12</f>
        <v>0</v>
      </c>
      <c r="D12" s="29">
        <f>'5.1 Etat d''avancement MAN'!E12</f>
        <v>0</v>
      </c>
      <c r="E12" s="29">
        <f>'5.1 Etat d''avancement MAN'!E12</f>
        <v>0</v>
      </c>
      <c r="F12" s="29">
        <f>'5.1 Etat d''avancement MAN'!F12</f>
        <v>0</v>
      </c>
      <c r="G12" s="45" t="e">
        <f t="shared" si="1"/>
        <v>#DIV/0!</v>
      </c>
      <c r="H12" s="46" t="e">
        <f t="shared" si="2"/>
        <v>#DIV/0!</v>
      </c>
      <c r="I12" s="47">
        <f>'5.1 Etat d''avancement MAN'!I12</f>
        <v>0</v>
      </c>
      <c r="J12" s="47">
        <f>'5.1 Etat d''avancement MAN'!J12</f>
        <v>0</v>
      </c>
      <c r="K12" s="61" t="str">
        <f t="shared" si="3"/>
        <v>OK</v>
      </c>
      <c r="L12" s="61" t="str">
        <f t="shared" si="0"/>
        <v>OK</v>
      </c>
      <c r="M12" s="2"/>
      <c r="N12" s="2"/>
      <c r="O12" s="2"/>
      <c r="P12" s="2"/>
      <c r="Q12" s="2"/>
      <c r="R12" s="2"/>
      <c r="S12" s="2"/>
      <c r="T12" s="2"/>
      <c r="U12" s="2"/>
      <c r="V12" s="2"/>
      <c r="W12" s="2"/>
      <c r="X12" s="2"/>
      <c r="Y12" s="2"/>
      <c r="Z12" s="2"/>
      <c r="AA12" s="2"/>
      <c r="AB12" s="2"/>
      <c r="AC12" s="2"/>
      <c r="AD12" s="2"/>
      <c r="AE12" s="2"/>
      <c r="AF12" s="2"/>
      <c r="AG12" s="2"/>
      <c r="AH12" s="2"/>
      <c r="AI12" s="2"/>
      <c r="AJ12" s="2"/>
      <c r="AK12" s="2"/>
    </row>
    <row r="13" spans="2:37" x14ac:dyDescent="0.25">
      <c r="B13" s="44">
        <f>'5.1 Etat d''avancement MAN'!B13</f>
        <v>0</v>
      </c>
      <c r="C13" s="29">
        <f>'5.1 Etat d''avancement MAN'!C13</f>
        <v>0</v>
      </c>
      <c r="D13" s="29">
        <f>'5.1 Etat d''avancement MAN'!D13</f>
        <v>0</v>
      </c>
      <c r="E13" s="29">
        <f>'5.1 Etat d''avancement MAN'!F13</f>
        <v>0</v>
      </c>
      <c r="F13" s="29">
        <f>'5.1 Etat d''avancement MAN'!F13</f>
        <v>0</v>
      </c>
      <c r="G13" s="45" t="e">
        <f t="shared" si="1"/>
        <v>#DIV/0!</v>
      </c>
      <c r="H13" s="46" t="e">
        <f t="shared" si="2"/>
        <v>#DIV/0!</v>
      </c>
      <c r="I13" s="47">
        <f>'5.1 Etat d''avancement MAN'!I13</f>
        <v>0</v>
      </c>
      <c r="J13" s="47">
        <f>'5.1 Etat d''avancement MAN'!J13</f>
        <v>0</v>
      </c>
      <c r="K13" s="61" t="str">
        <f t="shared" si="3"/>
        <v>OK</v>
      </c>
      <c r="L13" s="61" t="str">
        <f t="shared" si="0"/>
        <v>OK</v>
      </c>
      <c r="M13" s="2"/>
      <c r="N13" s="2"/>
      <c r="O13" s="2"/>
      <c r="P13" s="2"/>
      <c r="Q13" s="2"/>
      <c r="R13" s="2"/>
      <c r="S13" s="2"/>
      <c r="T13" s="2"/>
      <c r="U13" s="2"/>
      <c r="V13" s="2"/>
      <c r="W13" s="2"/>
      <c r="X13" s="2"/>
      <c r="Y13" s="2"/>
      <c r="Z13" s="2"/>
      <c r="AA13" s="2"/>
      <c r="AB13" s="2"/>
      <c r="AC13" s="2"/>
      <c r="AD13" s="2"/>
      <c r="AE13" s="2"/>
      <c r="AF13" s="2"/>
      <c r="AG13" s="2"/>
      <c r="AH13" s="2"/>
      <c r="AI13" s="2"/>
      <c r="AJ13" s="2"/>
      <c r="AK13" s="2"/>
    </row>
    <row r="14" spans="2:37" x14ac:dyDescent="0.25">
      <c r="B14" s="44">
        <f>'5.1 Etat d''avancement MAN'!B14</f>
        <v>0</v>
      </c>
      <c r="C14" s="29">
        <f>'5.1 Etat d''avancement MAN'!C14</f>
        <v>0</v>
      </c>
      <c r="D14" s="29">
        <f>'5.1 Etat d''avancement MAN'!D15</f>
        <v>0</v>
      </c>
      <c r="E14" s="29">
        <f>'5.1 Etat d''avancement MAN'!E14</f>
        <v>0</v>
      </c>
      <c r="F14" s="29">
        <f>'5.1 Etat d''avancement MAN'!F14</f>
        <v>0</v>
      </c>
      <c r="G14" s="45" t="e">
        <f t="shared" si="1"/>
        <v>#DIV/0!</v>
      </c>
      <c r="H14" s="46" t="e">
        <f t="shared" si="2"/>
        <v>#DIV/0!</v>
      </c>
      <c r="I14" s="47">
        <f>'5.1 Etat d''avancement MAN'!I14</f>
        <v>0</v>
      </c>
      <c r="J14" s="47">
        <f>'5.1 Etat d''avancement MAN'!J14</f>
        <v>0</v>
      </c>
      <c r="K14" s="61" t="str">
        <f t="shared" si="3"/>
        <v>OK</v>
      </c>
      <c r="L14" s="61" t="str">
        <f t="shared" si="0"/>
        <v>OK</v>
      </c>
      <c r="M14" s="2"/>
      <c r="N14" s="2"/>
      <c r="O14" s="2"/>
      <c r="P14" s="2"/>
      <c r="Q14" s="2"/>
      <c r="R14" s="2"/>
      <c r="S14" s="2"/>
      <c r="T14" s="2"/>
      <c r="U14" s="2"/>
      <c r="V14" s="2"/>
      <c r="W14" s="2"/>
      <c r="X14" s="2"/>
      <c r="Y14" s="2"/>
      <c r="Z14" s="2"/>
      <c r="AA14" s="2"/>
      <c r="AB14" s="2"/>
      <c r="AC14" s="2"/>
      <c r="AD14" s="2"/>
      <c r="AE14" s="2"/>
      <c r="AF14" s="2"/>
      <c r="AG14" s="2"/>
      <c r="AH14" s="2"/>
      <c r="AI14" s="2"/>
      <c r="AJ14" s="2"/>
      <c r="AK14" s="2"/>
    </row>
    <row r="15" spans="2:37" ht="15.75" customHeight="1" x14ac:dyDescent="0.25">
      <c r="B15" s="44">
        <f>'5.1 Etat d''avancement MAN'!B15</f>
        <v>0</v>
      </c>
      <c r="C15" s="29">
        <f>'5.1 Etat d''avancement MAN'!C15</f>
        <v>0</v>
      </c>
      <c r="D15" s="29">
        <f>'5.1 Etat d''avancement MAN'!D15</f>
        <v>0</v>
      </c>
      <c r="E15" s="29">
        <f>'5.1 Etat d''avancement MAN'!E15</f>
        <v>0</v>
      </c>
      <c r="F15" s="29">
        <f>'5.1 Etat d''avancement MAN'!F15</f>
        <v>0</v>
      </c>
      <c r="G15" s="45" t="e">
        <f t="shared" si="1"/>
        <v>#DIV/0!</v>
      </c>
      <c r="H15" s="46" t="e">
        <f t="shared" si="2"/>
        <v>#DIV/0!</v>
      </c>
      <c r="I15" s="47">
        <f>'5.1 Etat d''avancement MAN'!I15</f>
        <v>0</v>
      </c>
      <c r="J15" s="47">
        <f>'5.1 Etat d''avancement MAN'!J15</f>
        <v>0</v>
      </c>
      <c r="K15" s="61" t="str">
        <f t="shared" si="3"/>
        <v>OK</v>
      </c>
      <c r="L15" s="61" t="str">
        <f t="shared" si="0"/>
        <v>OK</v>
      </c>
      <c r="M15" s="2"/>
      <c r="N15" s="2"/>
      <c r="O15" s="2"/>
      <c r="P15" s="2"/>
      <c r="Q15" s="2"/>
      <c r="R15" s="2"/>
      <c r="S15" s="2"/>
      <c r="T15" s="2"/>
      <c r="U15" s="2"/>
      <c r="V15" s="2"/>
      <c r="W15" s="2"/>
      <c r="X15" s="2"/>
      <c r="Y15" s="2"/>
      <c r="Z15" s="2"/>
      <c r="AA15" s="2"/>
      <c r="AB15" s="2"/>
      <c r="AC15" s="2"/>
      <c r="AD15" s="2"/>
      <c r="AE15" s="2"/>
      <c r="AF15" s="2"/>
      <c r="AG15" s="2"/>
      <c r="AH15" s="2"/>
      <c r="AI15" s="2"/>
      <c r="AJ15" s="2"/>
      <c r="AK15" s="2"/>
    </row>
    <row r="16" spans="2:37" ht="15.75" customHeight="1" x14ac:dyDescent="0.25">
      <c r="B16" s="44">
        <f>'5.1 Etat d''avancement MAN'!B16</f>
        <v>0</v>
      </c>
      <c r="C16" s="29">
        <f>'5.1 Etat d''avancement MAN'!C16</f>
        <v>0</v>
      </c>
      <c r="D16" s="29">
        <f>'5.1 Etat d''avancement MAN'!C16</f>
        <v>0</v>
      </c>
      <c r="E16" s="29">
        <f>'5.1 Etat d''avancement MAN'!E16</f>
        <v>0</v>
      </c>
      <c r="F16" s="29">
        <f>'5.1 Etat d''avancement MAN'!F16</f>
        <v>0</v>
      </c>
      <c r="G16" s="45" t="e">
        <f t="shared" si="1"/>
        <v>#DIV/0!</v>
      </c>
      <c r="H16" s="46" t="e">
        <f t="shared" si="2"/>
        <v>#DIV/0!</v>
      </c>
      <c r="I16" s="47">
        <f>'5.1 Etat d''avancement MAN'!I16</f>
        <v>0</v>
      </c>
      <c r="J16" s="47">
        <f>'5.1 Etat d''avancement MAN'!J16</f>
        <v>0</v>
      </c>
      <c r="K16" s="61" t="str">
        <f t="shared" si="3"/>
        <v>OK</v>
      </c>
      <c r="L16" s="61" t="str">
        <f t="shared" si="0"/>
        <v>OK</v>
      </c>
      <c r="M16" s="2"/>
      <c r="N16" s="2"/>
      <c r="O16" s="2"/>
      <c r="P16" s="2"/>
      <c r="Q16" s="2"/>
      <c r="R16" s="2"/>
      <c r="S16" s="2"/>
      <c r="T16" s="2"/>
      <c r="U16" s="2"/>
      <c r="V16" s="2"/>
      <c r="W16" s="2"/>
      <c r="X16" s="2"/>
      <c r="Y16" s="2"/>
      <c r="Z16" s="2"/>
      <c r="AA16" s="2"/>
      <c r="AB16" s="2"/>
      <c r="AC16" s="2"/>
      <c r="AD16" s="2"/>
      <c r="AE16" s="2"/>
      <c r="AF16" s="2"/>
      <c r="AG16" s="2"/>
      <c r="AH16" s="2"/>
      <c r="AI16" s="2"/>
      <c r="AJ16" s="2"/>
      <c r="AK16" s="2"/>
    </row>
    <row r="17" spans="2:37" ht="15.75" customHeight="1" x14ac:dyDescent="0.25">
      <c r="B17" s="44">
        <f>'5.1 Etat d''avancement MAN'!B17</f>
        <v>0</v>
      </c>
      <c r="C17" s="29">
        <f>'5.1 Etat d''avancement MAN'!C17</f>
        <v>0</v>
      </c>
      <c r="D17" s="29">
        <f>'5.1 Etat d''avancement MAN'!D17</f>
        <v>0</v>
      </c>
      <c r="E17" s="29">
        <f>'5.1 Etat d''avancement MAN'!E17</f>
        <v>0</v>
      </c>
      <c r="F17" s="29">
        <f>'5.1 Etat d''avancement MAN'!F17</f>
        <v>0</v>
      </c>
      <c r="G17" s="45" t="e">
        <f t="shared" si="1"/>
        <v>#DIV/0!</v>
      </c>
      <c r="H17" s="46" t="e">
        <f t="shared" si="2"/>
        <v>#DIV/0!</v>
      </c>
      <c r="I17" s="47">
        <f>'5.1 Etat d''avancement MAN'!I17</f>
        <v>0</v>
      </c>
      <c r="J17" s="47">
        <f>'5.1 Etat d''avancement MAN'!J17</f>
        <v>0</v>
      </c>
      <c r="K17" s="61" t="str">
        <f t="shared" si="3"/>
        <v>OK</v>
      </c>
      <c r="L17" s="61" t="str">
        <f t="shared" si="0"/>
        <v>OK</v>
      </c>
      <c r="M17" s="2"/>
      <c r="N17" s="2"/>
      <c r="O17" s="2"/>
      <c r="P17" s="2"/>
      <c r="Q17" s="2"/>
      <c r="R17" s="2"/>
      <c r="S17" s="2"/>
      <c r="T17" s="2"/>
      <c r="U17" s="2"/>
      <c r="V17" s="2"/>
      <c r="W17" s="2"/>
      <c r="X17" s="2"/>
      <c r="Y17" s="2"/>
      <c r="Z17" s="2"/>
      <c r="AA17" s="2"/>
      <c r="AB17" s="2"/>
      <c r="AC17" s="2"/>
      <c r="AD17" s="2"/>
      <c r="AE17" s="2"/>
      <c r="AF17" s="2"/>
      <c r="AG17" s="2"/>
      <c r="AH17" s="2"/>
      <c r="AI17" s="2"/>
      <c r="AJ17" s="2"/>
      <c r="AK17" s="2"/>
    </row>
    <row r="18" spans="2:37" ht="15.75" customHeight="1" x14ac:dyDescent="0.25">
      <c r="B18" s="44">
        <f>'5.1 Etat d''avancement MAN'!B18</f>
        <v>0</v>
      </c>
      <c r="C18" s="29">
        <f>'5.1 Etat d''avancement MAN'!C18</f>
        <v>0</v>
      </c>
      <c r="D18" s="29">
        <f>'5.1 Etat d''avancement MAN'!D18</f>
        <v>0</v>
      </c>
      <c r="E18" s="29">
        <f>'5.1 Etat d''avancement MAN'!F18</f>
        <v>0</v>
      </c>
      <c r="F18" s="29">
        <f>'5.1 Etat d''avancement MAN'!F18</f>
        <v>0</v>
      </c>
      <c r="G18" s="45" t="e">
        <f t="shared" si="1"/>
        <v>#DIV/0!</v>
      </c>
      <c r="H18" s="46" t="e">
        <f t="shared" si="2"/>
        <v>#DIV/0!</v>
      </c>
      <c r="I18" s="47">
        <f>'5.1 Etat d''avancement MAN'!I18</f>
        <v>0</v>
      </c>
      <c r="J18" s="47">
        <f>'5.1 Etat d''avancement MAN'!J18</f>
        <v>0</v>
      </c>
      <c r="K18" s="61" t="str">
        <f t="shared" si="3"/>
        <v>OK</v>
      </c>
      <c r="L18" s="61" t="str">
        <f t="shared" si="0"/>
        <v>OK</v>
      </c>
      <c r="M18" s="2"/>
      <c r="N18" s="2"/>
      <c r="O18" s="2"/>
      <c r="P18" s="2"/>
      <c r="Q18" s="2"/>
      <c r="R18" s="2"/>
      <c r="S18" s="2"/>
      <c r="T18" s="2"/>
      <c r="U18" s="2"/>
      <c r="V18" s="2"/>
      <c r="W18" s="2"/>
      <c r="X18" s="2"/>
      <c r="Y18" s="2"/>
      <c r="Z18" s="2"/>
      <c r="AA18" s="2"/>
      <c r="AB18" s="2"/>
      <c r="AC18" s="2"/>
      <c r="AD18" s="2"/>
      <c r="AE18" s="2"/>
      <c r="AF18" s="2"/>
      <c r="AG18" s="2"/>
      <c r="AH18" s="2"/>
      <c r="AI18" s="2"/>
      <c r="AJ18" s="2"/>
      <c r="AK18" s="2"/>
    </row>
    <row r="19" spans="2:37" ht="15.75" customHeight="1" x14ac:dyDescent="0.25">
      <c r="B19" s="44">
        <f>'5.1 Etat d''avancement MAN'!B19</f>
        <v>0</v>
      </c>
      <c r="C19" s="29">
        <f>'5.1 Etat d''avancement MAN'!C19</f>
        <v>0</v>
      </c>
      <c r="D19" s="29">
        <f>'5.1 Etat d''avancement MAN'!D19</f>
        <v>0</v>
      </c>
      <c r="E19" s="29">
        <f>'5.1 Etat d''avancement MAN'!E19</f>
        <v>0</v>
      </c>
      <c r="F19" s="29">
        <f>'5.1 Etat d''avancement MAN'!F19</f>
        <v>0</v>
      </c>
      <c r="G19" s="45" t="e">
        <f t="shared" si="1"/>
        <v>#DIV/0!</v>
      </c>
      <c r="H19" s="46" t="e">
        <f t="shared" si="2"/>
        <v>#DIV/0!</v>
      </c>
      <c r="I19" s="47">
        <f>'5.1 Etat d''avancement MAN'!I19</f>
        <v>0</v>
      </c>
      <c r="J19" s="47">
        <f>'5.1 Etat d''avancement MAN'!J19</f>
        <v>0</v>
      </c>
      <c r="K19" s="61" t="str">
        <f t="shared" si="3"/>
        <v>OK</v>
      </c>
      <c r="L19" s="61" t="str">
        <f t="shared" si="0"/>
        <v>OK</v>
      </c>
      <c r="M19" s="2"/>
      <c r="N19" s="2"/>
      <c r="O19" s="2"/>
      <c r="P19" s="2"/>
      <c r="Q19" s="2"/>
      <c r="R19" s="2"/>
      <c r="S19" s="2"/>
      <c r="T19" s="2"/>
      <c r="U19" s="2"/>
      <c r="V19" s="2"/>
      <c r="W19" s="2"/>
      <c r="X19" s="2"/>
      <c r="Y19" s="2"/>
      <c r="Z19" s="2"/>
      <c r="AA19" s="2"/>
      <c r="AB19" s="2"/>
      <c r="AC19" s="2"/>
      <c r="AD19" s="2"/>
      <c r="AE19" s="2"/>
      <c r="AF19" s="2"/>
      <c r="AG19" s="2"/>
      <c r="AH19" s="2"/>
      <c r="AI19" s="2"/>
      <c r="AJ19" s="2"/>
      <c r="AK19" s="2"/>
    </row>
    <row r="20" spans="2:37" x14ac:dyDescent="0.25">
      <c r="B20" s="44">
        <f>'5.1 Etat d''avancement MAN'!B20</f>
        <v>0</v>
      </c>
      <c r="C20" s="29">
        <f>'5.1 Etat d''avancement MAN'!C20</f>
        <v>0</v>
      </c>
      <c r="D20" s="29">
        <f>'5.1 Etat d''avancement MAN'!D20</f>
        <v>0</v>
      </c>
      <c r="E20" s="29">
        <f>'5.1 Etat d''avancement MAN'!E20</f>
        <v>0</v>
      </c>
      <c r="F20" s="29">
        <f>'5.1 Etat d''avancement MAN'!F20</f>
        <v>0</v>
      </c>
      <c r="G20" s="45" t="e">
        <f t="shared" si="1"/>
        <v>#DIV/0!</v>
      </c>
      <c r="H20" s="46" t="e">
        <f t="shared" si="2"/>
        <v>#DIV/0!</v>
      </c>
      <c r="I20" s="47">
        <f>'5.1 Etat d''avancement MAN'!I20</f>
        <v>0</v>
      </c>
      <c r="J20" s="47">
        <f>'5.1 Etat d''avancement MAN'!J20</f>
        <v>0</v>
      </c>
      <c r="K20" s="61" t="str">
        <f t="shared" si="3"/>
        <v>OK</v>
      </c>
      <c r="L20" s="61" t="str">
        <f t="shared" si="0"/>
        <v>OK</v>
      </c>
      <c r="M20" s="2"/>
      <c r="N20" s="2"/>
      <c r="O20" s="2"/>
      <c r="P20" s="2"/>
      <c r="Q20" s="2"/>
      <c r="R20" s="2"/>
      <c r="S20" s="2"/>
      <c r="T20" s="2"/>
      <c r="U20" s="2"/>
      <c r="V20" s="2"/>
      <c r="W20" s="2"/>
      <c r="X20" s="2"/>
      <c r="Y20" s="2"/>
      <c r="Z20" s="2"/>
      <c r="AA20" s="2"/>
      <c r="AB20" s="2"/>
      <c r="AC20" s="2"/>
      <c r="AD20" s="2"/>
      <c r="AE20" s="2"/>
      <c r="AF20" s="2"/>
      <c r="AG20" s="2"/>
      <c r="AH20" s="2"/>
      <c r="AI20" s="2"/>
      <c r="AJ20" s="2"/>
      <c r="AK20" s="2"/>
    </row>
    <row r="21" spans="2:37" x14ac:dyDescent="0.25">
      <c r="B21" s="44">
        <f>'5.1 Etat d''avancement MAN'!B21</f>
        <v>0</v>
      </c>
      <c r="C21" s="29">
        <f>'5.1 Etat d''avancement MAN'!C21</f>
        <v>0</v>
      </c>
      <c r="D21" s="29">
        <f>'5.1 Etat d''avancement MAN'!D21</f>
        <v>0</v>
      </c>
      <c r="E21" s="29">
        <f>'5.1 Etat d''avancement MAN'!E21</f>
        <v>0</v>
      </c>
      <c r="F21" s="29">
        <f>'5.1 Etat d''avancement MAN'!F21</f>
        <v>0</v>
      </c>
      <c r="G21" s="45" t="e">
        <f t="shared" si="1"/>
        <v>#DIV/0!</v>
      </c>
      <c r="H21" s="46" t="e">
        <f t="shared" si="2"/>
        <v>#DIV/0!</v>
      </c>
      <c r="I21" s="47">
        <f>'5.1 Etat d''avancement MAN'!I21</f>
        <v>0</v>
      </c>
      <c r="J21" s="47">
        <f>'5.1 Etat d''avancement MAN'!J21</f>
        <v>0</v>
      </c>
      <c r="K21" s="61" t="str">
        <f t="shared" si="3"/>
        <v>OK</v>
      </c>
      <c r="L21" s="61" t="str">
        <f t="shared" si="0"/>
        <v>OK</v>
      </c>
      <c r="M21" s="2"/>
      <c r="N21" s="2"/>
      <c r="O21" s="2"/>
      <c r="P21" s="2"/>
      <c r="Q21" s="2"/>
      <c r="R21" s="2"/>
      <c r="S21" s="2"/>
      <c r="T21" s="2"/>
      <c r="U21" s="2"/>
      <c r="V21" s="2"/>
      <c r="W21" s="2"/>
      <c r="X21" s="2"/>
      <c r="Y21" s="2"/>
      <c r="Z21" s="2"/>
      <c r="AA21" s="2"/>
      <c r="AB21" s="2"/>
      <c r="AC21" s="2"/>
      <c r="AD21" s="2"/>
      <c r="AE21" s="2"/>
      <c r="AF21" s="2"/>
      <c r="AG21" s="2"/>
      <c r="AH21" s="2"/>
      <c r="AI21" s="2"/>
      <c r="AJ21" s="2"/>
      <c r="AK21" s="2"/>
    </row>
    <row r="22" spans="2:37" x14ac:dyDescent="0.25">
      <c r="B22" s="44">
        <f>'5.1 Etat d''avancement MAN'!B22</f>
        <v>0</v>
      </c>
      <c r="C22" s="29">
        <f>'5.1 Etat d''avancement MAN'!C22</f>
        <v>0</v>
      </c>
      <c r="D22" s="29">
        <f>'5.1 Etat d''avancement MAN'!D22</f>
        <v>0</v>
      </c>
      <c r="E22" s="29">
        <f>'5.1 Etat d''avancement MAN'!E22</f>
        <v>0</v>
      </c>
      <c r="F22" s="29">
        <f>'5.1 Etat d''avancement MAN'!F22</f>
        <v>0</v>
      </c>
      <c r="G22" s="45" t="e">
        <f t="shared" si="1"/>
        <v>#DIV/0!</v>
      </c>
      <c r="H22" s="46" t="e">
        <f t="shared" si="2"/>
        <v>#DIV/0!</v>
      </c>
      <c r="I22" s="47">
        <f>'5.1 Etat d''avancement MAN'!I22</f>
        <v>0</v>
      </c>
      <c r="J22" s="47">
        <f>'5.1 Etat d''avancement MAN'!J22</f>
        <v>0</v>
      </c>
      <c r="K22" s="61" t="str">
        <f t="shared" si="3"/>
        <v>OK</v>
      </c>
      <c r="L22" s="61" t="str">
        <f t="shared" si="0"/>
        <v>OK</v>
      </c>
      <c r="M22" s="2"/>
      <c r="N22" s="2"/>
      <c r="O22" s="2"/>
      <c r="P22" s="2"/>
      <c r="Q22" s="2"/>
      <c r="R22" s="2"/>
      <c r="S22" s="2"/>
      <c r="T22" s="2"/>
      <c r="U22" s="2"/>
      <c r="V22" s="2"/>
      <c r="W22" s="2"/>
      <c r="X22" s="2"/>
      <c r="Y22" s="2"/>
      <c r="Z22" s="2"/>
      <c r="AA22" s="2"/>
      <c r="AB22" s="2"/>
      <c r="AC22" s="2"/>
      <c r="AD22" s="2"/>
      <c r="AE22" s="2"/>
      <c r="AF22" s="2"/>
      <c r="AG22" s="2"/>
      <c r="AH22" s="2"/>
      <c r="AI22" s="2"/>
      <c r="AJ22" s="2"/>
      <c r="AK22" s="2"/>
    </row>
    <row r="23" spans="2:37" ht="15" customHeight="1" x14ac:dyDescent="0.25">
      <c r="B23" s="258" t="s">
        <v>5</v>
      </c>
      <c r="C23" s="48" t="e">
        <f>SUM(C7:C22)</f>
        <v>#REF!</v>
      </c>
      <c r="D23" s="49" t="e">
        <f t="shared" ref="D23:J23" si="4">SUM(D7:D22)</f>
        <v>#REF!</v>
      </c>
      <c r="E23" s="49">
        <f t="shared" si="4"/>
        <v>19</v>
      </c>
      <c r="F23" s="49">
        <f t="shared" si="4"/>
        <v>526.05100000000004</v>
      </c>
      <c r="G23" s="50" t="e">
        <f>E23/C23</f>
        <v>#REF!</v>
      </c>
      <c r="H23" s="46" t="e">
        <f t="shared" si="2"/>
        <v>#REF!</v>
      </c>
      <c r="I23" s="49">
        <f t="shared" si="4"/>
        <v>0</v>
      </c>
      <c r="J23" s="51" t="e">
        <f t="shared" si="4"/>
        <v>#REF!</v>
      </c>
      <c r="K23" s="105" t="e">
        <f t="shared" si="3"/>
        <v>#REF!</v>
      </c>
      <c r="L23" s="105" t="e">
        <f t="shared" si="0"/>
        <v>#REF!</v>
      </c>
      <c r="M23" s="2"/>
      <c r="N23" s="2"/>
      <c r="O23" s="2"/>
      <c r="P23" s="2"/>
      <c r="Q23" s="2"/>
      <c r="R23" s="2"/>
      <c r="S23" s="2"/>
      <c r="T23" s="2"/>
      <c r="U23" s="2"/>
      <c r="V23" s="2"/>
      <c r="W23" s="2"/>
      <c r="X23" s="2"/>
      <c r="Y23" s="2"/>
      <c r="Z23" s="2"/>
      <c r="AA23" s="2"/>
      <c r="AB23" s="2"/>
      <c r="AC23" s="2"/>
      <c r="AD23" s="2"/>
      <c r="AE23" s="2"/>
      <c r="AF23" s="2"/>
      <c r="AG23" s="2"/>
      <c r="AH23" s="2"/>
      <c r="AI23" s="2"/>
      <c r="AJ23" s="2"/>
      <c r="AK23" s="2"/>
    </row>
    <row r="24" spans="2:37" x14ac:dyDescent="0.25">
      <c r="B24" s="200" t="s">
        <v>249</v>
      </c>
      <c r="C24" s="201"/>
      <c r="D24" s="201"/>
      <c r="E24" s="13"/>
      <c r="F24" s="13"/>
      <c r="G24" s="13"/>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row>
    <row r="25" spans="2:37" x14ac:dyDescent="0.25">
      <c r="B25" s="22"/>
      <c r="C25" s="13"/>
      <c r="D25" s="13"/>
      <c r="E25" s="13"/>
      <c r="F25" s="13"/>
      <c r="G25" s="13"/>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row>
    <row r="26" spans="2:37" x14ac:dyDescent="0.25">
      <c r="B26" s="2"/>
      <c r="C26" s="13"/>
      <c r="D26" s="13"/>
      <c r="E26" s="13"/>
      <c r="F26" s="13"/>
      <c r="G26" s="13"/>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row>
    <row r="27" spans="2:37" x14ac:dyDescent="0.25">
      <c r="B27" s="2"/>
      <c r="C27" s="13"/>
      <c r="D27" s="13"/>
      <c r="E27" s="13"/>
      <c r="F27" s="13"/>
      <c r="G27" s="13"/>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row>
    <row r="28" spans="2:37" x14ac:dyDescent="0.25">
      <c r="L28" s="2"/>
      <c r="M28" s="2"/>
      <c r="N28" s="2"/>
      <c r="O28" s="2"/>
      <c r="P28" s="2"/>
      <c r="Q28" s="2"/>
      <c r="R28" s="2"/>
      <c r="S28" s="2"/>
      <c r="T28" s="2"/>
      <c r="U28" s="2"/>
      <c r="V28" s="2"/>
      <c r="W28" s="2"/>
      <c r="X28" s="2"/>
      <c r="Y28" s="2"/>
      <c r="Z28" s="2"/>
      <c r="AA28" s="2"/>
      <c r="AB28" s="2"/>
      <c r="AC28" s="2"/>
      <c r="AD28" s="2"/>
      <c r="AE28" s="2"/>
      <c r="AF28" s="2"/>
      <c r="AG28" s="2"/>
      <c r="AH28" s="2"/>
      <c r="AI28" s="2"/>
      <c r="AJ28" s="2"/>
      <c r="AK28" s="2"/>
    </row>
    <row r="29" spans="2:37" x14ac:dyDescent="0.25">
      <c r="L29" s="2"/>
      <c r="M29" s="2"/>
      <c r="N29" s="2"/>
      <c r="O29" s="2"/>
      <c r="P29" s="2"/>
      <c r="Q29" s="2"/>
      <c r="R29" s="2"/>
      <c r="S29" s="2"/>
      <c r="T29" s="2"/>
      <c r="U29" s="2"/>
      <c r="V29" s="2"/>
      <c r="W29" s="2"/>
      <c r="X29" s="2"/>
      <c r="Y29" s="2"/>
      <c r="Z29" s="2"/>
      <c r="AA29" s="2"/>
      <c r="AB29" s="2"/>
      <c r="AC29" s="2"/>
      <c r="AD29" s="2"/>
      <c r="AE29" s="2"/>
      <c r="AF29" s="2"/>
      <c r="AG29" s="2"/>
      <c r="AH29" s="2"/>
      <c r="AI29" s="2"/>
      <c r="AJ29" s="2"/>
      <c r="AK29" s="2"/>
    </row>
    <row r="30" spans="2:37" x14ac:dyDescent="0.25">
      <c r="L30" s="2"/>
      <c r="M30" s="2"/>
      <c r="N30" s="2"/>
      <c r="O30" s="2"/>
      <c r="P30" s="2"/>
      <c r="Q30" s="2"/>
      <c r="R30" s="2"/>
      <c r="S30" s="2"/>
      <c r="T30" s="2"/>
      <c r="U30" s="2"/>
      <c r="V30" s="2"/>
      <c r="W30" s="2"/>
      <c r="X30" s="2"/>
      <c r="Y30" s="2"/>
      <c r="Z30" s="2"/>
      <c r="AA30" s="2"/>
      <c r="AB30" s="2"/>
      <c r="AC30" s="2"/>
      <c r="AD30" s="2"/>
      <c r="AE30" s="2"/>
      <c r="AF30" s="2"/>
      <c r="AG30" s="2"/>
      <c r="AH30" s="2"/>
      <c r="AI30" s="2"/>
      <c r="AJ30" s="2"/>
      <c r="AK30" s="2"/>
    </row>
    <row r="31" spans="2:37" ht="15.75" customHeight="1" x14ac:dyDescent="0.25">
      <c r="L31" s="2"/>
      <c r="M31" s="2"/>
      <c r="N31" s="2"/>
      <c r="O31" s="2"/>
      <c r="P31" s="2"/>
      <c r="Q31" s="2"/>
      <c r="R31" s="2"/>
      <c r="S31" s="2"/>
      <c r="T31" s="2"/>
      <c r="U31" s="2"/>
      <c r="V31" s="2"/>
      <c r="W31" s="2"/>
      <c r="X31" s="2"/>
      <c r="Y31" s="2"/>
      <c r="Z31" s="2"/>
      <c r="AA31" s="2"/>
      <c r="AB31" s="2"/>
      <c r="AC31" s="2"/>
      <c r="AD31" s="2"/>
      <c r="AE31" s="2"/>
      <c r="AF31" s="2"/>
      <c r="AG31" s="2"/>
      <c r="AH31" s="2"/>
      <c r="AI31" s="2"/>
      <c r="AJ31" s="2"/>
      <c r="AK31" s="2"/>
    </row>
    <row r="32" spans="2:37" x14ac:dyDescent="0.25">
      <c r="L32" s="2"/>
      <c r="M32" s="2"/>
      <c r="N32" s="2"/>
      <c r="O32" s="2"/>
      <c r="P32" s="2"/>
      <c r="Q32" s="2"/>
      <c r="R32" s="2"/>
      <c r="S32" s="2"/>
      <c r="T32" s="2"/>
      <c r="U32" s="2"/>
      <c r="V32" s="2"/>
      <c r="W32" s="2"/>
      <c r="X32" s="2"/>
      <c r="Y32" s="2"/>
      <c r="Z32" s="2"/>
      <c r="AA32" s="2"/>
      <c r="AB32" s="2"/>
      <c r="AC32" s="2"/>
      <c r="AD32" s="2"/>
      <c r="AE32" s="2"/>
      <c r="AF32" s="2"/>
      <c r="AG32" s="2"/>
      <c r="AH32" s="2"/>
      <c r="AI32" s="2"/>
      <c r="AJ32" s="2"/>
      <c r="AK32" s="2"/>
    </row>
    <row r="33" spans="2:37" x14ac:dyDescent="0.25">
      <c r="L33" s="2"/>
      <c r="M33" s="2"/>
      <c r="N33" s="2"/>
      <c r="O33" s="2"/>
      <c r="P33" s="2"/>
      <c r="Q33" s="2"/>
      <c r="R33" s="2"/>
      <c r="S33" s="2"/>
      <c r="T33" s="2"/>
      <c r="U33" s="2"/>
      <c r="V33" s="2"/>
      <c r="W33" s="2"/>
      <c r="X33" s="2"/>
      <c r="Y33" s="2"/>
      <c r="Z33" s="2"/>
      <c r="AA33" s="2"/>
      <c r="AB33" s="2"/>
      <c r="AC33" s="2"/>
      <c r="AD33" s="2"/>
      <c r="AE33" s="2"/>
      <c r="AF33" s="2"/>
      <c r="AG33" s="2"/>
      <c r="AH33" s="2"/>
      <c r="AI33" s="2"/>
      <c r="AJ33" s="2"/>
      <c r="AK33" s="2"/>
    </row>
    <row r="34" spans="2:37" x14ac:dyDescent="0.25">
      <c r="L34" s="2"/>
      <c r="M34" s="2"/>
      <c r="N34" s="2"/>
      <c r="O34" s="2"/>
      <c r="P34" s="2"/>
      <c r="Q34" s="2"/>
      <c r="R34" s="2"/>
      <c r="S34" s="2"/>
      <c r="T34" s="2"/>
      <c r="U34" s="2"/>
      <c r="V34" s="2"/>
      <c r="W34" s="2"/>
      <c r="X34" s="2"/>
      <c r="Y34" s="2"/>
      <c r="Z34" s="2"/>
      <c r="AA34" s="2"/>
      <c r="AB34" s="2"/>
      <c r="AC34" s="2"/>
      <c r="AD34" s="2"/>
      <c r="AE34" s="2"/>
      <c r="AF34" s="2"/>
      <c r="AG34" s="2"/>
      <c r="AH34" s="2"/>
      <c r="AI34" s="2"/>
      <c r="AJ34" s="2"/>
      <c r="AK34" s="2"/>
    </row>
    <row r="35" spans="2:37" x14ac:dyDescent="0.25">
      <c r="L35" s="2"/>
      <c r="M35" s="2"/>
      <c r="N35" s="2"/>
      <c r="O35" s="2"/>
      <c r="P35" s="2"/>
      <c r="Q35" s="2"/>
      <c r="R35" s="2"/>
      <c r="S35" s="2"/>
      <c r="T35" s="2"/>
      <c r="U35" s="2"/>
      <c r="V35" s="2"/>
      <c r="W35" s="2"/>
      <c r="X35" s="2"/>
      <c r="Y35" s="2"/>
      <c r="Z35" s="2"/>
      <c r="AA35" s="2"/>
      <c r="AB35" s="2"/>
      <c r="AC35" s="2"/>
      <c r="AD35" s="2"/>
      <c r="AE35" s="2"/>
      <c r="AF35" s="2"/>
      <c r="AG35" s="2"/>
      <c r="AH35" s="2"/>
      <c r="AI35" s="2"/>
      <c r="AJ35" s="2"/>
      <c r="AK35" s="2"/>
    </row>
    <row r="36" spans="2:37" x14ac:dyDescent="0.25">
      <c r="L36" s="2"/>
      <c r="M36" s="2"/>
      <c r="N36" s="2"/>
      <c r="O36" s="2"/>
      <c r="P36" s="2"/>
      <c r="Q36" s="2"/>
      <c r="R36" s="2"/>
      <c r="S36" s="2"/>
      <c r="T36" s="2"/>
      <c r="U36" s="2"/>
      <c r="V36" s="2"/>
      <c r="W36" s="2"/>
      <c r="X36" s="2"/>
      <c r="Y36" s="2"/>
      <c r="Z36" s="2"/>
      <c r="AA36" s="2"/>
      <c r="AB36" s="2"/>
      <c r="AC36" s="2"/>
      <c r="AD36" s="2"/>
      <c r="AE36" s="2"/>
      <c r="AF36" s="2"/>
      <c r="AG36" s="2"/>
      <c r="AH36" s="2"/>
      <c r="AI36" s="2"/>
      <c r="AJ36" s="2"/>
      <c r="AK36" s="2"/>
    </row>
    <row r="37" spans="2:37" x14ac:dyDescent="0.25">
      <c r="B37" s="2"/>
      <c r="C37" s="13"/>
      <c r="D37" s="13"/>
      <c r="E37" s="13"/>
      <c r="F37" s="13"/>
      <c r="G37" s="13"/>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row>
    <row r="38" spans="2:37" x14ac:dyDescent="0.25">
      <c r="B38" s="2"/>
      <c r="C38" s="13"/>
      <c r="D38" s="13"/>
      <c r="E38" s="13"/>
      <c r="F38" s="13"/>
      <c r="G38" s="13"/>
      <c r="H38" s="2"/>
    </row>
    <row r="39" spans="2:37" x14ac:dyDescent="0.25">
      <c r="B39" s="2"/>
      <c r="C39" s="13"/>
      <c r="D39" s="13"/>
      <c r="E39" s="13"/>
      <c r="F39" s="13"/>
      <c r="G39" s="13"/>
      <c r="H39" s="2"/>
    </row>
  </sheetData>
  <mergeCells count="18">
    <mergeCell ref="B1:G1"/>
    <mergeCell ref="B2:D2"/>
    <mergeCell ref="B4:B6"/>
    <mergeCell ref="C4:D4"/>
    <mergeCell ref="E4:F4"/>
    <mergeCell ref="G4:H4"/>
    <mergeCell ref="C5:C6"/>
    <mergeCell ref="D5:D6"/>
    <mergeCell ref="E5:E6"/>
    <mergeCell ref="F5:F6"/>
    <mergeCell ref="K4:L4"/>
    <mergeCell ref="K5:K6"/>
    <mergeCell ref="L5:L6"/>
    <mergeCell ref="G5:G6"/>
    <mergeCell ref="H5:H6"/>
    <mergeCell ref="I5:I6"/>
    <mergeCell ref="J5:J6"/>
    <mergeCell ref="I4:J4"/>
  </mergeCells>
  <phoneticPr fontId="0" type="noConversion"/>
  <conditionalFormatting sqref="L8">
    <cfRule type="cellIs" dxfId="22" priority="7" operator="equal">
      <formula>"""Pb"""</formula>
    </cfRule>
  </conditionalFormatting>
  <printOptions horizontalCentered="1" verticalCentered="1"/>
  <pageMargins left="0.39370078740157483" right="0" top="0.27559055118110237" bottom="0.19685039370078741" header="0.15748031496062992" footer="0.19685039370078741"/>
  <pageSetup paperSize="9" scale="7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30</vt:i4>
      </vt:variant>
      <vt:variant>
        <vt:lpstr>Plages nommées</vt:lpstr>
      </vt:variant>
      <vt:variant>
        <vt:i4>24</vt:i4>
      </vt:variant>
    </vt:vector>
  </HeadingPairs>
  <TitlesOfParts>
    <vt:vector size="54" baseType="lpstr">
      <vt:lpstr>Page de garde</vt:lpstr>
      <vt:lpstr>1 Présentation</vt:lpstr>
      <vt:lpstr>2 Performances</vt:lpstr>
      <vt:lpstr>DPPR 1</vt:lpstr>
      <vt:lpstr>DPPR 2</vt:lpstr>
      <vt:lpstr>DDPR 3.1</vt:lpstr>
      <vt:lpstr>DPPR 3.2</vt:lpstr>
      <vt:lpstr>DPPR 4</vt:lpstr>
      <vt:lpstr>DPPR 5.1</vt:lpstr>
      <vt:lpstr>DPPR 5.2</vt:lpstr>
      <vt:lpstr>DPPR 5.4</vt:lpstr>
      <vt:lpstr>DPPR 6.1 </vt:lpstr>
      <vt:lpstr>DPPR 7</vt:lpstr>
      <vt:lpstr>3.1 Assainissement</vt:lpstr>
      <vt:lpstr>3.2 Investissements</vt:lpstr>
      <vt:lpstr>4. Conventions</vt:lpstr>
      <vt:lpstr>5.1 Etat d'avancement MAN</vt:lpstr>
      <vt:lpstr>5.2 Nouveaux Projets</vt:lpstr>
      <vt:lpstr>5.3 Partenariat</vt:lpstr>
      <vt:lpstr>5.4 Formation</vt:lpstr>
      <vt:lpstr>DPPR 6.2</vt:lpstr>
      <vt:lpstr>6.1par EPE</vt:lpstr>
      <vt:lpstr>6.1 Suivi par EPE</vt:lpstr>
      <vt:lpstr>6.2 Suivi par rubrique</vt:lpstr>
      <vt:lpstr>7 transf, intég, dissolu, déloc</vt:lpstr>
      <vt:lpstr>Fiches projet </vt:lpstr>
      <vt:lpstr>Fiches partenariat</vt:lpstr>
      <vt:lpstr>Réalisation Groupe</vt:lpstr>
      <vt:lpstr>EXECUTIVE SUMMARY</vt:lpstr>
      <vt:lpstr>Feuil1</vt:lpstr>
      <vt:lpstr>'1 Présentation'!Zone_d_impression</vt:lpstr>
      <vt:lpstr>'2 Performances'!Zone_d_impression</vt:lpstr>
      <vt:lpstr>'3.1 Assainissement'!Zone_d_impression</vt:lpstr>
      <vt:lpstr>'3.2 Investissements'!Zone_d_impression</vt:lpstr>
      <vt:lpstr>'4. Conventions'!Zone_d_impression</vt:lpstr>
      <vt:lpstr>'5.1 Etat d''avancement MAN'!Zone_d_impression</vt:lpstr>
      <vt:lpstr>'5.2 Nouveaux Projets'!Zone_d_impression</vt:lpstr>
      <vt:lpstr>'5.3 Partenariat'!Zone_d_impression</vt:lpstr>
      <vt:lpstr>'5.4 Formation'!Zone_d_impression</vt:lpstr>
      <vt:lpstr>'6.1 Suivi par EPE'!Zone_d_impression</vt:lpstr>
      <vt:lpstr>'6.1par EPE'!Zone_d_impression</vt:lpstr>
      <vt:lpstr>'6.2 Suivi par rubrique'!Zone_d_impression</vt:lpstr>
      <vt:lpstr>'7 transf, intég, dissolu, déloc'!Zone_d_impression</vt:lpstr>
      <vt:lpstr>'DPPR 5.1'!Zone_d_impression</vt:lpstr>
      <vt:lpstr>'DPPR 5.2'!Zone_d_impression</vt:lpstr>
      <vt:lpstr>'DPPR 5.4'!Zone_d_impression</vt:lpstr>
      <vt:lpstr>'DPPR 6.1 '!Zone_d_impression</vt:lpstr>
      <vt:lpstr>'DPPR 6.2'!Zone_d_impression</vt:lpstr>
      <vt:lpstr>'DPPR 7'!Zone_d_impression</vt:lpstr>
      <vt:lpstr>'EXECUTIVE SUMMARY'!Zone_d_impression</vt:lpstr>
      <vt:lpstr>'Fiches partenariat'!Zone_d_impression</vt:lpstr>
      <vt:lpstr>'Fiches projet '!Zone_d_impression</vt:lpstr>
      <vt:lpstr>'Page de garde'!Zone_d_impression</vt:lpstr>
      <vt:lpstr>'Réalisation Groupe'!Zone_d_impression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Amel Baouali</cp:lastModifiedBy>
  <cp:lastPrinted>2024-01-14T12:51:54Z</cp:lastPrinted>
  <dcterms:created xsi:type="dcterms:W3CDTF">2013-05-05T18:11:27Z</dcterms:created>
  <dcterms:modified xsi:type="dcterms:W3CDTF">2024-01-15T09:03:10Z</dcterms:modified>
</cp:coreProperties>
</file>