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56215C6-8A7C-498D-AB89-CAFF8112C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6" i="1" l="1"/>
  <c r="I65" i="1"/>
  <c r="I64" i="1"/>
  <c r="I63" i="1"/>
  <c r="I62" i="1"/>
  <c r="I61" i="1"/>
  <c r="I59" i="1"/>
  <c r="I58" i="1"/>
  <c r="I57" i="1"/>
  <c r="I56" i="1"/>
  <c r="I55" i="1"/>
  <c r="I53" i="1"/>
  <c r="I52" i="1"/>
  <c r="I51" i="1"/>
  <c r="I50" i="1"/>
  <c r="I49" i="1"/>
  <c r="I47" i="1"/>
  <c r="I46" i="1"/>
  <c r="I45" i="1"/>
  <c r="I44" i="1"/>
  <c r="I43" i="1"/>
  <c r="I41" i="1"/>
  <c r="I40" i="1"/>
  <c r="I39" i="1"/>
  <c r="I38" i="1"/>
  <c r="I37" i="1"/>
  <c r="I35" i="1"/>
  <c r="I34" i="1"/>
  <c r="I33" i="1"/>
  <c r="I32" i="1"/>
  <c r="I31" i="1"/>
  <c r="I29" i="1"/>
  <c r="I28" i="1"/>
  <c r="I27" i="1"/>
  <c r="I26" i="1"/>
  <c r="I25" i="1"/>
  <c r="I23" i="1"/>
  <c r="I22" i="1"/>
  <c r="I21" i="1"/>
  <c r="I20" i="1"/>
  <c r="I19" i="1"/>
  <c r="I16" i="1"/>
  <c r="I15" i="1"/>
  <c r="I14" i="1"/>
  <c r="I13" i="1"/>
  <c r="I12" i="1"/>
  <c r="I11" i="1"/>
  <c r="I9" i="1"/>
  <c r="I8" i="1"/>
  <c r="I7" i="1"/>
  <c r="I6" i="1"/>
  <c r="I5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1" i="1"/>
  <c r="D92" i="1"/>
  <c r="D93" i="1" s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G66" i="1"/>
  <c r="H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H53" i="1"/>
  <c r="G53" i="1"/>
  <c r="F53" i="1"/>
  <c r="H52" i="1"/>
  <c r="G52" i="1"/>
  <c r="F52" i="1"/>
  <c r="H51" i="1"/>
  <c r="H50" i="1"/>
  <c r="H49" i="1"/>
  <c r="G49" i="1"/>
  <c r="F49" i="1"/>
  <c r="H47" i="1"/>
  <c r="H46" i="1"/>
  <c r="H45" i="1"/>
  <c r="H44" i="1"/>
  <c r="H43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6" i="1"/>
  <c r="G16" i="1"/>
  <c r="F16" i="1"/>
  <c r="H15" i="1"/>
  <c r="G15" i="1"/>
  <c r="F15" i="1"/>
  <c r="H14" i="1"/>
  <c r="G14" i="1"/>
  <c r="F14" i="1"/>
  <c r="H13" i="1"/>
  <c r="H12" i="1"/>
  <c r="G12" i="1"/>
  <c r="F12" i="1"/>
  <c r="H11" i="1"/>
  <c r="G11" i="1"/>
  <c r="F11" i="1"/>
  <c r="H9" i="1"/>
  <c r="G9" i="1"/>
  <c r="F9" i="1"/>
  <c r="H8" i="1"/>
  <c r="G8" i="1"/>
  <c r="F8" i="1"/>
  <c r="H7" i="1"/>
  <c r="H6" i="1"/>
  <c r="G6" i="1"/>
  <c r="F6" i="1"/>
  <c r="F5" i="1"/>
</calcChain>
</file>

<file path=xl/sharedStrings.xml><?xml version="1.0" encoding="utf-8"?>
<sst xmlns="http://schemas.openxmlformats.org/spreadsheetml/2006/main" count="391" uniqueCount="182">
  <si>
    <t>Код</t>
  </si>
  <si>
    <t>Задачи</t>
  </si>
  <si>
    <t>Ресурсы</t>
  </si>
  <si>
    <t>ORD.</t>
  </si>
  <si>
    <t>Принятие заказа</t>
  </si>
  <si>
    <t>ORD.A.</t>
  </si>
  <si>
    <t>Узнать предпочтения заказчика</t>
  </si>
  <si>
    <t>менеджер</t>
  </si>
  <si>
    <t>ORD.B.</t>
  </si>
  <si>
    <t>Анализ возможности выполнения работы</t>
  </si>
  <si>
    <t>ORD.C.</t>
  </si>
  <si>
    <t>Обсуждение материалов, которые понадобятся в разработке</t>
  </si>
  <si>
    <t>ORD.D.</t>
  </si>
  <si>
    <t>Согласование требований и критериев заказчика</t>
  </si>
  <si>
    <t>ORD.E.</t>
  </si>
  <si>
    <t>PL.</t>
  </si>
  <si>
    <t>Создание чертежа</t>
  </si>
  <si>
    <t>PL.A.</t>
  </si>
  <si>
    <t>Назначение чертёжника</t>
  </si>
  <si>
    <t>администратор проекта</t>
  </si>
  <si>
    <t>PL.B.</t>
  </si>
  <si>
    <t>Подготовка оборудования</t>
  </si>
  <si>
    <t>техник</t>
  </si>
  <si>
    <t>PL.C.</t>
  </si>
  <si>
    <t>Указания типа изделия</t>
  </si>
  <si>
    <t>инженер-чертёжник</t>
  </si>
  <si>
    <t>PL.D.</t>
  </si>
  <si>
    <t>Указание размеров (ширина, высота, длина)</t>
  </si>
  <si>
    <t>PL.E.</t>
  </si>
  <si>
    <t>Указание размеров более мелких деталей</t>
  </si>
  <si>
    <t>PL.F.</t>
  </si>
  <si>
    <t>Демонстрация дивана с разных ракурсов на чертеже</t>
  </si>
  <si>
    <t>BUY.</t>
  </si>
  <si>
    <t>Закупка материалов</t>
  </si>
  <si>
    <t>BUY.A.</t>
  </si>
  <si>
    <t>Покупка инструментов</t>
  </si>
  <si>
    <t>BUY.A.A.</t>
  </si>
  <si>
    <t>Закупка измерительных инструментов</t>
  </si>
  <si>
    <t>специалист по закупкам</t>
  </si>
  <si>
    <t>BUY.A.B.</t>
  </si>
  <si>
    <t>Закупка инструментов для вырезания деталей</t>
  </si>
  <si>
    <t>BUY.A.C.</t>
  </si>
  <si>
    <t>Закупка мебельного степлера</t>
  </si>
  <si>
    <t>BUY.A.D.</t>
  </si>
  <si>
    <t>Закупка клеевых принадлежностей</t>
  </si>
  <si>
    <t>BUY.A.E.</t>
  </si>
  <si>
    <t>Закупка гвоздей, шурупов, молотков, шуруповёртов</t>
  </si>
  <si>
    <t>BUY.B.</t>
  </si>
  <si>
    <t>Покупка дерева</t>
  </si>
  <si>
    <t>BUY.B.A.</t>
  </si>
  <si>
    <t>Поиск нужного продавца</t>
  </si>
  <si>
    <t>BUY.B.B.</t>
  </si>
  <si>
    <t>Выбор определенного вида дерева</t>
  </si>
  <si>
    <t>специалист по закупкам, продавец-консультант</t>
  </si>
  <si>
    <t>BUY.B.C.</t>
  </si>
  <si>
    <t>Проверка на влажность дерева</t>
  </si>
  <si>
    <t>специалист по закупкам, тестировщик</t>
  </si>
  <si>
    <t>BUY.B.D.</t>
  </si>
  <si>
    <t>Проверка на прочность дерева</t>
  </si>
  <si>
    <t>BUY.B.E.</t>
  </si>
  <si>
    <t>Оформление заказа</t>
  </si>
  <si>
    <t>BUY.C.</t>
  </si>
  <si>
    <t>Покупка обивки</t>
  </si>
  <si>
    <t>BUY.C.A.</t>
  </si>
  <si>
    <t>Поиск качественного продавца</t>
  </si>
  <si>
    <t>BUY.C.B.</t>
  </si>
  <si>
    <t>Выбор нужной обивки</t>
  </si>
  <si>
    <t>BUY.C.C.</t>
  </si>
  <si>
    <t>Проверка на легкость в очистке</t>
  </si>
  <si>
    <t>BUY.C.D.</t>
  </si>
  <si>
    <t>Проверка на воздухопроницаемость ткани</t>
  </si>
  <si>
    <t>BUY.C.E.</t>
  </si>
  <si>
    <t>BUY.D.</t>
  </si>
  <si>
    <t>Покупка набивки</t>
  </si>
  <si>
    <t>BUY.D.A.</t>
  </si>
  <si>
    <t>BUY.D.B.</t>
  </si>
  <si>
    <t>Выбор нужной набивки</t>
  </si>
  <si>
    <t>BUY.D.C.</t>
  </si>
  <si>
    <t>Проверка на скрипучесть пружин</t>
  </si>
  <si>
    <t>BUY.D.D.</t>
  </si>
  <si>
    <t>Проверка на вентиляционность</t>
  </si>
  <si>
    <t>BUY.D.E.</t>
  </si>
  <si>
    <t>BUY.E.</t>
  </si>
  <si>
    <t>Покупка дополнительных материалов (липучки, ручки)</t>
  </si>
  <si>
    <t>BUY.E.A.</t>
  </si>
  <si>
    <t>Поиск ручек</t>
  </si>
  <si>
    <t>BUY.E.B.</t>
  </si>
  <si>
    <t>Поиск липучек</t>
  </si>
  <si>
    <t>BUY.E.C.</t>
  </si>
  <si>
    <t>Проверка на целостность</t>
  </si>
  <si>
    <t>BUY.E.D.</t>
  </si>
  <si>
    <t>Проверка на прочность</t>
  </si>
  <si>
    <t>BUY.E.E.</t>
  </si>
  <si>
    <t>Закупка дополнительных материалов</t>
  </si>
  <si>
    <t>DES.</t>
  </si>
  <si>
    <t>Создание дизайна дивана</t>
  </si>
  <si>
    <t>DES.A.</t>
  </si>
  <si>
    <t>Выбор цвета</t>
  </si>
  <si>
    <t>дизайнер</t>
  </si>
  <si>
    <t>DES.B.</t>
  </si>
  <si>
    <t>Определение размеров дивана, указанных на чертежах</t>
  </si>
  <si>
    <t>DES.C.</t>
  </si>
  <si>
    <t>Выбор формы, указанной в требованиях</t>
  </si>
  <si>
    <t>DES.D.</t>
  </si>
  <si>
    <t>Выбор стиля</t>
  </si>
  <si>
    <t>DES.E.</t>
  </si>
  <si>
    <t>Примерная отрисовка</t>
  </si>
  <si>
    <t>LAY.</t>
  </si>
  <si>
    <t>Создание макета</t>
  </si>
  <si>
    <t>LAY.A.</t>
  </si>
  <si>
    <t>Производство каркаса</t>
  </si>
  <si>
    <t>столяр, плотник, маляр</t>
  </si>
  <si>
    <t>LAY.B.</t>
  </si>
  <si>
    <t>Присоединение ножек к дивану</t>
  </si>
  <si>
    <t>модельщик</t>
  </si>
  <si>
    <t>LAY.C.</t>
  </si>
  <si>
    <t>Присоединение механизма трансформации к уже готовому каркасу</t>
  </si>
  <si>
    <t>LAY.D.</t>
  </si>
  <si>
    <t>Присоединение набивки</t>
  </si>
  <si>
    <t>LAY.E.</t>
  </si>
  <si>
    <t>Прикрепление обивки дивана мебельным степлером</t>
  </si>
  <si>
    <t>модельщик, закройщики</t>
  </si>
  <si>
    <t>DEL.</t>
  </si>
  <si>
    <t>Отправка заказчику</t>
  </si>
  <si>
    <t>DEL.A.</t>
  </si>
  <si>
    <t>Заранее важный созвон</t>
  </si>
  <si>
    <t>DEL.B.</t>
  </si>
  <si>
    <t>Уточнение точного времени отправки (во сколько часов)</t>
  </si>
  <si>
    <t>менеджер, заказчик</t>
  </si>
  <si>
    <t>DEL.C.</t>
  </si>
  <si>
    <t>Герметичная запаковка макета</t>
  </si>
  <si>
    <t>упаковщик</t>
  </si>
  <si>
    <t>DEL.D.</t>
  </si>
  <si>
    <t>Загрузка в транспорт</t>
  </si>
  <si>
    <t>грузчик</t>
  </si>
  <si>
    <t>DEL.E.</t>
  </si>
  <si>
    <t>Получение заказчиком продукта</t>
  </si>
  <si>
    <t>курьер</t>
  </si>
  <si>
    <t>Длительность</t>
  </si>
  <si>
    <t>-</t>
  </si>
  <si>
    <t>Предшественники</t>
  </si>
  <si>
    <t>PL.A. , PL.B.</t>
  </si>
  <si>
    <t>BUY.E.A. , BUY.E.B.</t>
  </si>
  <si>
    <t>BUY.E.C. , BUY.E.D.</t>
  </si>
  <si>
    <t>PL.D. , PL.F.</t>
  </si>
  <si>
    <t>ORD.E. , BUY.B.E.</t>
  </si>
  <si>
    <t>ORD.E. , BUY.C.E.</t>
  </si>
  <si>
    <t>Закупка обивки</t>
  </si>
  <si>
    <t>Закупка набивки</t>
  </si>
  <si>
    <t>BUY.B.E. , BUY.C.E. , BUY.D.E</t>
  </si>
  <si>
    <t>PL.F. ,LAY.E.</t>
  </si>
  <si>
    <t>ORD.A. , ORD.B.</t>
  </si>
  <si>
    <t>ORD.E. , DES.A. , DES.B.</t>
  </si>
  <si>
    <t>DEL.F.</t>
  </si>
  <si>
    <t>Конец проекта</t>
  </si>
  <si>
    <t>Ранее время начала</t>
  </si>
  <si>
    <t>0 1</t>
  </si>
  <si>
    <t>1 1</t>
  </si>
  <si>
    <t>0 0</t>
  </si>
  <si>
    <t>4 4</t>
  </si>
  <si>
    <t>3 8</t>
  </si>
  <si>
    <t>3 13</t>
  </si>
  <si>
    <t>BUY.A.E. , BUY.E.E.,DES.E.</t>
  </si>
  <si>
    <t>1 1 1</t>
  </si>
  <si>
    <t>8 13 18</t>
  </si>
  <si>
    <t>19 19</t>
  </si>
  <si>
    <t>20 20</t>
  </si>
  <si>
    <t>2 1</t>
  </si>
  <si>
    <t>6 10</t>
  </si>
  <si>
    <t>3 4 11</t>
  </si>
  <si>
    <t>1 1 2</t>
  </si>
  <si>
    <t>8 21 15</t>
  </si>
  <si>
    <t>10 28</t>
  </si>
  <si>
    <t>BUY.E.C. BUY.E.D.</t>
  </si>
  <si>
    <t>BUY.E.A. BUY.E.B.</t>
  </si>
  <si>
    <t>BUY.D.A. BUY.E.B. BUY.E.A.</t>
  </si>
  <si>
    <t>BUY.C.A. , BUY.E.B. , BUY.E.A</t>
  </si>
  <si>
    <t>DES.B. DEL.A.</t>
  </si>
  <si>
    <t>PL.D. DES.B.</t>
  </si>
  <si>
    <t>PL.A. PL.B. BUY.A.A. BUY.B.A. BUY.C.A. BUY.D.A. DES.A. DES.C.</t>
  </si>
  <si>
    <t>ORD.B ORD.C. ORD.D.</t>
  </si>
  <si>
    <t>Резерв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</si>
</sst>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9"/>
  <sheetViews>
    <sheetView tabSelected="1" zoomScale="70" zoomScaleNormal="70" workbookViewId="0">
      <selection activeCell="I76" sqref="I76"/>
    </sheetView>
  </sheetViews>
  <sheetFormatPr defaultRowHeight="14.4" x14ac:dyDescent="0.3"/>
  <cols>
    <col min="2" max="2" width="66.33203125" customWidth="1"/>
    <col min="3" max="3" width="28" customWidth="1"/>
    <col min="4" max="4" width="16.6640625" customWidth="1"/>
    <col min="5" max="5" width="37.5546875" customWidth="1"/>
    <col min="6" max="6" width="14" customWidth="1"/>
    <col min="7" max="7" width="19.5546875" customWidth="1"/>
    <col min="9" max="9" width="17" customWidth="1"/>
  </cols>
  <sheetData>
    <row r="3" spans="1:9" ht="15.6" x14ac:dyDescent="0.3">
      <c r="A3" s="1" t="s">
        <v>0</v>
      </c>
      <c r="B3" s="1" t="s">
        <v>1</v>
      </c>
      <c r="C3" s="1" t="s">
        <v>2</v>
      </c>
      <c r="D3" s="4" t="s">
        <v>138</v>
      </c>
      <c r="E3" s="4" t="s">
        <v>140</v>
      </c>
      <c r="F3" s="4" t="s">
        <v>138</v>
      </c>
      <c r="G3" s="4" t="s">
        <v>155</v>
      </c>
      <c r="H3" s="5"/>
      <c r="I3" s="4" t="s">
        <v>181</v>
      </c>
    </row>
    <row r="4" spans="1:9" x14ac:dyDescent="0.3">
      <c r="A4" s="2" t="s">
        <v>3</v>
      </c>
      <c r="B4" s="2" t="s">
        <v>4</v>
      </c>
      <c r="C4" s="2"/>
      <c r="D4" s="7" t="s">
        <v>139</v>
      </c>
      <c r="E4" s="6" t="s">
        <v>139</v>
      </c>
      <c r="F4" s="6"/>
      <c r="G4" s="5"/>
      <c r="H4" s="5"/>
      <c r="I4" s="5"/>
    </row>
    <row r="5" spans="1:9" x14ac:dyDescent="0.3">
      <c r="A5" s="2" t="s">
        <v>5</v>
      </c>
      <c r="B5" s="2" t="s">
        <v>6</v>
      </c>
      <c r="C5" s="2" t="s">
        <v>7</v>
      </c>
      <c r="D5" s="7">
        <v>0</v>
      </c>
      <c r="E5" s="6" t="s">
        <v>139</v>
      </c>
      <c r="F5" s="6">
        <f>D5</f>
        <v>0</v>
      </c>
      <c r="G5" s="6">
        <v>0</v>
      </c>
      <c r="H5" s="5"/>
      <c r="I5" s="5">
        <f>D119-0</f>
        <v>0</v>
      </c>
    </row>
    <row r="6" spans="1:9" x14ac:dyDescent="0.3">
      <c r="A6" s="2" t="s">
        <v>8</v>
      </c>
      <c r="B6" s="2" t="s">
        <v>9</v>
      </c>
      <c r="C6" s="2" t="s">
        <v>7</v>
      </c>
      <c r="D6" s="7">
        <v>1</v>
      </c>
      <c r="E6" s="6" t="s">
        <v>5</v>
      </c>
      <c r="F6" s="6">
        <f>G5</f>
        <v>0</v>
      </c>
      <c r="G6" s="5">
        <f>G5</f>
        <v>0</v>
      </c>
      <c r="H6" s="5">
        <f>F6+G6</f>
        <v>0</v>
      </c>
      <c r="I6" s="5">
        <f>D118-H6</f>
        <v>0</v>
      </c>
    </row>
    <row r="7" spans="1:9" x14ac:dyDescent="0.3">
      <c r="A7" s="2" t="s">
        <v>10</v>
      </c>
      <c r="B7" s="2" t="s">
        <v>11</v>
      </c>
      <c r="C7" s="2" t="s">
        <v>7</v>
      </c>
      <c r="D7" s="7">
        <v>1</v>
      </c>
      <c r="E7" s="6" t="s">
        <v>151</v>
      </c>
      <c r="F7" s="6" t="s">
        <v>156</v>
      </c>
      <c r="G7" s="6" t="s">
        <v>158</v>
      </c>
      <c r="H7" s="5">
        <f>1+0</f>
        <v>1</v>
      </c>
      <c r="I7" s="5">
        <f>D117-H7</f>
        <v>0</v>
      </c>
    </row>
    <row r="8" spans="1:9" x14ac:dyDescent="0.3">
      <c r="A8" s="2" t="s">
        <v>12</v>
      </c>
      <c r="B8" s="2" t="s">
        <v>13</v>
      </c>
      <c r="C8" s="2" t="s">
        <v>7</v>
      </c>
      <c r="D8" s="7">
        <v>1</v>
      </c>
      <c r="E8" s="6" t="s">
        <v>10</v>
      </c>
      <c r="F8" s="6">
        <f>D7</f>
        <v>1</v>
      </c>
      <c r="G8" s="5">
        <f>H7</f>
        <v>1</v>
      </c>
      <c r="H8" s="9">
        <f>F8+G8</f>
        <v>2</v>
      </c>
      <c r="I8" s="5">
        <f>D116-H8</f>
        <v>0</v>
      </c>
    </row>
    <row r="9" spans="1:9" x14ac:dyDescent="0.3">
      <c r="A9" s="2" t="s">
        <v>14</v>
      </c>
      <c r="B9" s="2" t="s">
        <v>4</v>
      </c>
      <c r="C9" s="2" t="s">
        <v>7</v>
      </c>
      <c r="D9" s="7">
        <v>1</v>
      </c>
      <c r="E9" s="6" t="s">
        <v>12</v>
      </c>
      <c r="F9" s="6">
        <f>D8</f>
        <v>1</v>
      </c>
      <c r="G9" s="5">
        <f>H8</f>
        <v>2</v>
      </c>
      <c r="H9" s="5">
        <f>F9+G9</f>
        <v>3</v>
      </c>
      <c r="I9" s="5">
        <f>D115-H9</f>
        <v>0</v>
      </c>
    </row>
    <row r="10" spans="1:9" x14ac:dyDescent="0.3">
      <c r="A10" s="2" t="s">
        <v>15</v>
      </c>
      <c r="B10" s="2" t="s">
        <v>16</v>
      </c>
      <c r="C10" s="2"/>
      <c r="D10" s="7" t="s">
        <v>139</v>
      </c>
      <c r="E10" s="6" t="s">
        <v>139</v>
      </c>
      <c r="F10" s="6"/>
      <c r="G10" s="5"/>
      <c r="H10" s="5"/>
      <c r="I10" s="5"/>
    </row>
    <row r="11" spans="1:9" x14ac:dyDescent="0.3">
      <c r="A11" s="2" t="s">
        <v>17</v>
      </c>
      <c r="B11" s="2" t="s">
        <v>18</v>
      </c>
      <c r="C11" s="2" t="s">
        <v>19</v>
      </c>
      <c r="D11" s="7">
        <v>1</v>
      </c>
      <c r="E11" s="6" t="s">
        <v>14</v>
      </c>
      <c r="F11" s="6">
        <f>D9</f>
        <v>1</v>
      </c>
      <c r="G11" s="5">
        <f>H9</f>
        <v>3</v>
      </c>
      <c r="H11" s="5">
        <f>F11+G11</f>
        <v>4</v>
      </c>
      <c r="I11" s="5">
        <f>D114-H11</f>
        <v>6</v>
      </c>
    </row>
    <row r="12" spans="1:9" x14ac:dyDescent="0.3">
      <c r="A12" s="2" t="s">
        <v>20</v>
      </c>
      <c r="B12" s="2" t="s">
        <v>21</v>
      </c>
      <c r="C12" s="2" t="s">
        <v>22</v>
      </c>
      <c r="D12" s="7">
        <v>1</v>
      </c>
      <c r="E12" s="6" t="s">
        <v>14</v>
      </c>
      <c r="F12" s="6">
        <f>D9</f>
        <v>1</v>
      </c>
      <c r="G12" s="5">
        <f>H9</f>
        <v>3</v>
      </c>
      <c r="H12" s="5">
        <f>F12+G12</f>
        <v>4</v>
      </c>
      <c r="I12" s="5">
        <f>D113-H12</f>
        <v>6</v>
      </c>
    </row>
    <row r="13" spans="1:9" x14ac:dyDescent="0.3">
      <c r="A13" s="2" t="s">
        <v>23</v>
      </c>
      <c r="B13" s="2" t="s">
        <v>24</v>
      </c>
      <c r="C13" s="2" t="s">
        <v>25</v>
      </c>
      <c r="D13" s="7">
        <v>1</v>
      </c>
      <c r="E13" s="6" t="s">
        <v>141</v>
      </c>
      <c r="F13" s="6" t="s">
        <v>157</v>
      </c>
      <c r="G13" s="6" t="s">
        <v>159</v>
      </c>
      <c r="H13" s="5">
        <f>1+4</f>
        <v>5</v>
      </c>
      <c r="I13" s="5">
        <f>D112-H13</f>
        <v>6</v>
      </c>
    </row>
    <row r="14" spans="1:9" x14ac:dyDescent="0.3">
      <c r="A14" s="2" t="s">
        <v>26</v>
      </c>
      <c r="B14" s="2" t="s">
        <v>27</v>
      </c>
      <c r="C14" s="2" t="s">
        <v>25</v>
      </c>
      <c r="D14" s="7">
        <v>2</v>
      </c>
      <c r="E14" s="6" t="s">
        <v>23</v>
      </c>
      <c r="F14" s="6">
        <f>D13</f>
        <v>1</v>
      </c>
      <c r="G14" s="5">
        <f>H13</f>
        <v>5</v>
      </c>
      <c r="H14" s="5">
        <f>F14+G14</f>
        <v>6</v>
      </c>
      <c r="I14" s="5">
        <f>D111-H14</f>
        <v>6</v>
      </c>
    </row>
    <row r="15" spans="1:9" x14ac:dyDescent="0.3">
      <c r="A15" s="2" t="s">
        <v>28</v>
      </c>
      <c r="B15" s="2" t="s">
        <v>29</v>
      </c>
      <c r="C15" s="2" t="s">
        <v>25</v>
      </c>
      <c r="D15" s="7">
        <v>2</v>
      </c>
      <c r="E15" s="6" t="s">
        <v>26</v>
      </c>
      <c r="F15" s="6">
        <f>D14</f>
        <v>2</v>
      </c>
      <c r="G15" s="5">
        <f>H14</f>
        <v>6</v>
      </c>
      <c r="H15" s="5">
        <f>F15+G15</f>
        <v>8</v>
      </c>
      <c r="I15" s="5">
        <f>D110-H15</f>
        <v>6</v>
      </c>
    </row>
    <row r="16" spans="1:9" x14ac:dyDescent="0.3">
      <c r="A16" s="2" t="s">
        <v>30</v>
      </c>
      <c r="B16" s="2" t="s">
        <v>31</v>
      </c>
      <c r="C16" s="2" t="s">
        <v>25</v>
      </c>
      <c r="D16" s="7">
        <v>1</v>
      </c>
      <c r="E16" s="6" t="s">
        <v>28</v>
      </c>
      <c r="F16" s="6">
        <f>D15</f>
        <v>2</v>
      </c>
      <c r="G16" s="5">
        <f>H15</f>
        <v>8</v>
      </c>
      <c r="H16" s="5">
        <f>F16+G16</f>
        <v>10</v>
      </c>
      <c r="I16" s="5">
        <f>D109-H16</f>
        <v>6</v>
      </c>
    </row>
    <row r="17" spans="1:9" x14ac:dyDescent="0.3">
      <c r="A17" s="2" t="s">
        <v>32</v>
      </c>
      <c r="B17" s="2" t="s">
        <v>33</v>
      </c>
      <c r="C17" s="2"/>
      <c r="D17" s="7" t="s">
        <v>139</v>
      </c>
      <c r="E17" s="6" t="s">
        <v>139</v>
      </c>
      <c r="F17" s="6"/>
      <c r="G17" s="5"/>
      <c r="H17" s="5"/>
      <c r="I17" s="5"/>
    </row>
    <row r="18" spans="1:9" x14ac:dyDescent="0.3">
      <c r="A18" s="2" t="s">
        <v>34</v>
      </c>
      <c r="B18" s="2" t="s">
        <v>35</v>
      </c>
      <c r="C18" s="2"/>
      <c r="D18" s="7" t="s">
        <v>139</v>
      </c>
      <c r="E18" s="6" t="s">
        <v>139</v>
      </c>
      <c r="F18" s="6"/>
      <c r="G18" s="5"/>
      <c r="H18" s="5"/>
      <c r="I18" s="5"/>
    </row>
    <row r="19" spans="1:9" x14ac:dyDescent="0.3">
      <c r="A19" s="2" t="s">
        <v>36</v>
      </c>
      <c r="B19" s="2" t="s">
        <v>37</v>
      </c>
      <c r="C19" s="2" t="s">
        <v>38</v>
      </c>
      <c r="D19" s="7">
        <v>1</v>
      </c>
      <c r="E19" s="6" t="s">
        <v>14</v>
      </c>
      <c r="F19" s="6">
        <f>D9</f>
        <v>1</v>
      </c>
      <c r="G19" s="5">
        <f>H9</f>
        <v>3</v>
      </c>
      <c r="H19" s="5">
        <f>F19+G19</f>
        <v>4</v>
      </c>
      <c r="I19" s="5">
        <f>D108-H19</f>
        <v>13</v>
      </c>
    </row>
    <row r="20" spans="1:9" x14ac:dyDescent="0.3">
      <c r="A20" s="2" t="s">
        <v>39</v>
      </c>
      <c r="B20" s="2" t="s">
        <v>40</v>
      </c>
      <c r="C20" s="2" t="s">
        <v>38</v>
      </c>
      <c r="D20" s="7">
        <v>1</v>
      </c>
      <c r="E20" s="6" t="s">
        <v>36</v>
      </c>
      <c r="F20" s="6">
        <f>D19</f>
        <v>1</v>
      </c>
      <c r="G20" s="5">
        <f>H19</f>
        <v>4</v>
      </c>
      <c r="H20" s="5">
        <f>F20+G20</f>
        <v>5</v>
      </c>
      <c r="I20" s="5">
        <f>D107-H20</f>
        <v>13</v>
      </c>
    </row>
    <row r="21" spans="1:9" x14ac:dyDescent="0.3">
      <c r="A21" s="2" t="s">
        <v>41</v>
      </c>
      <c r="B21" s="2" t="s">
        <v>42</v>
      </c>
      <c r="C21" s="2" t="s">
        <v>38</v>
      </c>
      <c r="D21" s="7">
        <v>1</v>
      </c>
      <c r="E21" s="6" t="s">
        <v>39</v>
      </c>
      <c r="F21" s="6">
        <f>D20</f>
        <v>1</v>
      </c>
      <c r="G21" s="5">
        <f>H20</f>
        <v>5</v>
      </c>
      <c r="H21" s="5">
        <f>F21+G21</f>
        <v>6</v>
      </c>
      <c r="I21" s="5">
        <f>D106-H21</f>
        <v>13</v>
      </c>
    </row>
    <row r="22" spans="1:9" x14ac:dyDescent="0.3">
      <c r="A22" s="2" t="s">
        <v>43</v>
      </c>
      <c r="B22" s="2" t="s">
        <v>44</v>
      </c>
      <c r="C22" s="2" t="s">
        <v>38</v>
      </c>
      <c r="D22" s="7">
        <v>1</v>
      </c>
      <c r="E22" s="6" t="s">
        <v>41</v>
      </c>
      <c r="F22" s="6">
        <f>D21</f>
        <v>1</v>
      </c>
      <c r="G22" s="5">
        <f>H21</f>
        <v>6</v>
      </c>
      <c r="H22" s="5">
        <f>F22+G22</f>
        <v>7</v>
      </c>
      <c r="I22" s="5">
        <f>D105-H22</f>
        <v>13</v>
      </c>
    </row>
    <row r="23" spans="1:9" x14ac:dyDescent="0.3">
      <c r="A23" s="2" t="s">
        <v>45</v>
      </c>
      <c r="B23" s="2" t="s">
        <v>46</v>
      </c>
      <c r="C23" s="2" t="s">
        <v>38</v>
      </c>
      <c r="D23" s="7">
        <v>1</v>
      </c>
      <c r="E23" s="6" t="s">
        <v>43</v>
      </c>
      <c r="F23" s="6">
        <f>D22</f>
        <v>1</v>
      </c>
      <c r="G23" s="5">
        <f>H22</f>
        <v>7</v>
      </c>
      <c r="H23" s="5">
        <f>F23+G23</f>
        <v>8</v>
      </c>
      <c r="I23" s="5">
        <f>D104-H23</f>
        <v>13</v>
      </c>
    </row>
    <row r="24" spans="1:9" x14ac:dyDescent="0.3">
      <c r="A24" s="2" t="s">
        <v>47</v>
      </c>
      <c r="B24" s="2" t="s">
        <v>48</v>
      </c>
      <c r="C24" s="2"/>
      <c r="D24" s="7" t="s">
        <v>139</v>
      </c>
      <c r="E24" s="6" t="s">
        <v>139</v>
      </c>
      <c r="F24" s="6"/>
      <c r="G24" s="5"/>
      <c r="H24" s="5"/>
      <c r="I24" s="5"/>
    </row>
    <row r="25" spans="1:9" x14ac:dyDescent="0.3">
      <c r="A25" s="2" t="s">
        <v>49</v>
      </c>
      <c r="B25" s="2" t="s">
        <v>50</v>
      </c>
      <c r="C25" s="2" t="s">
        <v>38</v>
      </c>
      <c r="D25" s="7">
        <v>1</v>
      </c>
      <c r="E25" s="6" t="s">
        <v>14</v>
      </c>
      <c r="F25" s="6">
        <f>D9</f>
        <v>1</v>
      </c>
      <c r="G25" s="5">
        <f>H9</f>
        <v>3</v>
      </c>
      <c r="H25" s="5">
        <f>F25+G25</f>
        <v>4</v>
      </c>
      <c r="I25" s="5">
        <f>D103-H25</f>
        <v>0</v>
      </c>
    </row>
    <row r="26" spans="1:9" ht="28.8" x14ac:dyDescent="0.3">
      <c r="A26" s="2" t="s">
        <v>51</v>
      </c>
      <c r="B26" s="2" t="s">
        <v>52</v>
      </c>
      <c r="C26" s="3" t="s">
        <v>53</v>
      </c>
      <c r="D26" s="7">
        <v>1</v>
      </c>
      <c r="E26" s="6" t="s">
        <v>49</v>
      </c>
      <c r="F26" s="6">
        <f>D25</f>
        <v>1</v>
      </c>
      <c r="G26" s="5">
        <f>H25</f>
        <v>4</v>
      </c>
      <c r="H26" s="5">
        <f>F26+G26</f>
        <v>5</v>
      </c>
      <c r="I26" s="5">
        <f>D102-H26</f>
        <v>0</v>
      </c>
    </row>
    <row r="27" spans="1:9" ht="28.8" x14ac:dyDescent="0.3">
      <c r="A27" s="2" t="s">
        <v>54</v>
      </c>
      <c r="B27" s="2" t="s">
        <v>55</v>
      </c>
      <c r="C27" s="3" t="s">
        <v>56</v>
      </c>
      <c r="D27" s="7">
        <v>1</v>
      </c>
      <c r="E27" s="6" t="s">
        <v>51</v>
      </c>
      <c r="F27" s="6">
        <f>D26</f>
        <v>1</v>
      </c>
      <c r="G27" s="5">
        <f>H26</f>
        <v>5</v>
      </c>
      <c r="H27" s="5">
        <f>F27+G27</f>
        <v>6</v>
      </c>
      <c r="I27" s="5">
        <f>D101-H27</f>
        <v>0</v>
      </c>
    </row>
    <row r="28" spans="1:9" ht="28.8" x14ac:dyDescent="0.3">
      <c r="A28" s="2" t="s">
        <v>57</v>
      </c>
      <c r="B28" s="2" t="s">
        <v>58</v>
      </c>
      <c r="C28" s="3" t="s">
        <v>56</v>
      </c>
      <c r="D28" s="7">
        <v>1</v>
      </c>
      <c r="E28" s="6" t="s">
        <v>54</v>
      </c>
      <c r="F28" s="6">
        <f>D27</f>
        <v>1</v>
      </c>
      <c r="G28" s="5">
        <f>H27</f>
        <v>6</v>
      </c>
      <c r="H28" s="5">
        <f>F28+G28</f>
        <v>7</v>
      </c>
      <c r="I28" s="5">
        <f>D100-H28</f>
        <v>0</v>
      </c>
    </row>
    <row r="29" spans="1:9" x14ac:dyDescent="0.3">
      <c r="A29" s="2" t="s">
        <v>59</v>
      </c>
      <c r="B29" s="2" t="s">
        <v>60</v>
      </c>
      <c r="C29" s="3" t="s">
        <v>38</v>
      </c>
      <c r="D29" s="7">
        <v>1</v>
      </c>
      <c r="E29" s="6" t="s">
        <v>57</v>
      </c>
      <c r="F29" s="6">
        <f>D28</f>
        <v>1</v>
      </c>
      <c r="G29" s="5">
        <f>H28</f>
        <v>7</v>
      </c>
      <c r="H29" s="5">
        <f>F29+G29</f>
        <v>8</v>
      </c>
      <c r="I29" s="5">
        <f>D99-H29</f>
        <v>0</v>
      </c>
    </row>
    <row r="30" spans="1:9" x14ac:dyDescent="0.3">
      <c r="A30" s="2" t="s">
        <v>61</v>
      </c>
      <c r="B30" s="2" t="s">
        <v>62</v>
      </c>
      <c r="C30" s="2"/>
      <c r="D30" s="7" t="s">
        <v>139</v>
      </c>
      <c r="E30" s="6" t="s">
        <v>139</v>
      </c>
      <c r="F30" s="6"/>
      <c r="G30" s="5"/>
      <c r="H30" s="5"/>
      <c r="I30" s="5"/>
    </row>
    <row r="31" spans="1:9" x14ac:dyDescent="0.3">
      <c r="A31" s="2" t="s">
        <v>63</v>
      </c>
      <c r="B31" s="2" t="s">
        <v>64</v>
      </c>
      <c r="C31" s="3" t="s">
        <v>38</v>
      </c>
      <c r="D31" s="7">
        <v>1</v>
      </c>
      <c r="E31" s="6" t="s">
        <v>145</v>
      </c>
      <c r="F31" s="6" t="s">
        <v>157</v>
      </c>
      <c r="G31" s="6" t="s">
        <v>160</v>
      </c>
      <c r="H31" s="5">
        <f>1+8</f>
        <v>9</v>
      </c>
      <c r="I31" s="5">
        <f>D98-H31</f>
        <v>0</v>
      </c>
    </row>
    <row r="32" spans="1:9" ht="28.8" x14ac:dyDescent="0.3">
      <c r="A32" s="2" t="s">
        <v>65</v>
      </c>
      <c r="B32" s="2" t="s">
        <v>66</v>
      </c>
      <c r="C32" s="3" t="s">
        <v>53</v>
      </c>
      <c r="D32" s="7">
        <v>1</v>
      </c>
      <c r="E32" s="6" t="s">
        <v>63</v>
      </c>
      <c r="F32" s="6">
        <f>D31</f>
        <v>1</v>
      </c>
      <c r="G32" s="5">
        <f>H31</f>
        <v>9</v>
      </c>
      <c r="H32" s="5">
        <f>F32+G32</f>
        <v>10</v>
      </c>
      <c r="I32" s="5">
        <f>D97-H32</f>
        <v>0</v>
      </c>
    </row>
    <row r="33" spans="1:9" ht="28.8" x14ac:dyDescent="0.3">
      <c r="A33" s="2" t="s">
        <v>67</v>
      </c>
      <c r="B33" s="2" t="s">
        <v>68</v>
      </c>
      <c r="C33" s="3" t="s">
        <v>56</v>
      </c>
      <c r="D33" s="7">
        <v>1</v>
      </c>
      <c r="E33" s="6" t="s">
        <v>65</v>
      </c>
      <c r="F33" s="6">
        <f>D32</f>
        <v>1</v>
      </c>
      <c r="G33" s="5">
        <f>H32</f>
        <v>10</v>
      </c>
      <c r="H33" s="5">
        <f>F33+G33</f>
        <v>11</v>
      </c>
      <c r="I33" s="5">
        <f>D96-H33</f>
        <v>0</v>
      </c>
    </row>
    <row r="34" spans="1:9" ht="28.8" x14ac:dyDescent="0.3">
      <c r="A34" s="2" t="s">
        <v>69</v>
      </c>
      <c r="B34" s="2" t="s">
        <v>70</v>
      </c>
      <c r="C34" s="3" t="s">
        <v>56</v>
      </c>
      <c r="D34" s="7">
        <v>1</v>
      </c>
      <c r="E34" s="6" t="s">
        <v>67</v>
      </c>
      <c r="F34" s="6">
        <f>D33</f>
        <v>1</v>
      </c>
      <c r="G34" s="5">
        <f>H33</f>
        <v>11</v>
      </c>
      <c r="H34" s="5">
        <f>F34+G34</f>
        <v>12</v>
      </c>
      <c r="I34" s="5">
        <f>D95-H34</f>
        <v>0</v>
      </c>
    </row>
    <row r="35" spans="1:9" ht="28.8" x14ac:dyDescent="0.3">
      <c r="A35" s="2" t="s">
        <v>71</v>
      </c>
      <c r="B35" s="2" t="s">
        <v>147</v>
      </c>
      <c r="C35" s="3" t="s">
        <v>56</v>
      </c>
      <c r="D35" s="7">
        <v>1</v>
      </c>
      <c r="E35" s="6" t="s">
        <v>69</v>
      </c>
      <c r="F35" s="6">
        <f>D34</f>
        <v>1</v>
      </c>
      <c r="G35" s="5">
        <f>H34</f>
        <v>12</v>
      </c>
      <c r="H35" s="5">
        <f>F35+G35</f>
        <v>13</v>
      </c>
      <c r="I35" s="5">
        <f>D94-H35</f>
        <v>0</v>
      </c>
    </row>
    <row r="36" spans="1:9" x14ac:dyDescent="0.3">
      <c r="A36" s="2" t="s">
        <v>72</v>
      </c>
      <c r="B36" s="2" t="s">
        <v>73</v>
      </c>
      <c r="C36" s="2"/>
      <c r="D36" s="7" t="s">
        <v>139</v>
      </c>
      <c r="E36" s="6" t="s">
        <v>139</v>
      </c>
      <c r="F36" s="6"/>
      <c r="G36" s="5"/>
      <c r="H36" s="5"/>
      <c r="I36" s="5"/>
    </row>
    <row r="37" spans="1:9" x14ac:dyDescent="0.3">
      <c r="A37" s="2" t="s">
        <v>74</v>
      </c>
      <c r="B37" s="2" t="s">
        <v>64</v>
      </c>
      <c r="C37" s="3" t="s">
        <v>38</v>
      </c>
      <c r="D37" s="7">
        <v>1</v>
      </c>
      <c r="E37" s="6" t="s">
        <v>146</v>
      </c>
      <c r="F37" s="6" t="s">
        <v>157</v>
      </c>
      <c r="G37" s="6" t="s">
        <v>161</v>
      </c>
      <c r="H37" s="5">
        <f>1+13</f>
        <v>14</v>
      </c>
      <c r="I37" s="5">
        <f>D93-H37</f>
        <v>0</v>
      </c>
    </row>
    <row r="38" spans="1:9" ht="28.8" x14ac:dyDescent="0.3">
      <c r="A38" s="2" t="s">
        <v>75</v>
      </c>
      <c r="B38" s="2" t="s">
        <v>76</v>
      </c>
      <c r="C38" s="3" t="s">
        <v>53</v>
      </c>
      <c r="D38" s="7">
        <v>1</v>
      </c>
      <c r="E38" s="6" t="s">
        <v>74</v>
      </c>
      <c r="F38" s="6">
        <f>D37</f>
        <v>1</v>
      </c>
      <c r="G38" s="5">
        <f>H37</f>
        <v>14</v>
      </c>
      <c r="H38" s="5">
        <f>F38+G38</f>
        <v>15</v>
      </c>
      <c r="I38" s="5">
        <f>D92-H38</f>
        <v>0</v>
      </c>
    </row>
    <row r="39" spans="1:9" ht="28.8" x14ac:dyDescent="0.3">
      <c r="A39" s="2" t="s">
        <v>77</v>
      </c>
      <c r="B39" s="2" t="s">
        <v>78</v>
      </c>
      <c r="C39" s="3" t="s">
        <v>56</v>
      </c>
      <c r="D39" s="7">
        <v>1</v>
      </c>
      <c r="E39" s="6" t="s">
        <v>75</v>
      </c>
      <c r="F39" s="6">
        <f>D38</f>
        <v>1</v>
      </c>
      <c r="G39" s="5">
        <f>H38</f>
        <v>15</v>
      </c>
      <c r="H39" s="5">
        <f>F39+G39</f>
        <v>16</v>
      </c>
      <c r="I39" s="5">
        <f>D91-H39</f>
        <v>0</v>
      </c>
    </row>
    <row r="40" spans="1:9" ht="28.8" x14ac:dyDescent="0.3">
      <c r="A40" s="2" t="s">
        <v>79</v>
      </c>
      <c r="B40" s="2" t="s">
        <v>80</v>
      </c>
      <c r="C40" s="3" t="s">
        <v>56</v>
      </c>
      <c r="D40" s="7">
        <v>1</v>
      </c>
      <c r="E40" s="6" t="s">
        <v>77</v>
      </c>
      <c r="F40" s="6">
        <f>D39</f>
        <v>1</v>
      </c>
      <c r="G40" s="5">
        <f>H39</f>
        <v>16</v>
      </c>
      <c r="H40" s="5">
        <f>F40+G40</f>
        <v>17</v>
      </c>
      <c r="I40" s="5">
        <f>D90-H40</f>
        <v>0</v>
      </c>
    </row>
    <row r="41" spans="1:9" ht="28.8" x14ac:dyDescent="0.3">
      <c r="A41" s="2" t="s">
        <v>81</v>
      </c>
      <c r="B41" s="2" t="s">
        <v>148</v>
      </c>
      <c r="C41" s="3" t="s">
        <v>56</v>
      </c>
      <c r="D41" s="7">
        <v>1</v>
      </c>
      <c r="E41" s="6" t="s">
        <v>79</v>
      </c>
      <c r="F41" s="6">
        <f>D40</f>
        <v>1</v>
      </c>
      <c r="G41" s="5">
        <f>H40</f>
        <v>17</v>
      </c>
      <c r="H41" s="5">
        <f>F41+G41</f>
        <v>18</v>
      </c>
      <c r="I41" s="5">
        <f>D89-H41</f>
        <v>0</v>
      </c>
    </row>
    <row r="42" spans="1:9" x14ac:dyDescent="0.3">
      <c r="A42" s="2" t="s">
        <v>82</v>
      </c>
      <c r="B42" s="2" t="s">
        <v>83</v>
      </c>
      <c r="C42" s="2"/>
      <c r="D42" s="7" t="s">
        <v>139</v>
      </c>
      <c r="E42" s="6" t="s">
        <v>139</v>
      </c>
      <c r="F42" s="6"/>
      <c r="G42" s="5"/>
      <c r="H42" s="5"/>
      <c r="I42" s="5"/>
    </row>
    <row r="43" spans="1:9" ht="28.8" x14ac:dyDescent="0.3">
      <c r="A43" s="2" t="s">
        <v>84</v>
      </c>
      <c r="B43" s="2" t="s">
        <v>85</v>
      </c>
      <c r="C43" s="3" t="s">
        <v>53</v>
      </c>
      <c r="D43" s="7">
        <v>1</v>
      </c>
      <c r="E43" s="6" t="s">
        <v>149</v>
      </c>
      <c r="F43" s="6" t="s">
        <v>163</v>
      </c>
      <c r="G43" s="6" t="s">
        <v>164</v>
      </c>
      <c r="H43" s="5">
        <f>1+18</f>
        <v>19</v>
      </c>
      <c r="I43" s="5">
        <f>D88-H43</f>
        <v>0</v>
      </c>
    </row>
    <row r="44" spans="1:9" ht="28.8" x14ac:dyDescent="0.3">
      <c r="A44" s="2" t="s">
        <v>86</v>
      </c>
      <c r="B44" s="2" t="s">
        <v>87</v>
      </c>
      <c r="C44" s="3" t="s">
        <v>53</v>
      </c>
      <c r="D44" s="7">
        <v>1</v>
      </c>
      <c r="E44" s="6" t="s">
        <v>149</v>
      </c>
      <c r="F44" s="6" t="s">
        <v>163</v>
      </c>
      <c r="G44" s="6" t="s">
        <v>164</v>
      </c>
      <c r="H44" s="5">
        <f>1+18</f>
        <v>19</v>
      </c>
      <c r="I44" s="5">
        <f>D87-H44</f>
        <v>0</v>
      </c>
    </row>
    <row r="45" spans="1:9" ht="28.8" x14ac:dyDescent="0.3">
      <c r="A45" s="2" t="s">
        <v>88</v>
      </c>
      <c r="B45" s="2" t="s">
        <v>89</v>
      </c>
      <c r="C45" s="3" t="s">
        <v>56</v>
      </c>
      <c r="D45" s="7">
        <v>1</v>
      </c>
      <c r="E45" s="6" t="s">
        <v>142</v>
      </c>
      <c r="F45" s="6" t="s">
        <v>157</v>
      </c>
      <c r="G45" s="6" t="s">
        <v>165</v>
      </c>
      <c r="H45" s="5">
        <f>1+19</f>
        <v>20</v>
      </c>
      <c r="I45" s="5">
        <f>D86-H45</f>
        <v>0</v>
      </c>
    </row>
    <row r="46" spans="1:9" ht="28.8" x14ac:dyDescent="0.3">
      <c r="A46" s="2" t="s">
        <v>90</v>
      </c>
      <c r="B46" s="2" t="s">
        <v>91</v>
      </c>
      <c r="C46" s="3" t="s">
        <v>56</v>
      </c>
      <c r="D46" s="7">
        <v>1</v>
      </c>
      <c r="E46" s="6" t="s">
        <v>142</v>
      </c>
      <c r="F46" s="6" t="s">
        <v>157</v>
      </c>
      <c r="G46" s="6" t="s">
        <v>165</v>
      </c>
      <c r="H46" s="5">
        <f>1+19</f>
        <v>20</v>
      </c>
      <c r="I46" s="5">
        <f>D85-H46</f>
        <v>0</v>
      </c>
    </row>
    <row r="47" spans="1:9" x14ac:dyDescent="0.3">
      <c r="A47" s="2" t="s">
        <v>92</v>
      </c>
      <c r="B47" s="2" t="s">
        <v>93</v>
      </c>
      <c r="C47" s="2" t="s">
        <v>38</v>
      </c>
      <c r="D47" s="7">
        <v>1</v>
      </c>
      <c r="E47" s="6" t="s">
        <v>143</v>
      </c>
      <c r="F47" s="6" t="s">
        <v>157</v>
      </c>
      <c r="G47" s="6" t="s">
        <v>166</v>
      </c>
      <c r="H47" s="5">
        <f>1+20</f>
        <v>21</v>
      </c>
      <c r="I47" s="5">
        <f>D84-H47</f>
        <v>0</v>
      </c>
    </row>
    <row r="48" spans="1:9" x14ac:dyDescent="0.3">
      <c r="A48" s="2" t="s">
        <v>94</v>
      </c>
      <c r="B48" s="2" t="s">
        <v>95</v>
      </c>
      <c r="C48" s="2"/>
      <c r="D48" s="7" t="s">
        <v>139</v>
      </c>
      <c r="E48" s="6" t="s">
        <v>139</v>
      </c>
      <c r="F48" s="6"/>
      <c r="G48" s="5"/>
      <c r="H48" s="5"/>
      <c r="I48" s="5"/>
    </row>
    <row r="49" spans="1:9" x14ac:dyDescent="0.3">
      <c r="A49" s="2" t="s">
        <v>96</v>
      </c>
      <c r="B49" s="2" t="s">
        <v>97</v>
      </c>
      <c r="C49" s="2" t="s">
        <v>98</v>
      </c>
      <c r="D49" s="7">
        <v>1</v>
      </c>
      <c r="E49" s="6" t="s">
        <v>14</v>
      </c>
      <c r="F49" s="6">
        <f>D9</f>
        <v>1</v>
      </c>
      <c r="G49" s="5">
        <f>H9</f>
        <v>3</v>
      </c>
      <c r="H49" s="5">
        <f>F49+G49</f>
        <v>4</v>
      </c>
      <c r="I49" s="5">
        <f>D83-H49</f>
        <v>13</v>
      </c>
    </row>
    <row r="50" spans="1:9" x14ac:dyDescent="0.3">
      <c r="A50" s="2" t="s">
        <v>99</v>
      </c>
      <c r="B50" s="2" t="s">
        <v>100</v>
      </c>
      <c r="C50" s="2" t="s">
        <v>98</v>
      </c>
      <c r="D50" s="7">
        <v>1</v>
      </c>
      <c r="E50" s="6" t="s">
        <v>144</v>
      </c>
      <c r="F50" s="6" t="s">
        <v>167</v>
      </c>
      <c r="G50" s="6" t="s">
        <v>168</v>
      </c>
      <c r="H50" s="5">
        <f>1+10</f>
        <v>11</v>
      </c>
      <c r="I50" s="5">
        <f>D82-H50</f>
        <v>6</v>
      </c>
    </row>
    <row r="51" spans="1:9" x14ac:dyDescent="0.3">
      <c r="A51" s="2" t="s">
        <v>101</v>
      </c>
      <c r="B51" s="2" t="s">
        <v>102</v>
      </c>
      <c r="C51" s="2" t="s">
        <v>98</v>
      </c>
      <c r="D51" s="7">
        <v>1</v>
      </c>
      <c r="E51" s="6" t="s">
        <v>152</v>
      </c>
      <c r="F51" s="6" t="s">
        <v>163</v>
      </c>
      <c r="G51" s="6" t="s">
        <v>169</v>
      </c>
      <c r="H51" s="5">
        <f>1+11</f>
        <v>12</v>
      </c>
      <c r="I51" s="5">
        <f>D81-H51</f>
        <v>5</v>
      </c>
    </row>
    <row r="52" spans="1:9" x14ac:dyDescent="0.3">
      <c r="A52" s="2" t="s">
        <v>103</v>
      </c>
      <c r="B52" s="2" t="s">
        <v>104</v>
      </c>
      <c r="C52" s="2" t="s">
        <v>98</v>
      </c>
      <c r="D52" s="7">
        <v>2</v>
      </c>
      <c r="E52" s="6" t="s">
        <v>101</v>
      </c>
      <c r="F52" s="6">
        <f>D51</f>
        <v>1</v>
      </c>
      <c r="G52" s="5">
        <f>H51</f>
        <v>12</v>
      </c>
      <c r="H52" s="5">
        <f>F52+G52</f>
        <v>13</v>
      </c>
      <c r="I52" s="5">
        <f>D80-H52</f>
        <v>5</v>
      </c>
    </row>
    <row r="53" spans="1:9" x14ac:dyDescent="0.3">
      <c r="A53" s="2" t="s">
        <v>105</v>
      </c>
      <c r="B53" s="2" t="s">
        <v>106</v>
      </c>
      <c r="C53" s="2" t="s">
        <v>98</v>
      </c>
      <c r="D53" s="7">
        <v>2</v>
      </c>
      <c r="E53" s="6" t="s">
        <v>103</v>
      </c>
      <c r="F53" s="6">
        <f>D52</f>
        <v>2</v>
      </c>
      <c r="G53" s="5">
        <f>H52</f>
        <v>13</v>
      </c>
      <c r="H53" s="5">
        <f>F53+G53</f>
        <v>15</v>
      </c>
      <c r="I53" s="5">
        <f>D79-H53</f>
        <v>5</v>
      </c>
    </row>
    <row r="54" spans="1:9" x14ac:dyDescent="0.3">
      <c r="A54" s="2" t="s">
        <v>107</v>
      </c>
      <c r="B54" s="2" t="s">
        <v>108</v>
      </c>
      <c r="C54" s="2"/>
      <c r="D54" s="7" t="s">
        <v>139</v>
      </c>
      <c r="E54" s="5" t="s">
        <v>139</v>
      </c>
      <c r="F54" s="5"/>
      <c r="G54" s="5"/>
      <c r="H54" s="5"/>
      <c r="I54" s="5"/>
    </row>
    <row r="55" spans="1:9" x14ac:dyDescent="0.3">
      <c r="A55" s="2" t="s">
        <v>109</v>
      </c>
      <c r="B55" s="2" t="s">
        <v>110</v>
      </c>
      <c r="C55" s="2" t="s">
        <v>111</v>
      </c>
      <c r="D55" s="7">
        <v>2</v>
      </c>
      <c r="E55" s="6" t="s">
        <v>162</v>
      </c>
      <c r="F55" s="6" t="s">
        <v>170</v>
      </c>
      <c r="G55" s="6" t="s">
        <v>171</v>
      </c>
      <c r="H55" s="5">
        <f>1+21</f>
        <v>22</v>
      </c>
      <c r="I55" s="5">
        <f>D78-H55</f>
        <v>0</v>
      </c>
    </row>
    <row r="56" spans="1:9" x14ac:dyDescent="0.3">
      <c r="A56" s="2" t="s">
        <v>112</v>
      </c>
      <c r="B56" s="2" t="s">
        <v>113</v>
      </c>
      <c r="C56" s="2" t="s">
        <v>114</v>
      </c>
      <c r="D56" s="7">
        <v>1</v>
      </c>
      <c r="E56" s="6" t="s">
        <v>109</v>
      </c>
      <c r="F56" s="6">
        <f>D55</f>
        <v>2</v>
      </c>
      <c r="G56" s="5">
        <f>H55</f>
        <v>22</v>
      </c>
      <c r="H56" s="5">
        <f>F56+G56</f>
        <v>24</v>
      </c>
      <c r="I56" s="5">
        <f>D77-H56</f>
        <v>0</v>
      </c>
    </row>
    <row r="57" spans="1:9" x14ac:dyDescent="0.3">
      <c r="A57" s="2" t="s">
        <v>115</v>
      </c>
      <c r="B57" s="2" t="s">
        <v>116</v>
      </c>
      <c r="C57" s="2" t="s">
        <v>114</v>
      </c>
      <c r="D57" s="7">
        <v>2</v>
      </c>
      <c r="E57" s="6" t="s">
        <v>112</v>
      </c>
      <c r="F57" s="6">
        <f>D56</f>
        <v>1</v>
      </c>
      <c r="G57" s="5">
        <f>H56</f>
        <v>24</v>
      </c>
      <c r="H57" s="5">
        <f>F57+G57</f>
        <v>25</v>
      </c>
      <c r="I57" s="5">
        <f>D76-H57</f>
        <v>0</v>
      </c>
    </row>
    <row r="58" spans="1:9" x14ac:dyDescent="0.3">
      <c r="A58" s="2" t="s">
        <v>117</v>
      </c>
      <c r="B58" s="2" t="s">
        <v>118</v>
      </c>
      <c r="C58" s="2" t="s">
        <v>114</v>
      </c>
      <c r="D58" s="7">
        <v>1</v>
      </c>
      <c r="E58" s="6" t="s">
        <v>115</v>
      </c>
      <c r="F58" s="6">
        <f>D57</f>
        <v>2</v>
      </c>
      <c r="G58" s="5">
        <f>H57</f>
        <v>25</v>
      </c>
      <c r="H58" s="5">
        <f>F58+G58</f>
        <v>27</v>
      </c>
      <c r="I58" s="5">
        <f>D75-H58</f>
        <v>0</v>
      </c>
    </row>
    <row r="59" spans="1:9" x14ac:dyDescent="0.3">
      <c r="A59" s="2" t="s">
        <v>119</v>
      </c>
      <c r="B59" s="2" t="s">
        <v>120</v>
      </c>
      <c r="C59" s="2" t="s">
        <v>121</v>
      </c>
      <c r="D59" s="7">
        <v>1</v>
      </c>
      <c r="E59" s="6" t="s">
        <v>117</v>
      </c>
      <c r="F59" s="6">
        <f>D58</f>
        <v>1</v>
      </c>
      <c r="G59" s="5">
        <f>H58</f>
        <v>27</v>
      </c>
      <c r="H59" s="5">
        <f>F59+G59</f>
        <v>28</v>
      </c>
      <c r="I59" s="5">
        <f>D74-H59</f>
        <v>0</v>
      </c>
    </row>
    <row r="60" spans="1:9" x14ac:dyDescent="0.3">
      <c r="A60" s="2" t="s">
        <v>122</v>
      </c>
      <c r="B60" s="2" t="s">
        <v>123</v>
      </c>
      <c r="C60" s="2"/>
      <c r="D60" s="7" t="s">
        <v>139</v>
      </c>
      <c r="E60" s="6" t="s">
        <v>139</v>
      </c>
      <c r="F60" s="6"/>
      <c r="G60" s="5"/>
      <c r="H60" s="5"/>
      <c r="I60" s="5"/>
    </row>
    <row r="61" spans="1:9" x14ac:dyDescent="0.3">
      <c r="A61" s="2" t="s">
        <v>124</v>
      </c>
      <c r="B61" s="2" t="s">
        <v>125</v>
      </c>
      <c r="C61" s="2" t="s">
        <v>7</v>
      </c>
      <c r="D61" s="7">
        <v>1</v>
      </c>
      <c r="E61" s="6" t="s">
        <v>150</v>
      </c>
      <c r="F61" s="6" t="s">
        <v>157</v>
      </c>
      <c r="G61" s="5" t="s">
        <v>172</v>
      </c>
      <c r="H61" s="5">
        <f>1+28</f>
        <v>29</v>
      </c>
      <c r="I61" s="5">
        <f>D73-H61</f>
        <v>0</v>
      </c>
    </row>
    <row r="62" spans="1:9" x14ac:dyDescent="0.3">
      <c r="A62" s="2" t="s">
        <v>126</v>
      </c>
      <c r="B62" s="2" t="s">
        <v>127</v>
      </c>
      <c r="C62" s="2" t="s">
        <v>128</v>
      </c>
      <c r="D62" s="7">
        <v>1</v>
      </c>
      <c r="E62" s="6" t="s">
        <v>124</v>
      </c>
      <c r="F62" s="6">
        <f>D61</f>
        <v>1</v>
      </c>
      <c r="G62" s="5">
        <f>H61</f>
        <v>29</v>
      </c>
      <c r="H62" s="5">
        <f>F62+G62</f>
        <v>30</v>
      </c>
      <c r="I62" s="5">
        <f>D72-H62</f>
        <v>0</v>
      </c>
    </row>
    <row r="63" spans="1:9" x14ac:dyDescent="0.3">
      <c r="A63" s="2" t="s">
        <v>129</v>
      </c>
      <c r="B63" s="2" t="s">
        <v>130</v>
      </c>
      <c r="C63" s="2" t="s">
        <v>131</v>
      </c>
      <c r="D63" s="7">
        <v>1</v>
      </c>
      <c r="E63" s="6" t="s">
        <v>126</v>
      </c>
      <c r="F63" s="6">
        <f>D62</f>
        <v>1</v>
      </c>
      <c r="G63" s="5">
        <f>H62</f>
        <v>30</v>
      </c>
      <c r="H63" s="5">
        <f>F63+G63</f>
        <v>31</v>
      </c>
      <c r="I63" s="5">
        <f>D71-H63</f>
        <v>0</v>
      </c>
    </row>
    <row r="64" spans="1:9" x14ac:dyDescent="0.3">
      <c r="A64" s="2" t="s">
        <v>132</v>
      </c>
      <c r="B64" s="2" t="s">
        <v>133</v>
      </c>
      <c r="C64" s="2" t="s">
        <v>134</v>
      </c>
      <c r="D64" s="7">
        <v>1</v>
      </c>
      <c r="E64" s="6" t="s">
        <v>129</v>
      </c>
      <c r="F64" s="6">
        <f>D63</f>
        <v>1</v>
      </c>
      <c r="G64" s="5">
        <f>H63</f>
        <v>31</v>
      </c>
      <c r="H64" s="5">
        <f>F64+G64</f>
        <v>32</v>
      </c>
      <c r="I64" s="5">
        <f>D70-H64</f>
        <v>0</v>
      </c>
    </row>
    <row r="65" spans="1:9" x14ac:dyDescent="0.3">
      <c r="A65" s="2" t="s">
        <v>135</v>
      </c>
      <c r="B65" s="2" t="s">
        <v>136</v>
      </c>
      <c r="C65" s="2" t="s">
        <v>137</v>
      </c>
      <c r="D65" s="7">
        <v>2</v>
      </c>
      <c r="E65" s="6" t="s">
        <v>132</v>
      </c>
      <c r="F65" s="6">
        <f>D64</f>
        <v>1</v>
      </c>
      <c r="G65" s="5">
        <f>H64</f>
        <v>32</v>
      </c>
      <c r="H65" s="5">
        <f>F65+G65</f>
        <v>33</v>
      </c>
      <c r="I65" s="5">
        <f>D69-H65</f>
        <v>0</v>
      </c>
    </row>
    <row r="66" spans="1:9" x14ac:dyDescent="0.3">
      <c r="A66" s="6" t="s">
        <v>153</v>
      </c>
      <c r="B66" s="6" t="s">
        <v>154</v>
      </c>
      <c r="C66" s="6" t="s">
        <v>139</v>
      </c>
      <c r="D66" s="8">
        <v>0</v>
      </c>
      <c r="E66" s="5" t="s">
        <v>139</v>
      </c>
      <c r="F66" s="6">
        <f>D65</f>
        <v>2</v>
      </c>
      <c r="G66" s="5">
        <f>H65</f>
        <v>33</v>
      </c>
      <c r="H66" s="5">
        <f>F66+G66</f>
        <v>35</v>
      </c>
      <c r="I66" s="5">
        <f>D68-H66</f>
        <v>0</v>
      </c>
    </row>
    <row r="68" spans="1:9" x14ac:dyDescent="0.3">
      <c r="A68" s="6" t="s">
        <v>153</v>
      </c>
      <c r="B68" s="6" t="s">
        <v>139</v>
      </c>
      <c r="C68" s="6" t="s">
        <v>139</v>
      </c>
      <c r="D68" s="8">
        <v>35</v>
      </c>
    </row>
    <row r="69" spans="1:9" x14ac:dyDescent="0.3">
      <c r="A69" s="2" t="s">
        <v>135</v>
      </c>
      <c r="B69" s="6" t="s">
        <v>153</v>
      </c>
      <c r="C69" s="5">
        <v>2</v>
      </c>
      <c r="D69" s="5">
        <f>35-2</f>
        <v>33</v>
      </c>
    </row>
    <row r="70" spans="1:9" x14ac:dyDescent="0.3">
      <c r="A70" s="2" t="s">
        <v>132</v>
      </c>
      <c r="B70" s="6" t="s">
        <v>135</v>
      </c>
      <c r="C70" s="5">
        <v>1</v>
      </c>
      <c r="D70" s="5">
        <f>D69-1</f>
        <v>32</v>
      </c>
    </row>
    <row r="71" spans="1:9" x14ac:dyDescent="0.3">
      <c r="A71" s="2" t="s">
        <v>129</v>
      </c>
      <c r="B71" s="6" t="s">
        <v>132</v>
      </c>
      <c r="C71" s="5">
        <v>1</v>
      </c>
      <c r="D71" s="5">
        <f>D70-C71</f>
        <v>31</v>
      </c>
    </row>
    <row r="72" spans="1:9" x14ac:dyDescent="0.3">
      <c r="A72" s="2" t="s">
        <v>126</v>
      </c>
      <c r="B72" s="6" t="s">
        <v>129</v>
      </c>
      <c r="C72" s="5">
        <v>1</v>
      </c>
      <c r="D72" s="5">
        <f>D71-C72</f>
        <v>30</v>
      </c>
    </row>
    <row r="73" spans="1:9" x14ac:dyDescent="0.3">
      <c r="A73" s="2" t="s">
        <v>124</v>
      </c>
      <c r="B73" s="6" t="s">
        <v>126</v>
      </c>
      <c r="C73" s="5">
        <v>1</v>
      </c>
      <c r="D73" s="5">
        <f>D72-C73</f>
        <v>29</v>
      </c>
    </row>
    <row r="74" spans="1:9" x14ac:dyDescent="0.3">
      <c r="A74" s="2" t="s">
        <v>119</v>
      </c>
      <c r="B74" s="6" t="s">
        <v>124</v>
      </c>
      <c r="C74" s="5">
        <v>1</v>
      </c>
      <c r="D74" s="5">
        <f>D73-1</f>
        <v>28</v>
      </c>
    </row>
    <row r="75" spans="1:9" x14ac:dyDescent="0.3">
      <c r="A75" s="2" t="s">
        <v>117</v>
      </c>
      <c r="B75" s="6" t="s">
        <v>119</v>
      </c>
      <c r="C75" s="5">
        <v>1</v>
      </c>
      <c r="D75" s="5">
        <f>D74-C75</f>
        <v>27</v>
      </c>
    </row>
    <row r="76" spans="1:9" x14ac:dyDescent="0.3">
      <c r="A76" s="2" t="s">
        <v>115</v>
      </c>
      <c r="B76" s="6" t="s">
        <v>117</v>
      </c>
      <c r="C76" s="5">
        <v>2</v>
      </c>
      <c r="D76" s="5">
        <f>D75-2</f>
        <v>25</v>
      </c>
    </row>
    <row r="77" spans="1:9" x14ac:dyDescent="0.3">
      <c r="A77" s="2" t="s">
        <v>112</v>
      </c>
      <c r="B77" s="6" t="s">
        <v>115</v>
      </c>
      <c r="C77" s="5">
        <v>1</v>
      </c>
      <c r="D77" s="5">
        <f>D76-C77</f>
        <v>24</v>
      </c>
    </row>
    <row r="78" spans="1:9" x14ac:dyDescent="0.3">
      <c r="A78" s="2" t="s">
        <v>109</v>
      </c>
      <c r="B78" s="6" t="s">
        <v>112</v>
      </c>
      <c r="C78" s="5">
        <v>2</v>
      </c>
      <c r="D78" s="5">
        <f>D77-C78</f>
        <v>22</v>
      </c>
    </row>
    <row r="79" spans="1:9" x14ac:dyDescent="0.3">
      <c r="A79" s="2" t="s">
        <v>105</v>
      </c>
      <c r="B79" s="6" t="s">
        <v>109</v>
      </c>
      <c r="C79" s="5">
        <v>2</v>
      </c>
      <c r="D79" s="5">
        <f>D78-C79</f>
        <v>20</v>
      </c>
    </row>
    <row r="80" spans="1:9" x14ac:dyDescent="0.3">
      <c r="A80" s="2" t="s">
        <v>103</v>
      </c>
      <c r="B80" s="6" t="s">
        <v>105</v>
      </c>
      <c r="C80" s="5">
        <v>2</v>
      </c>
      <c r="D80" s="5">
        <f>D79-C80</f>
        <v>18</v>
      </c>
    </row>
    <row r="81" spans="1:4" x14ac:dyDescent="0.3">
      <c r="A81" s="2" t="s">
        <v>101</v>
      </c>
      <c r="B81" s="6" t="s">
        <v>103</v>
      </c>
      <c r="C81" s="5">
        <v>1</v>
      </c>
      <c r="D81" s="5">
        <f>D80-C81</f>
        <v>17</v>
      </c>
    </row>
    <row r="82" spans="1:4" x14ac:dyDescent="0.3">
      <c r="A82" s="2" t="s">
        <v>99</v>
      </c>
      <c r="B82" s="6" t="s">
        <v>101</v>
      </c>
      <c r="C82" s="5">
        <v>1</v>
      </c>
      <c r="D82" s="5">
        <f>D81-C821</f>
        <v>17</v>
      </c>
    </row>
    <row r="83" spans="1:4" x14ac:dyDescent="0.3">
      <c r="A83" s="2" t="s">
        <v>96</v>
      </c>
      <c r="B83" s="6" t="s">
        <v>101</v>
      </c>
      <c r="C83" s="5">
        <v>1</v>
      </c>
      <c r="D83" s="5">
        <f>D81-C831</f>
        <v>17</v>
      </c>
    </row>
    <row r="84" spans="1:4" x14ac:dyDescent="0.3">
      <c r="A84" s="6" t="s">
        <v>92</v>
      </c>
      <c r="B84" s="6" t="s">
        <v>109</v>
      </c>
      <c r="C84" s="5">
        <v>1</v>
      </c>
      <c r="D84" s="5">
        <f>D78-C84</f>
        <v>21</v>
      </c>
    </row>
    <row r="85" spans="1:4" x14ac:dyDescent="0.3">
      <c r="A85" s="2" t="s">
        <v>90</v>
      </c>
      <c r="B85" s="6" t="s">
        <v>92</v>
      </c>
      <c r="C85" s="5">
        <v>1</v>
      </c>
      <c r="D85" s="5">
        <f>D84-C85</f>
        <v>20</v>
      </c>
    </row>
    <row r="86" spans="1:4" x14ac:dyDescent="0.3">
      <c r="A86" s="2" t="s">
        <v>88</v>
      </c>
      <c r="B86" s="6" t="s">
        <v>92</v>
      </c>
      <c r="C86" s="5">
        <v>1</v>
      </c>
      <c r="D86" s="5">
        <f>D84-1</f>
        <v>20</v>
      </c>
    </row>
    <row r="87" spans="1:4" x14ac:dyDescent="0.3">
      <c r="A87" s="2" t="s">
        <v>86</v>
      </c>
      <c r="B87" s="6" t="s">
        <v>173</v>
      </c>
      <c r="C87" s="5">
        <v>1</v>
      </c>
      <c r="D87" s="5">
        <f>20-1</f>
        <v>19</v>
      </c>
    </row>
    <row r="88" spans="1:4" x14ac:dyDescent="0.3">
      <c r="A88" s="2" t="s">
        <v>84</v>
      </c>
      <c r="B88" s="6" t="s">
        <v>173</v>
      </c>
      <c r="C88" s="5">
        <v>1</v>
      </c>
      <c r="D88" s="5">
        <f>20-1</f>
        <v>19</v>
      </c>
    </row>
    <row r="89" spans="1:4" x14ac:dyDescent="0.3">
      <c r="A89" s="2" t="s">
        <v>81</v>
      </c>
      <c r="B89" s="6" t="s">
        <v>174</v>
      </c>
      <c r="C89" s="5">
        <v>1</v>
      </c>
      <c r="D89" s="5">
        <f>19-1</f>
        <v>18</v>
      </c>
    </row>
    <row r="90" spans="1:4" x14ac:dyDescent="0.3">
      <c r="A90" s="2" t="s">
        <v>79</v>
      </c>
      <c r="B90" s="6" t="s">
        <v>81</v>
      </c>
      <c r="C90" s="5">
        <v>1</v>
      </c>
      <c r="D90" s="5">
        <f>D89-C90</f>
        <v>17</v>
      </c>
    </row>
    <row r="91" spans="1:4" x14ac:dyDescent="0.3">
      <c r="A91" s="2" t="s">
        <v>77</v>
      </c>
      <c r="B91" s="6" t="s">
        <v>79</v>
      </c>
      <c r="C91" s="5">
        <v>1</v>
      </c>
      <c r="D91" s="5">
        <f t="shared" ref="D91:D93" si="0">D90-C91</f>
        <v>16</v>
      </c>
    </row>
    <row r="92" spans="1:4" x14ac:dyDescent="0.3">
      <c r="A92" s="2" t="s">
        <v>75</v>
      </c>
      <c r="B92" s="6" t="s">
        <v>77</v>
      </c>
      <c r="C92" s="5">
        <v>1</v>
      </c>
      <c r="D92" s="5">
        <f t="shared" si="0"/>
        <v>15</v>
      </c>
    </row>
    <row r="93" spans="1:4" x14ac:dyDescent="0.3">
      <c r="A93" s="2" t="s">
        <v>74</v>
      </c>
      <c r="B93" s="6" t="s">
        <v>75</v>
      </c>
      <c r="C93" s="5">
        <v>1</v>
      </c>
      <c r="D93" s="5">
        <f t="shared" si="0"/>
        <v>14</v>
      </c>
    </row>
    <row r="94" spans="1:4" x14ac:dyDescent="0.3">
      <c r="A94" s="6" t="s">
        <v>71</v>
      </c>
      <c r="B94" s="6" t="s">
        <v>175</v>
      </c>
      <c r="C94" s="5">
        <v>1</v>
      </c>
      <c r="D94" s="5">
        <f>D93-C94</f>
        <v>13</v>
      </c>
    </row>
    <row r="95" spans="1:4" x14ac:dyDescent="0.3">
      <c r="A95" s="2" t="s">
        <v>69</v>
      </c>
      <c r="B95" s="6" t="s">
        <v>71</v>
      </c>
      <c r="C95" s="5">
        <v>1</v>
      </c>
      <c r="D95" s="5">
        <f>D94-C95</f>
        <v>12</v>
      </c>
    </row>
    <row r="96" spans="1:4" x14ac:dyDescent="0.3">
      <c r="A96" s="2" t="s">
        <v>67</v>
      </c>
      <c r="B96" s="6" t="s">
        <v>69</v>
      </c>
      <c r="C96" s="5">
        <v>1</v>
      </c>
      <c r="D96" s="5">
        <f>D95-C96</f>
        <v>11</v>
      </c>
    </row>
    <row r="97" spans="1:4" x14ac:dyDescent="0.3">
      <c r="A97" s="2" t="s">
        <v>65</v>
      </c>
      <c r="B97" s="6" t="s">
        <v>67</v>
      </c>
      <c r="C97" s="5">
        <v>1</v>
      </c>
      <c r="D97" s="5">
        <f>D96-C97</f>
        <v>10</v>
      </c>
    </row>
    <row r="98" spans="1:4" x14ac:dyDescent="0.3">
      <c r="A98" s="2" t="s">
        <v>63</v>
      </c>
      <c r="B98" s="6" t="s">
        <v>65</v>
      </c>
      <c r="C98" s="5">
        <v>1</v>
      </c>
      <c r="D98" s="5">
        <f>D97-C98</f>
        <v>9</v>
      </c>
    </row>
    <row r="99" spans="1:4" x14ac:dyDescent="0.3">
      <c r="A99" s="2" t="s">
        <v>59</v>
      </c>
      <c r="B99" s="6" t="s">
        <v>176</v>
      </c>
      <c r="C99" s="5">
        <v>1</v>
      </c>
      <c r="D99" s="5">
        <f>D98-C99</f>
        <v>8</v>
      </c>
    </row>
    <row r="100" spans="1:4" x14ac:dyDescent="0.3">
      <c r="A100" s="2" t="s">
        <v>57</v>
      </c>
      <c r="B100" s="6" t="s">
        <v>59</v>
      </c>
      <c r="C100" s="5">
        <v>1</v>
      </c>
      <c r="D100" s="5">
        <f>D99-C100</f>
        <v>7</v>
      </c>
    </row>
    <row r="101" spans="1:4" x14ac:dyDescent="0.3">
      <c r="A101" s="2" t="s">
        <v>54</v>
      </c>
      <c r="B101" s="6" t="s">
        <v>57</v>
      </c>
      <c r="C101" s="5">
        <v>1</v>
      </c>
      <c r="D101" s="5">
        <f>D100-C101</f>
        <v>6</v>
      </c>
    </row>
    <row r="102" spans="1:4" x14ac:dyDescent="0.3">
      <c r="A102" s="2" t="s">
        <v>51</v>
      </c>
      <c r="B102" s="6" t="s">
        <v>54</v>
      </c>
      <c r="C102" s="5">
        <v>1</v>
      </c>
      <c r="D102" s="5">
        <f>D101-1</f>
        <v>5</v>
      </c>
    </row>
    <row r="103" spans="1:4" x14ac:dyDescent="0.3">
      <c r="A103" s="2" t="s">
        <v>49</v>
      </c>
      <c r="B103" s="6" t="s">
        <v>51</v>
      </c>
      <c r="C103" s="5">
        <v>1</v>
      </c>
      <c r="D103" s="5">
        <f>D102-C103</f>
        <v>4</v>
      </c>
    </row>
    <row r="104" spans="1:4" x14ac:dyDescent="0.3">
      <c r="A104" s="6" t="s">
        <v>45</v>
      </c>
      <c r="B104" s="6" t="s">
        <v>109</v>
      </c>
      <c r="C104" s="5">
        <v>1</v>
      </c>
      <c r="D104" s="5">
        <f>D78-C104</f>
        <v>21</v>
      </c>
    </row>
    <row r="105" spans="1:4" x14ac:dyDescent="0.3">
      <c r="A105" s="6" t="s">
        <v>43</v>
      </c>
      <c r="B105" s="6" t="s">
        <v>45</v>
      </c>
      <c r="C105" s="5">
        <v>1</v>
      </c>
      <c r="D105" s="5">
        <f>D104-1</f>
        <v>20</v>
      </c>
    </row>
    <row r="106" spans="1:4" x14ac:dyDescent="0.3">
      <c r="A106" s="6" t="s">
        <v>41</v>
      </c>
      <c r="B106" s="6" t="s">
        <v>43</v>
      </c>
      <c r="C106" s="5">
        <v>1</v>
      </c>
      <c r="D106" s="5">
        <f>D105-C106</f>
        <v>19</v>
      </c>
    </row>
    <row r="107" spans="1:4" x14ac:dyDescent="0.3">
      <c r="A107" s="6" t="s">
        <v>39</v>
      </c>
      <c r="B107" s="6" t="s">
        <v>41</v>
      </c>
      <c r="C107" s="5">
        <v>1</v>
      </c>
      <c r="D107" s="5">
        <f>D106-C107</f>
        <v>18</v>
      </c>
    </row>
    <row r="108" spans="1:4" x14ac:dyDescent="0.3">
      <c r="A108" s="6" t="s">
        <v>36</v>
      </c>
      <c r="B108" s="6" t="s">
        <v>39</v>
      </c>
      <c r="C108" s="5">
        <v>1</v>
      </c>
      <c r="D108" s="5">
        <f>D107-C108</f>
        <v>17</v>
      </c>
    </row>
    <row r="109" spans="1:4" x14ac:dyDescent="0.3">
      <c r="A109" s="2" t="s">
        <v>30</v>
      </c>
      <c r="B109" s="6" t="s">
        <v>177</v>
      </c>
      <c r="C109" s="5">
        <v>1</v>
      </c>
      <c r="D109" s="5">
        <f>D83-1</f>
        <v>16</v>
      </c>
    </row>
    <row r="110" spans="1:4" x14ac:dyDescent="0.3">
      <c r="A110" s="2" t="s">
        <v>28</v>
      </c>
      <c r="B110" s="6" t="s">
        <v>30</v>
      </c>
      <c r="C110" s="5">
        <v>2</v>
      </c>
      <c r="D110" s="5">
        <f>D109-C110</f>
        <v>14</v>
      </c>
    </row>
    <row r="111" spans="1:4" x14ac:dyDescent="0.3">
      <c r="A111" s="2" t="s">
        <v>26</v>
      </c>
      <c r="B111" s="6" t="s">
        <v>178</v>
      </c>
      <c r="C111" s="5">
        <v>2</v>
      </c>
      <c r="D111" s="5">
        <f>D110-C111</f>
        <v>12</v>
      </c>
    </row>
    <row r="112" spans="1:4" x14ac:dyDescent="0.3">
      <c r="A112" s="6" t="s">
        <v>23</v>
      </c>
      <c r="B112" s="6" t="s">
        <v>26</v>
      </c>
      <c r="C112" s="5">
        <v>1</v>
      </c>
      <c r="D112" s="5">
        <f>D111-C112</f>
        <v>11</v>
      </c>
    </row>
    <row r="113" spans="1:4" x14ac:dyDescent="0.3">
      <c r="A113" s="6" t="s">
        <v>20</v>
      </c>
      <c r="B113" s="6" t="s">
        <v>23</v>
      </c>
      <c r="C113" s="5">
        <v>1</v>
      </c>
      <c r="D113" s="5">
        <f>D112-C113</f>
        <v>10</v>
      </c>
    </row>
    <row r="114" spans="1:4" x14ac:dyDescent="0.3">
      <c r="A114" s="6" t="s">
        <v>17</v>
      </c>
      <c r="B114" s="6" t="s">
        <v>23</v>
      </c>
      <c r="C114" s="5">
        <v>1</v>
      </c>
      <c r="D114" s="5">
        <f>D112-C114</f>
        <v>10</v>
      </c>
    </row>
    <row r="115" spans="1:4" x14ac:dyDescent="0.3">
      <c r="A115" s="6" t="s">
        <v>14</v>
      </c>
      <c r="B115" s="6" t="s">
        <v>179</v>
      </c>
      <c r="C115" s="5">
        <v>1</v>
      </c>
      <c r="D115" s="5">
        <f>D103-C115</f>
        <v>3</v>
      </c>
    </row>
    <row r="116" spans="1:4" x14ac:dyDescent="0.3">
      <c r="A116" s="6" t="s">
        <v>12</v>
      </c>
      <c r="B116" s="6" t="s">
        <v>14</v>
      </c>
      <c r="C116" s="5">
        <v>1</v>
      </c>
      <c r="D116" s="5">
        <f>D115-C116</f>
        <v>2</v>
      </c>
    </row>
    <row r="117" spans="1:4" x14ac:dyDescent="0.3">
      <c r="A117" s="6" t="s">
        <v>10</v>
      </c>
      <c r="B117" s="6" t="s">
        <v>12</v>
      </c>
      <c r="C117" s="5">
        <v>1</v>
      </c>
      <c r="D117" s="5">
        <f>D116-C117</f>
        <v>1</v>
      </c>
    </row>
    <row r="118" spans="1:4" x14ac:dyDescent="0.3">
      <c r="A118" s="6" t="s">
        <v>8</v>
      </c>
      <c r="B118" s="6" t="s">
        <v>10</v>
      </c>
      <c r="C118" s="5">
        <v>1</v>
      </c>
      <c r="D118" s="5">
        <f>D117-C118</f>
        <v>0</v>
      </c>
    </row>
    <row r="119" spans="1:4" x14ac:dyDescent="0.3">
      <c r="A119" s="6" t="s">
        <v>5</v>
      </c>
      <c r="B119" s="6" t="s">
        <v>180</v>
      </c>
      <c r="C119" s="5">
        <v>0</v>
      </c>
      <c r="D11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2022-10-04T17:49:51Z</dcterms:modified>
</cp:coreProperties>
</file>