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minimized="1" xWindow="0" yWindow="0" windowWidth="20490" windowHeight="7800" firstSheet="4" activeTab="6"/>
  </bookViews>
  <sheets>
    <sheet name="system" sheetId="1" r:id="rId1"/>
    <sheet name="bm25" sheetId="2" r:id="rId2"/>
    <sheet name="pagerank" sheetId="3" r:id="rId3"/>
    <sheet name="Sheet1" sheetId="6" r:id="rId4"/>
    <sheet name="Sheet2" sheetId="5" r:id="rId5"/>
    <sheet name="Sheet3" sheetId="7" r:id="rId6"/>
    <sheet name="Sheet4" sheetId="8"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E5" i="6" l="1"/>
  <c r="E6" i="6"/>
  <c r="E7" i="6"/>
  <c r="E8" i="6"/>
  <c r="E9" i="6"/>
  <c r="E10" i="6"/>
  <c r="E11" i="6"/>
  <c r="E12" i="6"/>
  <c r="E4" i="6"/>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20" i="2"/>
  <c r="U20" i="2"/>
  <c r="BA20" i="2" l="1"/>
  <c r="BA21" i="2" s="1"/>
  <c r="BA22" i="2" s="1"/>
  <c r="AU20" i="2"/>
  <c r="AU21" i="2" s="1"/>
  <c r="AU22" i="2" s="1"/>
  <c r="AT20" i="2"/>
  <c r="AT21" i="2" s="1"/>
  <c r="AT22" i="2" s="1"/>
  <c r="V4" i="2"/>
  <c r="V2" i="2"/>
  <c r="V20" i="2" l="1"/>
  <c r="V21" i="2" s="1"/>
  <c r="V22" i="2" s="1"/>
  <c r="E8" i="3" l="1"/>
  <c r="X69" i="2"/>
  <c r="AO55" i="2" l="1"/>
  <c r="AO56" i="2" s="1"/>
  <c r="AO57" i="2" s="1"/>
  <c r="AP55" i="2"/>
  <c r="AP56" i="2" s="1"/>
  <c r="AP57" i="2" s="1"/>
  <c r="AQ55" i="2"/>
  <c r="AQ56" i="2" s="1"/>
  <c r="AQ57" i="2" s="1"/>
  <c r="AR55" i="2"/>
  <c r="AR56" i="2" s="1"/>
  <c r="AR57" i="2" s="1"/>
  <c r="AS55" i="2"/>
  <c r="AS56" i="2" s="1"/>
  <c r="AS57" i="2" s="1"/>
  <c r="AT55" i="2"/>
  <c r="AT56" i="2" s="1"/>
  <c r="AT57" i="2" s="1"/>
  <c r="AU55" i="2"/>
  <c r="AU56" i="2" s="1"/>
  <c r="AU57" i="2" s="1"/>
  <c r="AV55" i="2"/>
  <c r="AV56" i="2" s="1"/>
  <c r="AV57" i="2" s="1"/>
  <c r="AW55" i="2"/>
  <c r="AW56" i="2" s="1"/>
  <c r="AW57" i="2" s="1"/>
  <c r="AX55" i="2"/>
  <c r="AX56" i="2" s="1"/>
  <c r="AX57" i="2" s="1"/>
  <c r="AY55" i="2"/>
  <c r="AY56" i="2" s="1"/>
  <c r="AY57" i="2" s="1"/>
  <c r="AZ55" i="2"/>
  <c r="AZ56" i="2" s="1"/>
  <c r="AZ57" i="2" s="1"/>
  <c r="BA55" i="2"/>
  <c r="BA56" i="2" s="1"/>
  <c r="BA57" i="2" s="1"/>
  <c r="GG60" i="2" l="1"/>
  <c r="GH60" i="2"/>
  <c r="GI60" i="2"/>
  <c r="GI61" i="2" s="1"/>
  <c r="GI62" i="2" s="1"/>
  <c r="GJ60" i="2"/>
  <c r="GJ61" i="2" s="1"/>
  <c r="GJ62" i="2" s="1"/>
  <c r="GK60" i="2"/>
  <c r="GL60" i="2"/>
  <c r="GL61" i="2" s="1"/>
  <c r="GL62" i="2" s="1"/>
  <c r="GM60" i="2"/>
  <c r="GM61" i="2" s="1"/>
  <c r="GM62" i="2" s="1"/>
  <c r="GN60" i="2"/>
  <c r="GN61" i="2" s="1"/>
  <c r="GN62" i="2" s="1"/>
  <c r="GO60" i="2"/>
  <c r="GP60" i="2"/>
  <c r="GQ60" i="2"/>
  <c r="GQ61" i="2" s="1"/>
  <c r="GQ62" i="2" s="1"/>
  <c r="GR60" i="2"/>
  <c r="GR61" i="2" s="1"/>
  <c r="GR62" i="2" s="1"/>
  <c r="GS60" i="2"/>
  <c r="GT60" i="2"/>
  <c r="GU60" i="2"/>
  <c r="GU61" i="2" s="1"/>
  <c r="GU62" i="2" s="1"/>
  <c r="GV60" i="2"/>
  <c r="GV61" i="2" s="1"/>
  <c r="GV62" i="2" s="1"/>
  <c r="GW60" i="2"/>
  <c r="GW61" i="2" s="1"/>
  <c r="GW62" i="2" s="1"/>
  <c r="GX60" i="2"/>
  <c r="GX61" i="2" s="1"/>
  <c r="GX62" i="2" s="1"/>
  <c r="GY60" i="2"/>
  <c r="GY61" i="2" s="1"/>
  <c r="GY62" i="2" s="1"/>
  <c r="GZ60" i="2"/>
  <c r="GZ61" i="2" s="1"/>
  <c r="GZ62" i="2" s="1"/>
  <c r="HA60" i="2"/>
  <c r="HA61" i="2" s="1"/>
  <c r="HA62" i="2" s="1"/>
  <c r="GF60" i="2"/>
  <c r="GT61" i="2"/>
  <c r="GT62" i="2" s="1"/>
  <c r="GS61" i="2"/>
  <c r="GS62" i="2" s="1"/>
  <c r="GR55" i="2"/>
  <c r="GR56" i="2" s="1"/>
  <c r="GR57" i="2" s="1"/>
  <c r="GS55" i="2"/>
  <c r="GS56" i="2" s="1"/>
  <c r="GS57" i="2" s="1"/>
  <c r="GT55" i="2"/>
  <c r="GT56" i="2" s="1"/>
  <c r="GT57" i="2" s="1"/>
  <c r="GU55" i="2"/>
  <c r="GU56" i="2" s="1"/>
  <c r="GU57" i="2" s="1"/>
  <c r="GV55" i="2"/>
  <c r="GV56" i="2" s="1"/>
  <c r="GV57" i="2" s="1"/>
  <c r="GW55" i="2"/>
  <c r="GW56" i="2" s="1"/>
  <c r="GW57" i="2" s="1"/>
  <c r="GX55" i="2"/>
  <c r="GX56" i="2" s="1"/>
  <c r="GX57" i="2" s="1"/>
  <c r="GY55" i="2"/>
  <c r="GY56" i="2" s="1"/>
  <c r="GY57" i="2" s="1"/>
  <c r="GZ55" i="2"/>
  <c r="GZ56" i="2" s="1"/>
  <c r="GZ57" i="2" s="1"/>
  <c r="HA55" i="2"/>
  <c r="HA56" i="2" s="1"/>
  <c r="HA57" i="2" s="1"/>
  <c r="GR50" i="2"/>
  <c r="GR51" i="2" s="1"/>
  <c r="GR52" i="2" s="1"/>
  <c r="GS50" i="2"/>
  <c r="GS51" i="2" s="1"/>
  <c r="GS52" i="2" s="1"/>
  <c r="GT50" i="2"/>
  <c r="GT51" i="2" s="1"/>
  <c r="GT52" i="2" s="1"/>
  <c r="GU50" i="2"/>
  <c r="GU51" i="2" s="1"/>
  <c r="GU52" i="2" s="1"/>
  <c r="GV50" i="2"/>
  <c r="GV51" i="2" s="1"/>
  <c r="GV52" i="2" s="1"/>
  <c r="GW50" i="2"/>
  <c r="GW51" i="2" s="1"/>
  <c r="GW52" i="2" s="1"/>
  <c r="GX50" i="2"/>
  <c r="GX51" i="2" s="1"/>
  <c r="GX52" i="2" s="1"/>
  <c r="GY50" i="2"/>
  <c r="GY51" i="2" s="1"/>
  <c r="GY52" i="2" s="1"/>
  <c r="GZ50" i="2"/>
  <c r="GZ51" i="2" s="1"/>
  <c r="GZ52" i="2" s="1"/>
  <c r="HA50" i="2"/>
  <c r="HA51" i="2" s="1"/>
  <c r="HA52" i="2" s="1"/>
  <c r="GR45" i="2"/>
  <c r="GR46" i="2" s="1"/>
  <c r="GR47" i="2" s="1"/>
  <c r="GS45" i="2"/>
  <c r="GS46" i="2" s="1"/>
  <c r="GS47" i="2" s="1"/>
  <c r="GT45" i="2"/>
  <c r="GT46" i="2" s="1"/>
  <c r="GT47" i="2" s="1"/>
  <c r="GU45" i="2"/>
  <c r="GU46" i="2" s="1"/>
  <c r="GU47" i="2" s="1"/>
  <c r="GV45" i="2"/>
  <c r="GV46" i="2" s="1"/>
  <c r="GV47" i="2" s="1"/>
  <c r="GW45" i="2"/>
  <c r="GW46" i="2" s="1"/>
  <c r="GW47" i="2" s="1"/>
  <c r="GX45" i="2"/>
  <c r="GX46" i="2" s="1"/>
  <c r="GX47" i="2" s="1"/>
  <c r="GY45" i="2"/>
  <c r="GY46" i="2" s="1"/>
  <c r="GY47" i="2" s="1"/>
  <c r="GZ45" i="2"/>
  <c r="GZ46" i="2" s="1"/>
  <c r="GZ47" i="2" s="1"/>
  <c r="HA45" i="2"/>
  <c r="HA46" i="2" s="1"/>
  <c r="HA47" i="2" s="1"/>
  <c r="GR40" i="2"/>
  <c r="GR41" i="2" s="1"/>
  <c r="GR42" i="2" s="1"/>
  <c r="GS40" i="2"/>
  <c r="GS41" i="2" s="1"/>
  <c r="GS42" i="2" s="1"/>
  <c r="GT40" i="2"/>
  <c r="GT41" i="2" s="1"/>
  <c r="GT42" i="2" s="1"/>
  <c r="GU40" i="2"/>
  <c r="GU41" i="2" s="1"/>
  <c r="GU42" i="2" s="1"/>
  <c r="GV40" i="2"/>
  <c r="GV41" i="2" s="1"/>
  <c r="GV42" i="2" s="1"/>
  <c r="GW40" i="2"/>
  <c r="GW41" i="2" s="1"/>
  <c r="GW42" i="2" s="1"/>
  <c r="GX40" i="2"/>
  <c r="GX41" i="2" s="1"/>
  <c r="GX42" i="2" s="1"/>
  <c r="GY40" i="2"/>
  <c r="GY41" i="2" s="1"/>
  <c r="GY42" i="2" s="1"/>
  <c r="GZ40" i="2"/>
  <c r="GZ41" i="2" s="1"/>
  <c r="GZ42" i="2" s="1"/>
  <c r="HA40" i="2"/>
  <c r="HA41" i="2" s="1"/>
  <c r="HA42" i="2" s="1"/>
  <c r="GR35" i="2"/>
  <c r="GR36" i="2" s="1"/>
  <c r="GR37" i="2" s="1"/>
  <c r="GS35" i="2"/>
  <c r="GS36" i="2" s="1"/>
  <c r="GS37" i="2" s="1"/>
  <c r="GT35" i="2"/>
  <c r="GT36" i="2" s="1"/>
  <c r="GT37" i="2" s="1"/>
  <c r="GU35" i="2"/>
  <c r="GU36" i="2" s="1"/>
  <c r="GU37" i="2" s="1"/>
  <c r="GV35" i="2"/>
  <c r="GW35" i="2"/>
  <c r="GW36" i="2" s="1"/>
  <c r="GW37" i="2" s="1"/>
  <c r="GX35" i="2"/>
  <c r="GX36" i="2" s="1"/>
  <c r="GX37" i="2" s="1"/>
  <c r="GY35" i="2"/>
  <c r="GY36" i="2" s="1"/>
  <c r="GY37" i="2" s="1"/>
  <c r="GZ35" i="2"/>
  <c r="GZ36" i="2" s="1"/>
  <c r="GZ37" i="2" s="1"/>
  <c r="HA35" i="2"/>
  <c r="HA36" i="2" s="1"/>
  <c r="HA37" i="2" s="1"/>
  <c r="GV36" i="2"/>
  <c r="GV37" i="2" s="1"/>
  <c r="GR30" i="2"/>
  <c r="GR31" i="2" s="1"/>
  <c r="GR32" i="2" s="1"/>
  <c r="GS30" i="2"/>
  <c r="GS31" i="2" s="1"/>
  <c r="GS32" i="2" s="1"/>
  <c r="GT30" i="2"/>
  <c r="GT31" i="2" s="1"/>
  <c r="GT32" i="2" s="1"/>
  <c r="GU30" i="2"/>
  <c r="GU31" i="2" s="1"/>
  <c r="GU32" i="2" s="1"/>
  <c r="GV30" i="2"/>
  <c r="GV31" i="2" s="1"/>
  <c r="GV32" i="2" s="1"/>
  <c r="GW30" i="2"/>
  <c r="GW31" i="2" s="1"/>
  <c r="GW32" i="2" s="1"/>
  <c r="GX30" i="2"/>
  <c r="GX31" i="2" s="1"/>
  <c r="GX32" i="2" s="1"/>
  <c r="GY30" i="2"/>
  <c r="GY31" i="2" s="1"/>
  <c r="GY32" i="2" s="1"/>
  <c r="GZ30" i="2"/>
  <c r="GZ31" i="2" s="1"/>
  <c r="GZ32" i="2" s="1"/>
  <c r="HA30" i="2"/>
  <c r="HA31" i="2" s="1"/>
  <c r="HA32" i="2" s="1"/>
  <c r="GR25" i="2"/>
  <c r="GR26" i="2" s="1"/>
  <c r="GR27" i="2" s="1"/>
  <c r="GS25" i="2"/>
  <c r="GS26" i="2" s="1"/>
  <c r="GS27" i="2" s="1"/>
  <c r="GT25" i="2"/>
  <c r="GT26" i="2" s="1"/>
  <c r="GT27" i="2" s="1"/>
  <c r="GU25" i="2"/>
  <c r="GU26" i="2" s="1"/>
  <c r="GU27" i="2" s="1"/>
  <c r="GV25" i="2"/>
  <c r="GV26" i="2" s="1"/>
  <c r="GV27" i="2" s="1"/>
  <c r="GW25" i="2"/>
  <c r="GW26" i="2" s="1"/>
  <c r="GW27" i="2" s="1"/>
  <c r="GX25" i="2"/>
  <c r="GX26" i="2" s="1"/>
  <c r="GX27" i="2" s="1"/>
  <c r="GY25" i="2"/>
  <c r="GY26" i="2" s="1"/>
  <c r="GY27" i="2" s="1"/>
  <c r="GZ25" i="2"/>
  <c r="GZ26" i="2" s="1"/>
  <c r="GZ27" i="2" s="1"/>
  <c r="HA25" i="2"/>
  <c r="HA26" i="2" s="1"/>
  <c r="HA27" i="2" s="1"/>
  <c r="DK40" i="2"/>
  <c r="DK41" i="2" s="1"/>
  <c r="AO35" i="2"/>
  <c r="AO36" i="2" s="1"/>
  <c r="AO37" i="2" s="1"/>
  <c r="AP35" i="2"/>
  <c r="AP36" i="2" s="1"/>
  <c r="AP37" i="2" s="1"/>
  <c r="AQ35" i="2"/>
  <c r="AQ36" i="2" s="1"/>
  <c r="AQ37" i="2" s="1"/>
  <c r="AR35" i="2"/>
  <c r="AR36" i="2" s="1"/>
  <c r="AR37" i="2" s="1"/>
  <c r="AS35" i="2"/>
  <c r="AS36" i="2" s="1"/>
  <c r="AS37" i="2" s="1"/>
  <c r="AT35" i="2"/>
  <c r="AT36" i="2" s="1"/>
  <c r="AT37" i="2" s="1"/>
  <c r="AU35" i="2"/>
  <c r="AU36" i="2" s="1"/>
  <c r="AU37" i="2" s="1"/>
  <c r="AV35" i="2"/>
  <c r="AV36" i="2" s="1"/>
  <c r="AV37" i="2" s="1"/>
  <c r="AW35" i="2"/>
  <c r="AW36" i="2" s="1"/>
  <c r="AW37" i="2" s="1"/>
  <c r="AX35" i="2"/>
  <c r="AX36" i="2" s="1"/>
  <c r="AX37" i="2" s="1"/>
  <c r="AY35" i="2"/>
  <c r="AY36" i="2" s="1"/>
  <c r="AY37" i="2" s="1"/>
  <c r="AZ35" i="2"/>
  <c r="AZ36" i="2" s="1"/>
  <c r="AZ37" i="2" s="1"/>
  <c r="BA35" i="2"/>
  <c r="BA36" i="2" s="1"/>
  <c r="BA37" i="2" s="1"/>
  <c r="AN35" i="2"/>
  <c r="AN36" i="2" s="1"/>
  <c r="AN37" i="2" s="1"/>
  <c r="U35" i="2"/>
  <c r="V35" i="2"/>
  <c r="GY20" i="2"/>
  <c r="GR20" i="2"/>
  <c r="GR21" i="2" s="1"/>
  <c r="GR22" i="2" s="1"/>
  <c r="GS20" i="2"/>
  <c r="GS21" i="2" s="1"/>
  <c r="GS22" i="2" s="1"/>
  <c r="GT20" i="2"/>
  <c r="GT21" i="2" s="1"/>
  <c r="GT22" i="2" s="1"/>
  <c r="GU20" i="2"/>
  <c r="GU21" i="2" s="1"/>
  <c r="GU22" i="2" s="1"/>
  <c r="GV20" i="2"/>
  <c r="GV21" i="2" s="1"/>
  <c r="GV22" i="2" s="1"/>
  <c r="GW20" i="2"/>
  <c r="GW21" i="2" s="1"/>
  <c r="GW22" i="2" s="1"/>
  <c r="GX20" i="2"/>
  <c r="GX21" i="2" s="1"/>
  <c r="GX22" i="2" s="1"/>
  <c r="GY21" i="2"/>
  <c r="GY22" i="2" s="1"/>
  <c r="GZ20" i="2"/>
  <c r="GZ21" i="2" s="1"/>
  <c r="GZ22" i="2" s="1"/>
  <c r="HA20" i="2"/>
  <c r="HA21" i="2" s="1"/>
  <c r="HA22" i="2" s="1"/>
  <c r="GF20" i="2"/>
  <c r="GG20" i="2"/>
  <c r="GH20" i="2"/>
  <c r="GI20" i="2"/>
  <c r="GI21" i="2" s="1"/>
  <c r="GI22" i="2" s="1"/>
  <c r="GJ20" i="2"/>
  <c r="GJ21" i="2" s="1"/>
  <c r="GJ22" i="2" s="1"/>
  <c r="GK20" i="2"/>
  <c r="GK21" i="2" s="1"/>
  <c r="GK22" i="2" s="1"/>
  <c r="GL20" i="2"/>
  <c r="GL21" i="2" s="1"/>
  <c r="GL22" i="2" s="1"/>
  <c r="GM20" i="2"/>
  <c r="GM21" i="2" s="1"/>
  <c r="GM22" i="2" s="1"/>
  <c r="GN20" i="2"/>
  <c r="GN21" i="2" s="1"/>
  <c r="GN22" i="2" s="1"/>
  <c r="GO20" i="2"/>
  <c r="GO21" i="2" s="1"/>
  <c r="GO22" i="2" s="1"/>
  <c r="GP20" i="2"/>
  <c r="GP21" i="2" s="1"/>
  <c r="GP22" i="2" s="1"/>
  <c r="GQ20" i="2"/>
  <c r="GQ21" i="2" s="1"/>
  <c r="GQ22" i="2" s="1"/>
  <c r="GF21" i="2"/>
  <c r="GF22" i="2" s="1"/>
  <c r="GG21" i="2"/>
  <c r="GG22" i="2" s="1"/>
  <c r="GH21" i="2"/>
  <c r="GH22" i="2" s="1"/>
  <c r="GF25" i="2"/>
  <c r="GG25" i="2"/>
  <c r="GH25" i="2"/>
  <c r="GI25" i="2"/>
  <c r="GI26" i="2" s="1"/>
  <c r="GI27" i="2" s="1"/>
  <c r="GJ25" i="2"/>
  <c r="GJ26" i="2" s="1"/>
  <c r="GJ27" i="2" s="1"/>
  <c r="GK25" i="2"/>
  <c r="GK26" i="2" s="1"/>
  <c r="GK27" i="2" s="1"/>
  <c r="GL25" i="2"/>
  <c r="GL26" i="2" s="1"/>
  <c r="GL27" i="2" s="1"/>
  <c r="GM25" i="2"/>
  <c r="GM26" i="2" s="1"/>
  <c r="GM27" i="2" s="1"/>
  <c r="GN25" i="2"/>
  <c r="GN26" i="2" s="1"/>
  <c r="GN27" i="2" s="1"/>
  <c r="GO25" i="2"/>
  <c r="GO26" i="2" s="1"/>
  <c r="GO27" i="2" s="1"/>
  <c r="GP25" i="2"/>
  <c r="GP26" i="2" s="1"/>
  <c r="GP27" i="2" s="1"/>
  <c r="GQ25" i="2"/>
  <c r="GQ26" i="2" s="1"/>
  <c r="GQ27" i="2" s="1"/>
  <c r="GF26" i="2"/>
  <c r="GF27" i="2" s="1"/>
  <c r="GG26" i="2"/>
  <c r="GG27" i="2" s="1"/>
  <c r="GH26" i="2"/>
  <c r="GH27" i="2" s="1"/>
  <c r="GF30" i="2"/>
  <c r="GG30" i="2"/>
  <c r="GH30" i="2"/>
  <c r="GI30" i="2"/>
  <c r="GJ30" i="2"/>
  <c r="GK30" i="2"/>
  <c r="GK31" i="2" s="1"/>
  <c r="GK32" i="2" s="1"/>
  <c r="GL30" i="2"/>
  <c r="GL31" i="2" s="1"/>
  <c r="GL32" i="2" s="1"/>
  <c r="GM30" i="2"/>
  <c r="GM31" i="2" s="1"/>
  <c r="GM32" i="2" s="1"/>
  <c r="GN30" i="2"/>
  <c r="GN31" i="2" s="1"/>
  <c r="GN32" i="2" s="1"/>
  <c r="GO30" i="2"/>
  <c r="GO31" i="2" s="1"/>
  <c r="GO32" i="2" s="1"/>
  <c r="GP30" i="2"/>
  <c r="GP31" i="2" s="1"/>
  <c r="GP32" i="2" s="1"/>
  <c r="GQ30" i="2"/>
  <c r="GQ31" i="2" s="1"/>
  <c r="GQ32" i="2" s="1"/>
  <c r="GF31" i="2"/>
  <c r="GF32" i="2" s="1"/>
  <c r="GG31" i="2"/>
  <c r="GG32" i="2" s="1"/>
  <c r="GH31" i="2"/>
  <c r="GH32" i="2" s="1"/>
  <c r="GI31" i="2"/>
  <c r="GI32" i="2" s="1"/>
  <c r="GJ31" i="2"/>
  <c r="GJ32" i="2" s="1"/>
  <c r="GF35" i="2"/>
  <c r="GF36" i="2" s="1"/>
  <c r="GF37" i="2" s="1"/>
  <c r="GG35" i="2"/>
  <c r="GG36" i="2" s="1"/>
  <c r="GG37" i="2" s="1"/>
  <c r="GH35" i="2"/>
  <c r="GH36" i="2" s="1"/>
  <c r="GH37" i="2" s="1"/>
  <c r="GI35" i="2"/>
  <c r="GI36" i="2" s="1"/>
  <c r="GI37" i="2" s="1"/>
  <c r="GJ35" i="2"/>
  <c r="GJ36" i="2" s="1"/>
  <c r="GJ37" i="2" s="1"/>
  <c r="GK35" i="2"/>
  <c r="GK36" i="2" s="1"/>
  <c r="GK37" i="2" s="1"/>
  <c r="GL35" i="2"/>
  <c r="GL36" i="2" s="1"/>
  <c r="GL37" i="2" s="1"/>
  <c r="GM35" i="2"/>
  <c r="GM36" i="2" s="1"/>
  <c r="GM37" i="2" s="1"/>
  <c r="GN35" i="2"/>
  <c r="GN36" i="2" s="1"/>
  <c r="GN37" i="2" s="1"/>
  <c r="GO35" i="2"/>
  <c r="GO36" i="2" s="1"/>
  <c r="GO37" i="2" s="1"/>
  <c r="GP35" i="2"/>
  <c r="GP36" i="2" s="1"/>
  <c r="GP37" i="2" s="1"/>
  <c r="GQ35" i="2"/>
  <c r="GQ36" i="2" s="1"/>
  <c r="GQ37" i="2" s="1"/>
  <c r="GF40" i="2"/>
  <c r="GF41" i="2" s="1"/>
  <c r="GF42" i="2" s="1"/>
  <c r="GG40" i="2"/>
  <c r="GG41" i="2" s="1"/>
  <c r="GG42" i="2" s="1"/>
  <c r="GH40" i="2"/>
  <c r="GH41" i="2" s="1"/>
  <c r="GH42" i="2" s="1"/>
  <c r="GI40" i="2"/>
  <c r="GI41" i="2" s="1"/>
  <c r="GI42" i="2" s="1"/>
  <c r="GJ40" i="2"/>
  <c r="GJ41" i="2" s="1"/>
  <c r="GJ42" i="2" s="1"/>
  <c r="GK40" i="2"/>
  <c r="GK41" i="2" s="1"/>
  <c r="GK42" i="2" s="1"/>
  <c r="GL40" i="2"/>
  <c r="GL41" i="2" s="1"/>
  <c r="GL42" i="2" s="1"/>
  <c r="GM40" i="2"/>
  <c r="GM41" i="2" s="1"/>
  <c r="GM42" i="2" s="1"/>
  <c r="GN40" i="2"/>
  <c r="GN41" i="2" s="1"/>
  <c r="GN42" i="2" s="1"/>
  <c r="GO40" i="2"/>
  <c r="GO41" i="2" s="1"/>
  <c r="GO42" i="2" s="1"/>
  <c r="GP40" i="2"/>
  <c r="GP41" i="2" s="1"/>
  <c r="GP42" i="2" s="1"/>
  <c r="GQ40" i="2"/>
  <c r="GQ41" i="2" s="1"/>
  <c r="GQ42" i="2" s="1"/>
  <c r="GF45" i="2"/>
  <c r="GF46" i="2" s="1"/>
  <c r="GF47" i="2" s="1"/>
  <c r="GG45" i="2"/>
  <c r="GG46" i="2" s="1"/>
  <c r="GG47" i="2" s="1"/>
  <c r="GH45" i="2"/>
  <c r="GH46" i="2" s="1"/>
  <c r="GH47" i="2" s="1"/>
  <c r="GI45" i="2"/>
  <c r="GI46" i="2" s="1"/>
  <c r="GI47" i="2" s="1"/>
  <c r="GJ45" i="2"/>
  <c r="GJ46" i="2" s="1"/>
  <c r="GJ47" i="2" s="1"/>
  <c r="GK45" i="2"/>
  <c r="GK46" i="2" s="1"/>
  <c r="GK47" i="2" s="1"/>
  <c r="GL45" i="2"/>
  <c r="GL46" i="2" s="1"/>
  <c r="GL47" i="2" s="1"/>
  <c r="GM45" i="2"/>
  <c r="GM46" i="2" s="1"/>
  <c r="GM47" i="2" s="1"/>
  <c r="GN45" i="2"/>
  <c r="GN46" i="2" s="1"/>
  <c r="GN47" i="2" s="1"/>
  <c r="GO45" i="2"/>
  <c r="GO46" i="2" s="1"/>
  <c r="GO47" i="2" s="1"/>
  <c r="GP45" i="2"/>
  <c r="GP46" i="2" s="1"/>
  <c r="GP47" i="2" s="1"/>
  <c r="GQ45" i="2"/>
  <c r="GQ46" i="2" s="1"/>
  <c r="GQ47" i="2" s="1"/>
  <c r="GF50" i="2"/>
  <c r="GG50" i="2"/>
  <c r="GH50" i="2"/>
  <c r="GI50" i="2"/>
  <c r="GJ50" i="2"/>
  <c r="GK50" i="2"/>
  <c r="GL50" i="2"/>
  <c r="GM50" i="2"/>
  <c r="GN50" i="2"/>
  <c r="GO50" i="2"/>
  <c r="GO51" i="2" s="1"/>
  <c r="GO52" i="2" s="1"/>
  <c r="GP50" i="2"/>
  <c r="GP51" i="2" s="1"/>
  <c r="GP52" i="2" s="1"/>
  <c r="GQ50" i="2"/>
  <c r="GQ51" i="2" s="1"/>
  <c r="GQ52" i="2" s="1"/>
  <c r="GF51" i="2"/>
  <c r="GF52" i="2" s="1"/>
  <c r="GG51" i="2"/>
  <c r="GG52" i="2" s="1"/>
  <c r="GH51" i="2"/>
  <c r="GH52" i="2" s="1"/>
  <c r="GI51" i="2"/>
  <c r="GI52" i="2" s="1"/>
  <c r="GJ51" i="2"/>
  <c r="GJ52" i="2" s="1"/>
  <c r="GK51" i="2"/>
  <c r="GK52" i="2" s="1"/>
  <c r="GL51" i="2"/>
  <c r="GL52" i="2" s="1"/>
  <c r="GM51" i="2"/>
  <c r="GM52" i="2" s="1"/>
  <c r="GN51" i="2"/>
  <c r="GN52" i="2" s="1"/>
  <c r="GF55" i="2"/>
  <c r="GG55" i="2"/>
  <c r="GG56" i="2" s="1"/>
  <c r="GG57" i="2" s="1"/>
  <c r="GH55" i="2"/>
  <c r="GH56" i="2" s="1"/>
  <c r="GH57" i="2" s="1"/>
  <c r="GI55" i="2"/>
  <c r="GI56" i="2" s="1"/>
  <c r="GI57" i="2" s="1"/>
  <c r="GJ55" i="2"/>
  <c r="GJ56" i="2" s="1"/>
  <c r="GJ57" i="2" s="1"/>
  <c r="GK55" i="2"/>
  <c r="GK56" i="2" s="1"/>
  <c r="GK57" i="2" s="1"/>
  <c r="GL55" i="2"/>
  <c r="GL56" i="2" s="1"/>
  <c r="GL57" i="2" s="1"/>
  <c r="GM55" i="2"/>
  <c r="GM56" i="2" s="1"/>
  <c r="GM57" i="2" s="1"/>
  <c r="GN55" i="2"/>
  <c r="GN56" i="2" s="1"/>
  <c r="GN57" i="2" s="1"/>
  <c r="GO55" i="2"/>
  <c r="GO56" i="2" s="1"/>
  <c r="GO57" i="2" s="1"/>
  <c r="GP55" i="2"/>
  <c r="GP56" i="2" s="1"/>
  <c r="GP57" i="2" s="1"/>
  <c r="GQ55" i="2"/>
  <c r="GQ56" i="2" s="1"/>
  <c r="GQ57" i="2" s="1"/>
  <c r="GF56" i="2"/>
  <c r="GF57" i="2" s="1"/>
  <c r="GF61" i="2"/>
  <c r="GF62" i="2" s="1"/>
  <c r="GG61" i="2"/>
  <c r="GG62" i="2" s="1"/>
  <c r="GH61" i="2"/>
  <c r="GH62" i="2" s="1"/>
  <c r="GO61" i="2"/>
  <c r="GO62" i="2" s="1"/>
  <c r="GP61" i="2"/>
  <c r="GP62" i="2" s="1"/>
  <c r="GK61" i="2"/>
  <c r="GK62" i="2" s="1"/>
  <c r="FP40" i="2"/>
  <c r="FQ55" i="2"/>
  <c r="FR55" i="2"/>
  <c r="FS55" i="2"/>
  <c r="FT55" i="2"/>
  <c r="FT56" i="2" s="1"/>
  <c r="FU55" i="2"/>
  <c r="FV55" i="2"/>
  <c r="FW55" i="2"/>
  <c r="FX55" i="2"/>
  <c r="FY55" i="2"/>
  <c r="FZ55" i="2"/>
  <c r="GA55" i="2"/>
  <c r="FP55" i="2"/>
  <c r="FP56" i="2" s="1"/>
  <c r="FP50" i="2"/>
  <c r="FP51" i="2" s="1"/>
  <c r="FP45" i="2"/>
  <c r="FP46" i="2" s="1"/>
  <c r="FP20" i="2"/>
  <c r="FQ20" i="2"/>
  <c r="FR20" i="2"/>
  <c r="FS20" i="2"/>
  <c r="FS21" i="2" s="1"/>
  <c r="FT20" i="2"/>
  <c r="FT21" i="2" s="1"/>
  <c r="FU20" i="2"/>
  <c r="FU21" i="2" s="1"/>
  <c r="FV20" i="2"/>
  <c r="FV21" i="2" s="1"/>
  <c r="FW20" i="2"/>
  <c r="FW21" i="2" s="1"/>
  <c r="FX20" i="2"/>
  <c r="FX21" i="2" s="1"/>
  <c r="FY20" i="2"/>
  <c r="FY21" i="2" s="1"/>
  <c r="FZ20" i="2"/>
  <c r="FZ21" i="2" s="1"/>
  <c r="GA20" i="2"/>
  <c r="GA21" i="2" s="1"/>
  <c r="FP21" i="2"/>
  <c r="FQ21" i="2"/>
  <c r="FR21" i="2"/>
  <c r="FP25" i="2"/>
  <c r="FP26" i="2" s="1"/>
  <c r="FQ25" i="2"/>
  <c r="FQ26" i="2" s="1"/>
  <c r="FR25" i="2"/>
  <c r="FS25" i="2"/>
  <c r="FS26" i="2" s="1"/>
  <c r="FT25" i="2"/>
  <c r="FT26" i="2" s="1"/>
  <c r="FU25" i="2"/>
  <c r="FU26" i="2" s="1"/>
  <c r="FV25" i="2"/>
  <c r="FV26" i="2" s="1"/>
  <c r="FW25" i="2"/>
  <c r="FW26" i="2" s="1"/>
  <c r="FX25" i="2"/>
  <c r="FX26" i="2" s="1"/>
  <c r="FY25" i="2"/>
  <c r="FY26" i="2" s="1"/>
  <c r="FZ25" i="2"/>
  <c r="FZ26" i="2" s="1"/>
  <c r="GA25" i="2"/>
  <c r="GA26" i="2" s="1"/>
  <c r="FP30" i="2"/>
  <c r="FP31" i="2" s="1"/>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5" i="2"/>
  <c r="FQ35" i="2"/>
  <c r="FQ36" i="2" s="1"/>
  <c r="FR35" i="2"/>
  <c r="FS35" i="2"/>
  <c r="FS36" i="2" s="1"/>
  <c r="FT35" i="2"/>
  <c r="FT36" i="2" s="1"/>
  <c r="FU35" i="2"/>
  <c r="FU36" i="2" s="1"/>
  <c r="FV35" i="2"/>
  <c r="FV36" i="2" s="1"/>
  <c r="FW35" i="2"/>
  <c r="FW36" i="2" s="1"/>
  <c r="FX35" i="2"/>
  <c r="FX36" i="2" s="1"/>
  <c r="FY35" i="2"/>
  <c r="FY36" i="2" s="1"/>
  <c r="FZ35" i="2"/>
  <c r="FZ36" i="2" s="1"/>
  <c r="GA35" i="2"/>
  <c r="GA36" i="2" s="1"/>
  <c r="FQ40" i="2"/>
  <c r="FQ41" i="2" s="1"/>
  <c r="FR40" i="2"/>
  <c r="FR41" i="2" s="1"/>
  <c r="FS40" i="2"/>
  <c r="FS41" i="2" s="1"/>
  <c r="FT40" i="2"/>
  <c r="FT41" i="2" s="1"/>
  <c r="FU40" i="2"/>
  <c r="FU41" i="2" s="1"/>
  <c r="FV40" i="2"/>
  <c r="FV41" i="2" s="1"/>
  <c r="FW40" i="2"/>
  <c r="FW41" i="2" s="1"/>
  <c r="FX40" i="2"/>
  <c r="FX41" i="2" s="1"/>
  <c r="FY40" i="2"/>
  <c r="FY41" i="2" s="1"/>
  <c r="FZ40" i="2"/>
  <c r="FZ41" i="2" s="1"/>
  <c r="GA40" i="2"/>
  <c r="GA41" i="2" s="1"/>
  <c r="FQ45" i="2"/>
  <c r="FQ46" i="2" s="1"/>
  <c r="FR45" i="2"/>
  <c r="FR46" i="2" s="1"/>
  <c r="FS45" i="2"/>
  <c r="FS46" i="2" s="1"/>
  <c r="FT45" i="2"/>
  <c r="FT46" i="2" s="1"/>
  <c r="FU45" i="2"/>
  <c r="FU46" i="2" s="1"/>
  <c r="FV45" i="2"/>
  <c r="FV46" i="2" s="1"/>
  <c r="FW45" i="2"/>
  <c r="FW46" i="2" s="1"/>
  <c r="FX45" i="2"/>
  <c r="FX46" i="2" s="1"/>
  <c r="FY45" i="2"/>
  <c r="FY46" i="2" s="1"/>
  <c r="FZ45" i="2"/>
  <c r="FZ46" i="2" s="1"/>
  <c r="GA45" i="2"/>
  <c r="GA46" i="2" s="1"/>
  <c r="FQ50" i="2"/>
  <c r="FQ51" i="2" s="1"/>
  <c r="FR50" i="2"/>
  <c r="FR51" i="2" s="1"/>
  <c r="FR52" i="2" s="1"/>
  <c r="FS50" i="2"/>
  <c r="FS51" i="2" s="1"/>
  <c r="FT50" i="2"/>
  <c r="FT51" i="2" s="1"/>
  <c r="FU50" i="2"/>
  <c r="FU51" i="2" s="1"/>
  <c r="FV50" i="2"/>
  <c r="FV51" i="2" s="1"/>
  <c r="FW50" i="2"/>
  <c r="FW51" i="2" s="1"/>
  <c r="FX50" i="2"/>
  <c r="FX51" i="2" s="1"/>
  <c r="FY50" i="2"/>
  <c r="FY51" i="2" s="1"/>
  <c r="FZ50" i="2"/>
  <c r="FZ51" i="2" s="1"/>
  <c r="GA50" i="2"/>
  <c r="GA51" i="2" s="1"/>
  <c r="FP60" i="2"/>
  <c r="FP61" i="2" s="1"/>
  <c r="FP62" i="2" s="1"/>
  <c r="FQ60" i="2"/>
  <c r="FQ61" i="2" s="1"/>
  <c r="FR60" i="2"/>
  <c r="FS60" i="2"/>
  <c r="FS61" i="2" s="1"/>
  <c r="FT60" i="2"/>
  <c r="FT61" i="2" s="1"/>
  <c r="FU60" i="2"/>
  <c r="FU61" i="2" s="1"/>
  <c r="FV60" i="2"/>
  <c r="FV61" i="2" s="1"/>
  <c r="FW60" i="2"/>
  <c r="FW61" i="2" s="1"/>
  <c r="FX60" i="2"/>
  <c r="FX61" i="2" s="1"/>
  <c r="FY60" i="2"/>
  <c r="FY61" i="2" s="1"/>
  <c r="FZ60" i="2"/>
  <c r="FZ61" i="2" s="1"/>
  <c r="GA60" i="2"/>
  <c r="GA61" i="2" s="1"/>
  <c r="EQ40" i="2"/>
  <c r="ER50" i="2"/>
  <c r="ES50" i="2"/>
  <c r="ET50" i="2"/>
  <c r="EU50" i="2"/>
  <c r="EU51" i="2" s="1"/>
  <c r="EV50" i="2"/>
  <c r="EW50" i="2"/>
  <c r="EW51" i="2" s="1"/>
  <c r="EX50" i="2"/>
  <c r="EX51" i="2" s="1"/>
  <c r="EY50" i="2"/>
  <c r="EY51" i="2" s="1"/>
  <c r="EZ50" i="2"/>
  <c r="EZ51" i="2" s="1"/>
  <c r="FA50" i="2"/>
  <c r="FA51" i="2" s="1"/>
  <c r="FB50" i="2"/>
  <c r="FB51" i="2" s="1"/>
  <c r="FC50" i="2"/>
  <c r="FC51" i="2" s="1"/>
  <c r="FD50" i="2"/>
  <c r="FD51" i="2" s="1"/>
  <c r="FE50" i="2"/>
  <c r="FE51" i="2" s="1"/>
  <c r="FF50" i="2"/>
  <c r="FF51" i="2" s="1"/>
  <c r="FG50" i="2"/>
  <c r="FG51" i="2" s="1"/>
  <c r="FH50" i="2"/>
  <c r="FH51" i="2" s="1"/>
  <c r="FI50" i="2"/>
  <c r="FI51" i="2" s="1"/>
  <c r="FJ50" i="2"/>
  <c r="FJ51" i="2" s="1"/>
  <c r="FK50" i="2"/>
  <c r="EQ50" i="2"/>
  <c r="EQ51" i="2" s="1"/>
  <c r="EQ52" i="2" s="1"/>
  <c r="FE60" i="2"/>
  <c r="FE61" i="2" s="1"/>
  <c r="FF60" i="2"/>
  <c r="FF61" i="2" s="1"/>
  <c r="FG60" i="2"/>
  <c r="FG61" i="2" s="1"/>
  <c r="FH60" i="2"/>
  <c r="FH61" i="2" s="1"/>
  <c r="FI60" i="2"/>
  <c r="FI61" i="2" s="1"/>
  <c r="FJ60" i="2"/>
  <c r="FJ61" i="2" s="1"/>
  <c r="FK60" i="2"/>
  <c r="FK61" i="2" s="1"/>
  <c r="FE55" i="2"/>
  <c r="FE56" i="2" s="1"/>
  <c r="FF55" i="2"/>
  <c r="FF56" i="2" s="1"/>
  <c r="FG55" i="2"/>
  <c r="FG56" i="2" s="1"/>
  <c r="FH55" i="2"/>
  <c r="FH56" i="2" s="1"/>
  <c r="FI55" i="2"/>
  <c r="FI56" i="2" s="1"/>
  <c r="FJ55" i="2"/>
  <c r="FJ56" i="2" s="1"/>
  <c r="FK55" i="2"/>
  <c r="FK5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s="1"/>
  <c r="FE35" i="2"/>
  <c r="FE36" i="2" s="1"/>
  <c r="FF35" i="2"/>
  <c r="FF36" i="2" s="1"/>
  <c r="FG35" i="2"/>
  <c r="FG36" i="2" s="1"/>
  <c r="FH35" i="2"/>
  <c r="FH36" i="2" s="1"/>
  <c r="FI35" i="2"/>
  <c r="FI36" i="2" s="1"/>
  <c r="FJ35" i="2"/>
  <c r="FJ36" i="2" s="1"/>
  <c r="FK35" i="2"/>
  <c r="FK36" i="2" s="1"/>
  <c r="FE30" i="2"/>
  <c r="FE31" i="2" s="1"/>
  <c r="FF30" i="2"/>
  <c r="FF31" i="2" s="1"/>
  <c r="FF32" i="2" s="1"/>
  <c r="FG30" i="2"/>
  <c r="FG31" i="2" s="1"/>
  <c r="FH30" i="2"/>
  <c r="FH31" i="2" s="1"/>
  <c r="FI30" i="2"/>
  <c r="FI31" i="2" s="1"/>
  <c r="FJ30" i="2"/>
  <c r="FJ31" i="2" s="1"/>
  <c r="FK30" i="2"/>
  <c r="FK31" i="2" s="1"/>
  <c r="FE25" i="2"/>
  <c r="FE26" i="2" s="1"/>
  <c r="FF25" i="2"/>
  <c r="FF26" i="2" s="1"/>
  <c r="FG25" i="2"/>
  <c r="FG26" i="2" s="1"/>
  <c r="FH25" i="2"/>
  <c r="FH26" i="2" s="1"/>
  <c r="FI25" i="2"/>
  <c r="FI26" i="2" s="1"/>
  <c r="FJ25" i="2"/>
  <c r="FJ26" i="2" s="1"/>
  <c r="FK25" i="2"/>
  <c r="FK26" i="2" s="1"/>
  <c r="FE20" i="2"/>
  <c r="FE21" i="2" s="1"/>
  <c r="FF20" i="2"/>
  <c r="FG20" i="2"/>
  <c r="FG21" i="2" s="1"/>
  <c r="FH20" i="2"/>
  <c r="FH21" i="2" s="1"/>
  <c r="FI20" i="2"/>
  <c r="FI21" i="2" s="1"/>
  <c r="FJ20" i="2"/>
  <c r="FJ21" i="2" s="1"/>
  <c r="FK20" i="2"/>
  <c r="FK21" i="2" s="1"/>
  <c r="EQ20" i="2"/>
  <c r="EQ21" i="2" s="1"/>
  <c r="ER20" i="2"/>
  <c r="ER21" i="2" s="1"/>
  <c r="ES20" i="2"/>
  <c r="ET20" i="2"/>
  <c r="EU20" i="2"/>
  <c r="EU21" i="2" s="1"/>
  <c r="EV20" i="2"/>
  <c r="EV21" i="2" s="1"/>
  <c r="EW20" i="2"/>
  <c r="EW21" i="2" s="1"/>
  <c r="EX20" i="2"/>
  <c r="EX21" i="2" s="1"/>
  <c r="EY20" i="2"/>
  <c r="EY21" i="2" s="1"/>
  <c r="EZ20" i="2"/>
  <c r="EZ21" i="2" s="1"/>
  <c r="EZ22" i="2" s="1"/>
  <c r="FA20" i="2"/>
  <c r="FA21" i="2" s="1"/>
  <c r="FB20" i="2"/>
  <c r="FB21" i="2" s="1"/>
  <c r="FC20" i="2"/>
  <c r="FC21" i="2" s="1"/>
  <c r="FD20" i="2"/>
  <c r="FD21" i="2" s="1"/>
  <c r="EQ25" i="2"/>
  <c r="EQ26" i="2" s="1"/>
  <c r="ER25" i="2"/>
  <c r="ER26" i="2" s="1"/>
  <c r="ES25" i="2"/>
  <c r="ES26" i="2" s="1"/>
  <c r="ET25" i="2"/>
  <c r="ET26" i="2" s="1"/>
  <c r="EU25" i="2"/>
  <c r="EU26" i="2" s="1"/>
  <c r="EV25" i="2"/>
  <c r="EV26" i="2" s="1"/>
  <c r="EW25" i="2"/>
  <c r="EW26" i="2" s="1"/>
  <c r="EX25" i="2"/>
  <c r="EX26" i="2" s="1"/>
  <c r="EY25" i="2"/>
  <c r="EY26" i="2" s="1"/>
  <c r="EZ25" i="2"/>
  <c r="EZ26" i="2" s="1"/>
  <c r="FA25" i="2"/>
  <c r="FA26" i="2" s="1"/>
  <c r="FB25" i="2"/>
  <c r="FB26" i="2" s="1"/>
  <c r="FC25" i="2"/>
  <c r="FC26" i="2" s="1"/>
  <c r="FD25" i="2"/>
  <c r="FD26" i="2" s="1"/>
  <c r="EQ30" i="2"/>
  <c r="EQ31" i="2" s="1"/>
  <c r="ER30" i="2"/>
  <c r="ES30" i="2"/>
  <c r="ET30" i="2"/>
  <c r="EU30" i="2"/>
  <c r="EU31" i="2" s="1"/>
  <c r="EV30" i="2"/>
  <c r="EW30" i="2"/>
  <c r="EW31" i="2" s="1"/>
  <c r="EX30" i="2"/>
  <c r="EX31" i="2" s="1"/>
  <c r="EY30" i="2"/>
  <c r="EY31" i="2" s="1"/>
  <c r="EZ30" i="2"/>
  <c r="EZ31" i="2" s="1"/>
  <c r="FA30" i="2"/>
  <c r="FA31" i="2" s="1"/>
  <c r="FB30" i="2"/>
  <c r="FB31" i="2" s="1"/>
  <c r="FC30" i="2"/>
  <c r="FC31" i="2" s="1"/>
  <c r="FD30" i="2"/>
  <c r="FD31" i="2" s="1"/>
  <c r="EQ35" i="2"/>
  <c r="ER35" i="2"/>
  <c r="ER36" i="2" s="1"/>
  <c r="ES35" i="2"/>
  <c r="ET35" i="2"/>
  <c r="ET36" i="2" s="1"/>
  <c r="EU35" i="2"/>
  <c r="EU36" i="2" s="1"/>
  <c r="EV35" i="2"/>
  <c r="EV36" i="2" s="1"/>
  <c r="EW35" i="2"/>
  <c r="EW36" i="2" s="1"/>
  <c r="EX35" i="2"/>
  <c r="EX36" i="2" s="1"/>
  <c r="EY35" i="2"/>
  <c r="EY36" i="2" s="1"/>
  <c r="EZ35" i="2"/>
  <c r="EZ36" i="2" s="1"/>
  <c r="FA35" i="2"/>
  <c r="FA36" i="2" s="1"/>
  <c r="FB35" i="2"/>
  <c r="FB36" i="2" s="1"/>
  <c r="FC35" i="2"/>
  <c r="FC36" i="2" s="1"/>
  <c r="FD35" i="2"/>
  <c r="FD36" i="2" s="1"/>
  <c r="ES36" i="2"/>
  <c r="ER40" i="2"/>
  <c r="ER41" i="2" s="1"/>
  <c r="ES40" i="2"/>
  <c r="ET40" i="2"/>
  <c r="EU40" i="2"/>
  <c r="EU41" i="2" s="1"/>
  <c r="EV40" i="2"/>
  <c r="EV41" i="2" s="1"/>
  <c r="EW40" i="2"/>
  <c r="EW41" i="2" s="1"/>
  <c r="EX40" i="2"/>
  <c r="EX41" i="2" s="1"/>
  <c r="EY40" i="2"/>
  <c r="EY41" i="2" s="1"/>
  <c r="EZ40" i="2"/>
  <c r="EZ41" i="2" s="1"/>
  <c r="FA40" i="2"/>
  <c r="FA41" i="2" s="1"/>
  <c r="FB40" i="2"/>
  <c r="FB41" i="2" s="1"/>
  <c r="FC40" i="2"/>
  <c r="FC41" i="2" s="1"/>
  <c r="FD40" i="2"/>
  <c r="FD41" i="2" s="1"/>
  <c r="ES41" i="2"/>
  <c r="ET41" i="2"/>
  <c r="EQ45" i="2"/>
  <c r="EQ46" i="2" s="1"/>
  <c r="ER45" i="2"/>
  <c r="ER46" i="2" s="1"/>
  <c r="ES45" i="2"/>
  <c r="ES46" i="2" s="1"/>
  <c r="ET45" i="2"/>
  <c r="ET46" i="2" s="1"/>
  <c r="EU45" i="2"/>
  <c r="EU46" i="2" s="1"/>
  <c r="EV45" i="2"/>
  <c r="EW45" i="2"/>
  <c r="EW46" i="2" s="1"/>
  <c r="EX45" i="2"/>
  <c r="EX46" i="2" s="1"/>
  <c r="EY45" i="2"/>
  <c r="EY46" i="2" s="1"/>
  <c r="EZ45" i="2"/>
  <c r="EZ46" i="2" s="1"/>
  <c r="FA45" i="2"/>
  <c r="FA46" i="2" s="1"/>
  <c r="FB45" i="2"/>
  <c r="FB46" i="2" s="1"/>
  <c r="FC45" i="2"/>
  <c r="FC46" i="2" s="1"/>
  <c r="FD45" i="2"/>
  <c r="FD46" i="2" s="1"/>
  <c r="EQ55" i="2"/>
  <c r="EQ56" i="2" s="1"/>
  <c r="ER55" i="2"/>
  <c r="ER56" i="2" s="1"/>
  <c r="ES55" i="2"/>
  <c r="ES56" i="2" s="1"/>
  <c r="ET55" i="2"/>
  <c r="ET56" i="2" s="1"/>
  <c r="EU55" i="2"/>
  <c r="EU56" i="2" s="1"/>
  <c r="EV55" i="2"/>
  <c r="EV56" i="2" s="1"/>
  <c r="EW55" i="2"/>
  <c r="EW56" i="2" s="1"/>
  <c r="EX55" i="2"/>
  <c r="EX56" i="2" s="1"/>
  <c r="EY55" i="2"/>
  <c r="EY56" i="2" s="1"/>
  <c r="EZ55" i="2"/>
  <c r="EZ56" i="2" s="1"/>
  <c r="FA55" i="2"/>
  <c r="FA56" i="2" s="1"/>
  <c r="FB55" i="2"/>
  <c r="FB56" i="2" s="1"/>
  <c r="FC55" i="2"/>
  <c r="FC56" i="2" s="1"/>
  <c r="FD55" i="2"/>
  <c r="FD56" i="2" s="1"/>
  <c r="EQ60" i="2"/>
  <c r="EQ61" i="2" s="1"/>
  <c r="ER60" i="2"/>
  <c r="ER61" i="2" s="1"/>
  <c r="ES60" i="2"/>
  <c r="ET60" i="2"/>
  <c r="EU60" i="2"/>
  <c r="EU61" i="2" s="1"/>
  <c r="EV60" i="2"/>
  <c r="EW60" i="2"/>
  <c r="EW61" i="2" s="1"/>
  <c r="EX60" i="2"/>
  <c r="EX61" i="2" s="1"/>
  <c r="EY60" i="2"/>
  <c r="EY61" i="2" s="1"/>
  <c r="EZ60" i="2"/>
  <c r="FA60" i="2"/>
  <c r="FA61" i="2" s="1"/>
  <c r="FB60" i="2"/>
  <c r="FB61" i="2" s="1"/>
  <c r="FC60" i="2"/>
  <c r="FC61" i="2" s="1"/>
  <c r="FD60" i="2"/>
  <c r="FD61" i="2" s="1"/>
  <c r="ES61" i="2"/>
  <c r="ET61" i="2"/>
  <c r="EI50" i="2"/>
  <c r="DY50" i="2"/>
  <c r="DY51" i="2" s="1"/>
  <c r="DZ45" i="2"/>
  <c r="DZ46" i="2" s="1"/>
  <c r="EA45" i="2"/>
  <c r="EA46" i="2" s="1"/>
  <c r="EB45" i="2"/>
  <c r="EB46" i="2" s="1"/>
  <c r="EC45" i="2"/>
  <c r="EC46" i="2" s="1"/>
  <c r="ED45" i="2"/>
  <c r="ED46" i="2" s="1"/>
  <c r="EE45" i="2"/>
  <c r="EE46" i="2" s="1"/>
  <c r="EF45" i="2"/>
  <c r="EG45" i="2"/>
  <c r="EH45" i="2"/>
  <c r="EH46" i="2" s="1"/>
  <c r="EI45" i="2"/>
  <c r="EI46" i="2" s="1"/>
  <c r="EJ45" i="2"/>
  <c r="EJ46" i="2" s="1"/>
  <c r="EK45" i="2"/>
  <c r="EK46" i="2" s="1"/>
  <c r="EL45" i="2"/>
  <c r="EL46" i="2" s="1"/>
  <c r="DY45" i="2"/>
  <c r="DY46" i="2" s="1"/>
  <c r="DY40" i="2"/>
  <c r="DY35" i="2"/>
  <c r="DY25" i="2"/>
  <c r="DY26" i="2" s="1"/>
  <c r="EI60" i="2"/>
  <c r="EI61" i="2" s="1"/>
  <c r="EJ60" i="2"/>
  <c r="EJ61" i="2" s="1"/>
  <c r="EK60" i="2"/>
  <c r="EK61" i="2" s="1"/>
  <c r="EL60" i="2"/>
  <c r="EL61" i="2" s="1"/>
  <c r="EI55" i="2"/>
  <c r="EI56" i="2" s="1"/>
  <c r="EJ55" i="2"/>
  <c r="EJ56" i="2" s="1"/>
  <c r="EK55" i="2"/>
  <c r="EK56" i="2" s="1"/>
  <c r="EL55" i="2"/>
  <c r="EL56" i="2" s="1"/>
  <c r="EJ50" i="2"/>
  <c r="EK50" i="2"/>
  <c r="EK51" i="2" s="1"/>
  <c r="EL50" i="2"/>
  <c r="EL51" i="2" s="1"/>
  <c r="EI40" i="2"/>
  <c r="EI41" i="2" s="1"/>
  <c r="EJ40" i="2"/>
  <c r="EJ41" i="2" s="1"/>
  <c r="EK40" i="2"/>
  <c r="EK41" i="2" s="1"/>
  <c r="EL40" i="2"/>
  <c r="EL41" i="2" s="1"/>
  <c r="EI35" i="2"/>
  <c r="EI36" i="2" s="1"/>
  <c r="EJ35" i="2"/>
  <c r="EJ36" i="2" s="1"/>
  <c r="EK35" i="2"/>
  <c r="EK36" i="2" s="1"/>
  <c r="EL35" i="2"/>
  <c r="EL36" i="2" s="1"/>
  <c r="EI30" i="2"/>
  <c r="EI31" i="2" s="1"/>
  <c r="EI32" i="2" s="1"/>
  <c r="EJ30" i="2"/>
  <c r="EK30" i="2"/>
  <c r="EK31" i="2" s="1"/>
  <c r="EK32" i="2" s="1"/>
  <c r="EL30" i="2"/>
  <c r="EL31" i="2" s="1"/>
  <c r="EI25" i="2"/>
  <c r="EI26" i="2" s="1"/>
  <c r="EJ25" i="2"/>
  <c r="EJ26" i="2" s="1"/>
  <c r="EK25" i="2"/>
  <c r="EK26" i="2" s="1"/>
  <c r="EL25" i="2"/>
  <c r="EL26" i="2" s="1"/>
  <c r="EI20" i="2"/>
  <c r="EI21" i="2" s="1"/>
  <c r="EJ20" i="2"/>
  <c r="EK20" i="2"/>
  <c r="EK21" i="2" s="1"/>
  <c r="EK22" i="2" s="1"/>
  <c r="EL20" i="2"/>
  <c r="EL21" i="2" s="1"/>
  <c r="DY20" i="2"/>
  <c r="DY21" i="2" s="1"/>
  <c r="DL40" i="2"/>
  <c r="DZ20" i="2"/>
  <c r="DZ21" i="2" s="1"/>
  <c r="EA20" i="2"/>
  <c r="EA21" i="2" s="1"/>
  <c r="EB20" i="2"/>
  <c r="EB21" i="2" s="1"/>
  <c r="EC20" i="2"/>
  <c r="ED20" i="2"/>
  <c r="ED21" i="2" s="1"/>
  <c r="ED22" i="2" s="1"/>
  <c r="EE20" i="2"/>
  <c r="EE21" i="2" s="1"/>
  <c r="EF20" i="2"/>
  <c r="EF21" i="2" s="1"/>
  <c r="EG20" i="2"/>
  <c r="EG21" i="2" s="1"/>
  <c r="EH20" i="2"/>
  <c r="EH21" i="2" s="1"/>
  <c r="DZ25" i="2"/>
  <c r="EA25" i="2"/>
  <c r="EB25" i="2"/>
  <c r="EB26" i="2" s="1"/>
  <c r="EB27" i="2" s="1"/>
  <c r="EC25" i="2"/>
  <c r="EC26" i="2" s="1"/>
  <c r="ED25" i="2"/>
  <c r="ED26" i="2" s="1"/>
  <c r="EE25" i="2"/>
  <c r="EE26" i="2" s="1"/>
  <c r="EF25" i="2"/>
  <c r="EF26" i="2" s="1"/>
  <c r="EG25" i="2"/>
  <c r="EG26" i="2" s="1"/>
  <c r="EH25" i="2"/>
  <c r="EH26" i="2" s="1"/>
  <c r="DY30" i="2"/>
  <c r="DY31" i="2" s="1"/>
  <c r="DZ30" i="2"/>
  <c r="DZ31" i="2" s="1"/>
  <c r="EA30" i="2"/>
  <c r="EA31" i="2" s="1"/>
  <c r="EB30" i="2"/>
  <c r="EB31" i="2" s="1"/>
  <c r="EC30" i="2"/>
  <c r="EC31" i="2" s="1"/>
  <c r="ED30" i="2"/>
  <c r="ED31" i="2" s="1"/>
  <c r="EE30" i="2"/>
  <c r="EE31" i="2" s="1"/>
  <c r="EF30" i="2"/>
  <c r="EF31" i="2" s="1"/>
  <c r="EG30" i="2"/>
  <c r="EH30" i="2"/>
  <c r="EH31" i="2" s="1"/>
  <c r="DZ35" i="2"/>
  <c r="EA35" i="2"/>
  <c r="EA36" i="2" s="1"/>
  <c r="EB35" i="2"/>
  <c r="EC35" i="2"/>
  <c r="EC36" i="2" s="1"/>
  <c r="ED35" i="2"/>
  <c r="ED36" i="2" s="1"/>
  <c r="EE35" i="2"/>
  <c r="EE36" i="2" s="1"/>
  <c r="EF35" i="2"/>
  <c r="EF36" i="2" s="1"/>
  <c r="EG35" i="2"/>
  <c r="EG36" i="2" s="1"/>
  <c r="EH35" i="2"/>
  <c r="EH36" i="2" s="1"/>
  <c r="DZ40" i="2"/>
  <c r="DZ41" i="2" s="1"/>
  <c r="EA40" i="2"/>
  <c r="EA41" i="2" s="1"/>
  <c r="EB40" i="2"/>
  <c r="EB41" i="2" s="1"/>
  <c r="EC40" i="2"/>
  <c r="EC41" i="2" s="1"/>
  <c r="ED40" i="2"/>
  <c r="ED41" i="2" s="1"/>
  <c r="EE40" i="2"/>
  <c r="EE41" i="2" s="1"/>
  <c r="EF40" i="2"/>
  <c r="EF41" i="2" s="1"/>
  <c r="EG40" i="2"/>
  <c r="EG41" i="2" s="1"/>
  <c r="EH40" i="2"/>
  <c r="EH41" i="2" s="1"/>
  <c r="DZ50" i="2"/>
  <c r="DZ51" i="2" s="1"/>
  <c r="EA50" i="2"/>
  <c r="EA51" i="2" s="1"/>
  <c r="EB50" i="2"/>
  <c r="EB51" i="2" s="1"/>
  <c r="EC50" i="2"/>
  <c r="EC51" i="2" s="1"/>
  <c r="ED50" i="2"/>
  <c r="ED51" i="2" s="1"/>
  <c r="EE50" i="2"/>
  <c r="EF50" i="2"/>
  <c r="EF51" i="2" s="1"/>
  <c r="EG50" i="2"/>
  <c r="EH50" i="2"/>
  <c r="DY55" i="2"/>
  <c r="DY56" i="2" s="1"/>
  <c r="DZ55" i="2"/>
  <c r="DZ56" i="2" s="1"/>
  <c r="EA55" i="2"/>
  <c r="EA56" i="2" s="1"/>
  <c r="EB55" i="2"/>
  <c r="EB56" i="2" s="1"/>
  <c r="EC55" i="2"/>
  <c r="EC56" i="2" s="1"/>
  <c r="ED55" i="2"/>
  <c r="ED56" i="2" s="1"/>
  <c r="EE55" i="2"/>
  <c r="EE56" i="2" s="1"/>
  <c r="EF55" i="2"/>
  <c r="EF56" i="2" s="1"/>
  <c r="EG55" i="2"/>
  <c r="EG56" i="2" s="1"/>
  <c r="EH55" i="2"/>
  <c r="EH56" i="2" s="1"/>
  <c r="DY60" i="2"/>
  <c r="DY61" i="2" s="1"/>
  <c r="DZ60" i="2"/>
  <c r="DZ61" i="2" s="1"/>
  <c r="EA60" i="2"/>
  <c r="EB60" i="2"/>
  <c r="EC60" i="2"/>
  <c r="EC61" i="2" s="1"/>
  <c r="ED60" i="2"/>
  <c r="EE60" i="2"/>
  <c r="EE61" i="2" s="1"/>
  <c r="EF60" i="2"/>
  <c r="EG60" i="2"/>
  <c r="EH60" i="2"/>
  <c r="EH61" i="2" s="1"/>
  <c r="CU40" i="2"/>
  <c r="CU41" i="2" s="1"/>
  <c r="DM40" i="2"/>
  <c r="DN40" i="2"/>
  <c r="DO40" i="2"/>
  <c r="DP40" i="2"/>
  <c r="DQ40" i="2"/>
  <c r="DR40" i="2"/>
  <c r="DS40" i="2"/>
  <c r="DT40" i="2"/>
  <c r="DK20" i="2"/>
  <c r="DK21" i="2" s="1"/>
  <c r="DL20" i="2"/>
  <c r="DL21" i="2" s="1"/>
  <c r="DM20" i="2"/>
  <c r="DN20" i="2"/>
  <c r="DN21" i="2" s="1"/>
  <c r="DO20" i="2"/>
  <c r="DO21" i="2" s="1"/>
  <c r="DP20" i="2"/>
  <c r="DP21" i="2" s="1"/>
  <c r="DQ20" i="2"/>
  <c r="DQ21" i="2" s="1"/>
  <c r="DR20" i="2"/>
  <c r="DR21" i="2" s="1"/>
  <c r="DS20" i="2"/>
  <c r="DS21" i="2" s="1"/>
  <c r="DT20" i="2"/>
  <c r="DT21" i="2" s="1"/>
  <c r="DK25" i="2"/>
  <c r="DK26" i="2" s="1"/>
  <c r="DL25" i="2"/>
  <c r="DL26" i="2" s="1"/>
  <c r="DM25" i="2"/>
  <c r="DN25" i="2"/>
  <c r="DN26" i="2" s="1"/>
  <c r="DO25" i="2"/>
  <c r="DO26" i="2" s="1"/>
  <c r="DP25" i="2"/>
  <c r="DP26" i="2" s="1"/>
  <c r="DQ25" i="2"/>
  <c r="DQ26" i="2" s="1"/>
  <c r="DR25" i="2"/>
  <c r="DR26" i="2" s="1"/>
  <c r="DS25" i="2"/>
  <c r="DT25" i="2"/>
  <c r="DT26" i="2" s="1"/>
  <c r="DK30" i="2"/>
  <c r="DK31" i="2" s="1"/>
  <c r="DL30" i="2"/>
  <c r="DL31" i="2" s="1"/>
  <c r="DM30" i="2"/>
  <c r="DN30" i="2"/>
  <c r="DO30" i="2"/>
  <c r="DO31" i="2" s="1"/>
  <c r="DP30" i="2"/>
  <c r="DQ30" i="2"/>
  <c r="DQ31" i="2" s="1"/>
  <c r="DR30" i="2"/>
  <c r="DR31" i="2" s="1"/>
  <c r="DS30" i="2"/>
  <c r="DS31" i="2" s="1"/>
  <c r="DT30" i="2"/>
  <c r="DT31" i="2" s="1"/>
  <c r="DK35" i="2"/>
  <c r="DL35" i="2"/>
  <c r="DL36" i="2" s="1"/>
  <c r="DM35" i="2"/>
  <c r="DN35" i="2"/>
  <c r="DN36" i="2" s="1"/>
  <c r="DO35" i="2"/>
  <c r="DO36" i="2" s="1"/>
  <c r="DP35" i="2"/>
  <c r="DP36" i="2" s="1"/>
  <c r="DQ35" i="2"/>
  <c r="DQ36" i="2" s="1"/>
  <c r="DR35" i="2"/>
  <c r="DR36" i="2" s="1"/>
  <c r="DS35" i="2"/>
  <c r="DS36" i="2" s="1"/>
  <c r="DT35" i="2"/>
  <c r="DT36" i="2" s="1"/>
  <c r="DK45" i="2"/>
  <c r="DK46" i="2" s="1"/>
  <c r="DL45" i="2"/>
  <c r="DL46" i="2" s="1"/>
  <c r="DM45" i="2"/>
  <c r="DM46" i="2" s="1"/>
  <c r="DN45" i="2"/>
  <c r="DN46" i="2" s="1"/>
  <c r="DO45" i="2"/>
  <c r="DP45" i="2"/>
  <c r="DQ45" i="2"/>
  <c r="DQ46" i="2" s="1"/>
  <c r="DR45" i="2"/>
  <c r="DR46" i="2" s="1"/>
  <c r="DS45" i="2"/>
  <c r="DS46" i="2" s="1"/>
  <c r="DT45" i="2"/>
  <c r="DT46" i="2" s="1"/>
  <c r="DK50" i="2"/>
  <c r="DK51" i="2" s="1"/>
  <c r="DL50" i="2"/>
  <c r="DL51" i="2" s="1"/>
  <c r="DM50" i="2"/>
  <c r="DM51" i="2" s="1"/>
  <c r="DN50" i="2"/>
  <c r="DN51" i="2" s="1"/>
  <c r="DO50" i="2"/>
  <c r="DO51" i="2" s="1"/>
  <c r="DP50" i="2"/>
  <c r="DQ50" i="2"/>
  <c r="DQ51" i="2" s="1"/>
  <c r="DR50" i="2"/>
  <c r="DR51" i="2" s="1"/>
  <c r="DS50" i="2"/>
  <c r="DS51" i="2" s="1"/>
  <c r="DT50" i="2"/>
  <c r="DT51" i="2" s="1"/>
  <c r="DK55" i="2"/>
  <c r="DK56" i="2" s="1"/>
  <c r="DL55" i="2"/>
  <c r="DL56" i="2" s="1"/>
  <c r="DM55" i="2"/>
  <c r="DN55" i="2"/>
  <c r="DN56" i="2" s="1"/>
  <c r="DO55" i="2"/>
  <c r="DO56" i="2" s="1"/>
  <c r="DP55" i="2"/>
  <c r="DP56" i="2" s="1"/>
  <c r="DQ55" i="2"/>
  <c r="DQ56" i="2" s="1"/>
  <c r="DR55" i="2"/>
  <c r="DR56" i="2" s="1"/>
  <c r="DS55" i="2"/>
  <c r="DS56" i="2" s="1"/>
  <c r="DT55" i="2"/>
  <c r="DT56" i="2" s="1"/>
  <c r="DM56" i="2"/>
  <c r="DK60" i="2"/>
  <c r="DK61" i="2" s="1"/>
  <c r="DL60" i="2"/>
  <c r="DL61" i="2" s="1"/>
  <c r="DM60" i="2"/>
  <c r="DN60" i="2"/>
  <c r="DN61" i="2" s="1"/>
  <c r="DO60" i="2"/>
  <c r="DP60" i="2"/>
  <c r="DQ60" i="2"/>
  <c r="DR60" i="2"/>
  <c r="DS60" i="2"/>
  <c r="DT60" i="2"/>
  <c r="DF60" i="2"/>
  <c r="DF61" i="2" s="1"/>
  <c r="DF55" i="2"/>
  <c r="DF56" i="2" s="1"/>
  <c r="DF50" i="2"/>
  <c r="DF51" i="2" s="1"/>
  <c r="DF45" i="2"/>
  <c r="DF46" i="2" s="1"/>
  <c r="DF40" i="2"/>
  <c r="DF41" i="2" s="1"/>
  <c r="DF30" i="2"/>
  <c r="DF31" i="2" s="1"/>
  <c r="DF25" i="2"/>
  <c r="DF26" i="2" s="1"/>
  <c r="CV35" i="2"/>
  <c r="CV36" i="2" s="1"/>
  <c r="CW35" i="2"/>
  <c r="CW36" i="2" s="1"/>
  <c r="CX35" i="2"/>
  <c r="CX36" i="2" s="1"/>
  <c r="CY35" i="2"/>
  <c r="CY36" i="2" s="1"/>
  <c r="CZ35" i="2"/>
  <c r="CZ36" i="2" s="1"/>
  <c r="DA35" i="2"/>
  <c r="DA36" i="2" s="1"/>
  <c r="DB35" i="2"/>
  <c r="DC35" i="2"/>
  <c r="DD35" i="2"/>
  <c r="DE35" i="2"/>
  <c r="DE36" i="2" s="1"/>
  <c r="DF35" i="2"/>
  <c r="DF36" i="2" s="1"/>
  <c r="CU35" i="2"/>
  <c r="BF35" i="2"/>
  <c r="CF35" i="2"/>
  <c r="CG35" i="2"/>
  <c r="CG36" i="2" s="1"/>
  <c r="CG37" i="2" s="1"/>
  <c r="DF20" i="2"/>
  <c r="DF21" i="2" s="1"/>
  <c r="CU20" i="2"/>
  <c r="CU21" i="2" s="1"/>
  <c r="CV20" i="2"/>
  <c r="CV21" i="2" s="1"/>
  <c r="CW20" i="2"/>
  <c r="CW21" i="2" s="1"/>
  <c r="CX20" i="2"/>
  <c r="CX21" i="2" s="1"/>
  <c r="CY20" i="2"/>
  <c r="CY21" i="2" s="1"/>
  <c r="CZ20" i="2"/>
  <c r="CZ21" i="2" s="1"/>
  <c r="DA20" i="2"/>
  <c r="DA21" i="2" s="1"/>
  <c r="DB20" i="2"/>
  <c r="DB21" i="2" s="1"/>
  <c r="DC20" i="2"/>
  <c r="DC21" i="2" s="1"/>
  <c r="DD20" i="2"/>
  <c r="DD21" i="2" s="1"/>
  <c r="DE20" i="2"/>
  <c r="DE21" i="2" s="1"/>
  <c r="CU25" i="2"/>
  <c r="CU26" i="2" s="1"/>
  <c r="CU27" i="2" s="1"/>
  <c r="CV25" i="2"/>
  <c r="CW25" i="2"/>
  <c r="CX25" i="2"/>
  <c r="CY25" i="2"/>
  <c r="CY26" i="2" s="1"/>
  <c r="CZ25" i="2"/>
  <c r="CZ26" i="2" s="1"/>
  <c r="DA25" i="2"/>
  <c r="DA26" i="2" s="1"/>
  <c r="DB25" i="2"/>
  <c r="DB26" i="2" s="1"/>
  <c r="DC25" i="2"/>
  <c r="DC26" i="2" s="1"/>
  <c r="DD25" i="2"/>
  <c r="DD26" i="2" s="1"/>
  <c r="DE25" i="2"/>
  <c r="DE26" i="2" s="1"/>
  <c r="CX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V40" i="2"/>
  <c r="CW40" i="2"/>
  <c r="CW41" i="2" s="1"/>
  <c r="CX40" i="2"/>
  <c r="CX41" i="2" s="1"/>
  <c r="CY40" i="2"/>
  <c r="CY41" i="2" s="1"/>
  <c r="CZ40" i="2"/>
  <c r="DA40" i="2"/>
  <c r="DA41" i="2" s="1"/>
  <c r="DB40" i="2"/>
  <c r="DB41" i="2" s="1"/>
  <c r="DC40" i="2"/>
  <c r="DC41" i="2" s="1"/>
  <c r="DD40" i="2"/>
  <c r="DD41" i="2" s="1"/>
  <c r="DE40" i="2"/>
  <c r="DE41" i="2" s="1"/>
  <c r="CU45" i="2"/>
  <c r="CU46" i="2" s="1"/>
  <c r="CV45" i="2"/>
  <c r="CV46" i="2" s="1"/>
  <c r="CW45" i="2"/>
  <c r="CW46" i="2" s="1"/>
  <c r="CX45" i="2"/>
  <c r="CX46" i="2" s="1"/>
  <c r="CY45" i="2"/>
  <c r="CY46" i="2" s="1"/>
  <c r="CZ45" i="2"/>
  <c r="CZ46" i="2" s="1"/>
  <c r="DA45" i="2"/>
  <c r="DA46" i="2" s="1"/>
  <c r="DB45" i="2"/>
  <c r="DB46" i="2" s="1"/>
  <c r="DC45" i="2"/>
  <c r="DC46" i="2" s="1"/>
  <c r="DD45" i="2"/>
  <c r="DD46" i="2" s="1"/>
  <c r="DE45" i="2"/>
  <c r="DE46" i="2" s="1"/>
  <c r="CU50" i="2"/>
  <c r="CU51" i="2" s="1"/>
  <c r="CV50" i="2"/>
  <c r="CV51" i="2" s="1"/>
  <c r="CW50" i="2"/>
  <c r="CW51" i="2" s="1"/>
  <c r="CX50" i="2"/>
  <c r="CX51" i="2" s="1"/>
  <c r="CY50" i="2"/>
  <c r="CY51" i="2" s="1"/>
  <c r="CZ50" i="2"/>
  <c r="CZ51" i="2" s="1"/>
  <c r="DA50" i="2"/>
  <c r="DA51" i="2" s="1"/>
  <c r="DB50" i="2"/>
  <c r="DB51" i="2" s="1"/>
  <c r="DC50" i="2"/>
  <c r="DC51" i="2" s="1"/>
  <c r="DD50" i="2"/>
  <c r="DD51" i="2" s="1"/>
  <c r="DE50" i="2"/>
  <c r="DE51" i="2" s="1"/>
  <c r="CU55" i="2"/>
  <c r="CU56" i="2" s="1"/>
  <c r="CV55" i="2"/>
  <c r="CV56" i="2" s="1"/>
  <c r="CW55" i="2"/>
  <c r="CW56" i="2" s="1"/>
  <c r="CX55" i="2"/>
  <c r="CX56" i="2" s="1"/>
  <c r="CY55" i="2"/>
  <c r="CY56" i="2" s="1"/>
  <c r="CZ55" i="2"/>
  <c r="CZ56" i="2" s="1"/>
  <c r="DA55" i="2"/>
  <c r="DA56" i="2" s="1"/>
  <c r="DB55" i="2"/>
  <c r="DB56" i="2" s="1"/>
  <c r="DC55" i="2"/>
  <c r="DC56" i="2" s="1"/>
  <c r="DD55" i="2"/>
  <c r="DD56" i="2" s="1"/>
  <c r="DE55" i="2"/>
  <c r="DE56" i="2" s="1"/>
  <c r="CU60" i="2"/>
  <c r="CU61" i="2" s="1"/>
  <c r="CV60" i="2"/>
  <c r="CW60" i="2"/>
  <c r="CX60" i="2"/>
  <c r="CY60" i="2"/>
  <c r="CY61" i="2" s="1"/>
  <c r="CZ60" i="2"/>
  <c r="DA60" i="2"/>
  <c r="DA61" i="2" s="1"/>
  <c r="DB60" i="2"/>
  <c r="DB61" i="2" s="1"/>
  <c r="DC60" i="2"/>
  <c r="DC61" i="2" s="1"/>
  <c r="DD60" i="2"/>
  <c r="DD61" i="2" s="1"/>
  <c r="DE60" i="2"/>
  <c r="DE61" i="2" s="1"/>
  <c r="CI55" i="2"/>
  <c r="CI56" i="2" s="1"/>
  <c r="CG30" i="2"/>
  <c r="CG31" i="2" s="1"/>
  <c r="CH30" i="2"/>
  <c r="CH31" i="2" s="1"/>
  <c r="CI30" i="2"/>
  <c r="CI31" i="2" s="1"/>
  <c r="CJ30" i="2"/>
  <c r="CK30" i="2"/>
  <c r="CL30" i="2"/>
  <c r="CL31" i="2" s="1"/>
  <c r="CM30" i="2"/>
  <c r="CM31" i="2" s="1"/>
  <c r="CN30" i="2"/>
  <c r="CN31" i="2" s="1"/>
  <c r="CO30" i="2"/>
  <c r="CO31" i="2" s="1"/>
  <c r="CP30" i="2"/>
  <c r="CP31" i="2" s="1"/>
  <c r="CF30" i="2"/>
  <c r="CF31" i="2" s="1"/>
  <c r="CF20" i="2"/>
  <c r="CF21" i="2" s="1"/>
  <c r="CF22" i="2" s="1"/>
  <c r="CG20" i="2"/>
  <c r="CG21" i="2" s="1"/>
  <c r="CH20" i="2"/>
  <c r="CH21" i="2" s="1"/>
  <c r="CI20" i="2"/>
  <c r="CI21" i="2" s="1"/>
  <c r="CJ20" i="2"/>
  <c r="CK20" i="2"/>
  <c r="CL20" i="2"/>
  <c r="CL21" i="2" s="1"/>
  <c r="CM20" i="2"/>
  <c r="CM21" i="2" s="1"/>
  <c r="CN20" i="2"/>
  <c r="CN21" i="2" s="1"/>
  <c r="CO20" i="2"/>
  <c r="CO21" i="2" s="1"/>
  <c r="CP20" i="2"/>
  <c r="CP21" i="2" s="1"/>
  <c r="CP22" i="2" s="1"/>
  <c r="CF25" i="2"/>
  <c r="CF26" i="2" s="1"/>
  <c r="CF27" i="2" s="1"/>
  <c r="CG25" i="2"/>
  <c r="CH25" i="2"/>
  <c r="CI25" i="2"/>
  <c r="CJ25" i="2"/>
  <c r="CK25" i="2"/>
  <c r="CL25" i="2"/>
  <c r="CL26" i="2" s="1"/>
  <c r="CM25" i="2"/>
  <c r="CM26" i="2" s="1"/>
  <c r="CN25" i="2"/>
  <c r="CN26" i="2" s="1"/>
  <c r="CO25" i="2"/>
  <c r="CO26" i="2" s="1"/>
  <c r="CP25" i="2"/>
  <c r="CP26" i="2" s="1"/>
  <c r="CH35" i="2"/>
  <c r="CH36" i="2" s="1"/>
  <c r="CH37" i="2" s="1"/>
  <c r="CI35" i="2"/>
  <c r="CI36" i="2" s="1"/>
  <c r="CI37" i="2" s="1"/>
  <c r="CJ35" i="2"/>
  <c r="CJ36" i="2" s="1"/>
  <c r="CJ37" i="2" s="1"/>
  <c r="CK35" i="2"/>
  <c r="CK36" i="2" s="1"/>
  <c r="CK37" i="2" s="1"/>
  <c r="CL35" i="2"/>
  <c r="CM35" i="2"/>
  <c r="CN35" i="2"/>
  <c r="CN36" i="2" s="1"/>
  <c r="CN37" i="2" s="1"/>
  <c r="CO35" i="2"/>
  <c r="CP35" i="2"/>
  <c r="CP36" i="2" s="1"/>
  <c r="CF40" i="2"/>
  <c r="CF41" i="2" s="1"/>
  <c r="CG40" i="2"/>
  <c r="CG41" i="2" s="1"/>
  <c r="CH40" i="2"/>
  <c r="CH41" i="2" s="1"/>
  <c r="CI40" i="2"/>
  <c r="CI41" i="2" s="1"/>
  <c r="CJ40" i="2"/>
  <c r="CJ41" i="2" s="1"/>
  <c r="CK40" i="2"/>
  <c r="CL40" i="2"/>
  <c r="CL41" i="2" s="1"/>
  <c r="CM40" i="2"/>
  <c r="CM41" i="2" s="1"/>
  <c r="CN40" i="2"/>
  <c r="CN41" i="2" s="1"/>
  <c r="CO40" i="2"/>
  <c r="CO41" i="2" s="1"/>
  <c r="CP40" i="2"/>
  <c r="CP41" i="2" s="1"/>
  <c r="CF45" i="2"/>
  <c r="CF46" i="2" s="1"/>
  <c r="CG45" i="2"/>
  <c r="CH45" i="2"/>
  <c r="CI45" i="2"/>
  <c r="CJ45" i="2"/>
  <c r="CJ46" i="2" s="1"/>
  <c r="CK45" i="2"/>
  <c r="CK46" i="2" s="1"/>
  <c r="CL45" i="2"/>
  <c r="CL46" i="2" s="1"/>
  <c r="CM45" i="2"/>
  <c r="CM46" i="2" s="1"/>
  <c r="CN45" i="2"/>
  <c r="CN46" i="2" s="1"/>
  <c r="CO45" i="2"/>
  <c r="CO46" i="2" s="1"/>
  <c r="CP45" i="2"/>
  <c r="CP46" i="2" s="1"/>
  <c r="CF50" i="2"/>
  <c r="CF51" i="2" s="1"/>
  <c r="CG50" i="2"/>
  <c r="CG51" i="2" s="1"/>
  <c r="CH50" i="2"/>
  <c r="CH51" i="2" s="1"/>
  <c r="CI50" i="2"/>
  <c r="CI51" i="2" s="1"/>
  <c r="CJ50" i="2"/>
  <c r="CJ51" i="2" s="1"/>
  <c r="CK50" i="2"/>
  <c r="CK51" i="2" s="1"/>
  <c r="CL50" i="2"/>
  <c r="CL51" i="2" s="1"/>
  <c r="CM50" i="2"/>
  <c r="CM51" i="2" s="1"/>
  <c r="CN50" i="2"/>
  <c r="CN51" i="2" s="1"/>
  <c r="CO50" i="2"/>
  <c r="CO51" i="2" s="1"/>
  <c r="CP50" i="2"/>
  <c r="CP51" i="2" s="1"/>
  <c r="CF55" i="2"/>
  <c r="CF56" i="2" s="1"/>
  <c r="CG55" i="2"/>
  <c r="CH55" i="2"/>
  <c r="CH56" i="2" s="1"/>
  <c r="CJ55" i="2"/>
  <c r="CJ56" i="2" s="1"/>
  <c r="CK55" i="2"/>
  <c r="CK56" i="2" s="1"/>
  <c r="CL55" i="2"/>
  <c r="CL56" i="2" s="1"/>
  <c r="CM55" i="2"/>
  <c r="CM56" i="2" s="1"/>
  <c r="CN55" i="2"/>
  <c r="CN56" i="2" s="1"/>
  <c r="CO55" i="2"/>
  <c r="CO56" i="2" s="1"/>
  <c r="CP55" i="2"/>
  <c r="CP56" i="2" s="1"/>
  <c r="CF60" i="2"/>
  <c r="CF61" i="2" s="1"/>
  <c r="CG60" i="2"/>
  <c r="CH60" i="2"/>
  <c r="CI60" i="2"/>
  <c r="CJ60" i="2"/>
  <c r="CK60" i="2"/>
  <c r="CL60" i="2"/>
  <c r="CL61" i="2" s="1"/>
  <c r="CM60" i="2"/>
  <c r="CM61" i="2" s="1"/>
  <c r="CN60" i="2"/>
  <c r="CN61" i="2" s="1"/>
  <c r="CO60" i="2"/>
  <c r="CO61" i="2" s="1"/>
  <c r="CP60" i="2"/>
  <c r="BT60" i="2"/>
  <c r="BU60" i="2"/>
  <c r="BU61" i="2" s="1"/>
  <c r="BV60" i="2"/>
  <c r="BV61" i="2" s="1"/>
  <c r="BW60" i="2"/>
  <c r="BX60" i="2"/>
  <c r="BX61" i="2" s="1"/>
  <c r="BY60" i="2"/>
  <c r="BY61" i="2" s="1"/>
  <c r="BZ60" i="2"/>
  <c r="BZ61" i="2" s="1"/>
  <c r="CA60" i="2"/>
  <c r="CA61" i="2" s="1"/>
  <c r="BT57" i="2"/>
  <c r="BU57" i="2"/>
  <c r="BV57" i="2"/>
  <c r="BW57" i="2"/>
  <c r="BX57" i="2"/>
  <c r="BY57" i="2"/>
  <c r="BZ57" i="2"/>
  <c r="CA57" i="2"/>
  <c r="BT56" i="2"/>
  <c r="BU56" i="2"/>
  <c r="BV56" i="2"/>
  <c r="BW56" i="2"/>
  <c r="BX56" i="2"/>
  <c r="BY56" i="2"/>
  <c r="BZ56" i="2"/>
  <c r="CA56" i="2"/>
  <c r="BT55" i="2"/>
  <c r="BU55" i="2"/>
  <c r="BV55" i="2"/>
  <c r="BW55" i="2"/>
  <c r="BX55" i="2"/>
  <c r="BY55" i="2"/>
  <c r="BZ55" i="2"/>
  <c r="CA55" i="2"/>
  <c r="BT50" i="2"/>
  <c r="BT51" i="2" s="1"/>
  <c r="BU50" i="2"/>
  <c r="BU51" i="2" s="1"/>
  <c r="BV50" i="2"/>
  <c r="BV51" i="2" s="1"/>
  <c r="BW50" i="2"/>
  <c r="BX50" i="2"/>
  <c r="BX51" i="2" s="1"/>
  <c r="BY50" i="2"/>
  <c r="BY51" i="2" s="1"/>
  <c r="BZ50" i="2"/>
  <c r="BZ51" i="2" s="1"/>
  <c r="CA50" i="2"/>
  <c r="CA51" i="2" s="1"/>
  <c r="BT45" i="2"/>
  <c r="BT46" i="2" s="1"/>
  <c r="BU45" i="2"/>
  <c r="BU46" i="2" s="1"/>
  <c r="BV45" i="2"/>
  <c r="BV46" i="2" s="1"/>
  <c r="BW45" i="2"/>
  <c r="BX45" i="2"/>
  <c r="BX46" i="2" s="1"/>
  <c r="BY45" i="2"/>
  <c r="BY46" i="2" s="1"/>
  <c r="BZ45" i="2"/>
  <c r="BZ46" i="2" s="1"/>
  <c r="CA45" i="2"/>
  <c r="CA46" i="2" s="1"/>
  <c r="BW40" i="2"/>
  <c r="BT40" i="2"/>
  <c r="BT41" i="2" s="1"/>
  <c r="BU40" i="2"/>
  <c r="BU41" i="2" s="1"/>
  <c r="BV40" i="2"/>
  <c r="BV41" i="2" s="1"/>
  <c r="BX40" i="2"/>
  <c r="BX41" i="2" s="1"/>
  <c r="BY40" i="2"/>
  <c r="BY41" i="2" s="1"/>
  <c r="BZ40" i="2"/>
  <c r="BZ41" i="2" s="1"/>
  <c r="CA40" i="2"/>
  <c r="CA41" i="2" s="1"/>
  <c r="BS40" i="2"/>
  <c r="BT35" i="2"/>
  <c r="BT36" i="2" s="1"/>
  <c r="BU35" i="2"/>
  <c r="BU36" i="2" s="1"/>
  <c r="BV35" i="2"/>
  <c r="BV36" i="2" s="1"/>
  <c r="BW35" i="2"/>
  <c r="BW36" i="2" s="1"/>
  <c r="BX35" i="2"/>
  <c r="BX36" i="2" s="1"/>
  <c r="BY35" i="2"/>
  <c r="BY36" i="2" s="1"/>
  <c r="BZ35" i="2"/>
  <c r="BZ36" i="2" s="1"/>
  <c r="CA35" i="2"/>
  <c r="CA36" i="2" s="1"/>
  <c r="BS35" i="2"/>
  <c r="BS36" i="2" s="1"/>
  <c r="BP35" i="2"/>
  <c r="BP36" i="2" s="1"/>
  <c r="BT30" i="2"/>
  <c r="BT31" i="2" s="1"/>
  <c r="BU30" i="2"/>
  <c r="BU31" i="2" s="1"/>
  <c r="BV30" i="2"/>
  <c r="BV31" i="2" s="1"/>
  <c r="BW30" i="2"/>
  <c r="BW31" i="2" s="1"/>
  <c r="BX30" i="2"/>
  <c r="BX31" i="2" s="1"/>
  <c r="BY30" i="2"/>
  <c r="BY31" i="2" s="1"/>
  <c r="BZ30" i="2"/>
  <c r="BZ31" i="2" s="1"/>
  <c r="CA30" i="2"/>
  <c r="CA31" i="2" s="1"/>
  <c r="BG25" i="2"/>
  <c r="BH25" i="2"/>
  <c r="BH26" i="2" s="1"/>
  <c r="BI25" i="2"/>
  <c r="BI26" i="2" s="1"/>
  <c r="BJ25" i="2"/>
  <c r="BJ26" i="2" s="1"/>
  <c r="BK25" i="2"/>
  <c r="BK26" i="2" s="1"/>
  <c r="BL25" i="2"/>
  <c r="BL26" i="2" s="1"/>
  <c r="BM25" i="2"/>
  <c r="BM26" i="2" s="1"/>
  <c r="BM27" i="2" s="1"/>
  <c r="BN25" i="2"/>
  <c r="BN26" i="2" s="1"/>
  <c r="BN27" i="2" s="1"/>
  <c r="BO25" i="2"/>
  <c r="BO26" i="2" s="1"/>
  <c r="BO27" i="2" s="1"/>
  <c r="BP25" i="2"/>
  <c r="BQ25" i="2"/>
  <c r="BQ26" i="2" s="1"/>
  <c r="BQ27" i="2" s="1"/>
  <c r="BR25" i="2"/>
  <c r="BS25" i="2"/>
  <c r="BT25" i="2"/>
  <c r="BT26" i="2" s="1"/>
  <c r="BU25" i="2"/>
  <c r="BU26" i="2" s="1"/>
  <c r="BV25" i="2"/>
  <c r="BV26" i="2" s="1"/>
  <c r="BW25" i="2"/>
  <c r="BW26" i="2" s="1"/>
  <c r="BX25" i="2"/>
  <c r="BX26" i="2" s="1"/>
  <c r="BY25" i="2"/>
  <c r="BZ25" i="2"/>
  <c r="BZ26" i="2" s="1"/>
  <c r="CA25" i="2"/>
  <c r="CA26" i="2" s="1"/>
  <c r="BF25" i="2"/>
  <c r="BF26" i="2" s="1"/>
  <c r="BF27" i="2" s="1"/>
  <c r="BY20" i="2"/>
  <c r="BY21" i="2" s="1"/>
  <c r="BT20" i="2"/>
  <c r="BT21" i="2" s="1"/>
  <c r="BT22" i="2" s="1"/>
  <c r="BU20" i="2"/>
  <c r="BU21" i="2" s="1"/>
  <c r="BU22" i="2" s="1"/>
  <c r="BV20" i="2"/>
  <c r="BV21" i="2" s="1"/>
  <c r="BW20" i="2"/>
  <c r="BW21" i="2" s="1"/>
  <c r="BX20" i="2"/>
  <c r="BX21" i="2" s="1"/>
  <c r="BZ20" i="2"/>
  <c r="BZ21" i="2" s="1"/>
  <c r="CA20" i="2"/>
  <c r="CA21" i="2" s="1"/>
  <c r="BH20" i="2"/>
  <c r="BF20" i="2"/>
  <c r="BF21" i="2" s="1"/>
  <c r="BF22" i="2" s="1"/>
  <c r="BG20" i="2"/>
  <c r="BI20" i="2"/>
  <c r="BI21" i="2" s="1"/>
  <c r="BI22" i="2" s="1"/>
  <c r="BJ20" i="2"/>
  <c r="BK20" i="2"/>
  <c r="BL20" i="2"/>
  <c r="BM20" i="2"/>
  <c r="BM21" i="2" s="1"/>
  <c r="BM22" i="2" s="1"/>
  <c r="BN20" i="2"/>
  <c r="BN21" i="2" s="1"/>
  <c r="BN22" i="2" s="1"/>
  <c r="BO20" i="2"/>
  <c r="BO21" i="2" s="1"/>
  <c r="BO22" i="2" s="1"/>
  <c r="BP20" i="2"/>
  <c r="BP21" i="2" s="1"/>
  <c r="BP22" i="2" s="1"/>
  <c r="BQ20" i="2"/>
  <c r="BQ21" i="2" s="1"/>
  <c r="BQ22" i="2" s="1"/>
  <c r="BR20" i="2"/>
  <c r="BS20" i="2"/>
  <c r="BF30" i="2"/>
  <c r="BG30" i="2"/>
  <c r="BG31" i="2" s="1"/>
  <c r="BH30" i="2"/>
  <c r="BI30" i="2"/>
  <c r="BJ30" i="2"/>
  <c r="BK30" i="2"/>
  <c r="BK31" i="2" s="1"/>
  <c r="BL30" i="2"/>
  <c r="BL31" i="2" s="1"/>
  <c r="BM30" i="2"/>
  <c r="BM31" i="2" s="1"/>
  <c r="BN30" i="2"/>
  <c r="BN31" i="2" s="1"/>
  <c r="BO30" i="2"/>
  <c r="BO31" i="2" s="1"/>
  <c r="BP30" i="2"/>
  <c r="BP31" i="2" s="1"/>
  <c r="BQ30" i="2"/>
  <c r="BQ31" i="2" s="1"/>
  <c r="BR30" i="2"/>
  <c r="BS30" i="2"/>
  <c r="BH31" i="2"/>
  <c r="BI31" i="2"/>
  <c r="BJ31" i="2"/>
  <c r="BG35" i="2"/>
  <c r="BG36" i="2" s="1"/>
  <c r="BH35" i="2"/>
  <c r="BH36" i="2" s="1"/>
  <c r="BI35" i="2"/>
  <c r="BI36" i="2" s="1"/>
  <c r="BJ35" i="2"/>
  <c r="BJ36" i="2" s="1"/>
  <c r="BK35" i="2"/>
  <c r="BK36" i="2" s="1"/>
  <c r="BL35" i="2"/>
  <c r="BL36" i="2" s="1"/>
  <c r="BM35" i="2"/>
  <c r="BM36" i="2" s="1"/>
  <c r="BN35" i="2"/>
  <c r="BN36" i="2" s="1"/>
  <c r="BO35" i="2"/>
  <c r="BO36" i="2" s="1"/>
  <c r="BQ35" i="2"/>
  <c r="BQ36" i="2" s="1"/>
  <c r="BR35" i="2"/>
  <c r="BR36" i="2" s="1"/>
  <c r="BF40" i="2"/>
  <c r="BF41" i="2" s="1"/>
  <c r="BG40" i="2"/>
  <c r="BG41" i="2" s="1"/>
  <c r="BH40" i="2"/>
  <c r="BH41" i="2" s="1"/>
  <c r="BI40" i="2"/>
  <c r="BI41" i="2" s="1"/>
  <c r="BJ40" i="2"/>
  <c r="BJ41" i="2" s="1"/>
  <c r="BK40" i="2"/>
  <c r="BK41" i="2" s="1"/>
  <c r="BL40" i="2"/>
  <c r="BL41" i="2" s="1"/>
  <c r="BM40" i="2"/>
  <c r="BM41" i="2" s="1"/>
  <c r="BN40" i="2"/>
  <c r="BO40" i="2"/>
  <c r="BO41" i="2" s="1"/>
  <c r="BP40" i="2"/>
  <c r="BP41" i="2" s="1"/>
  <c r="BQ40" i="2"/>
  <c r="BQ41" i="2" s="1"/>
  <c r="BR40" i="2"/>
  <c r="BR41" i="2" s="1"/>
  <c r="BF45" i="2"/>
  <c r="BF46" i="2" s="1"/>
  <c r="BG45" i="2"/>
  <c r="BG46" i="2" s="1"/>
  <c r="BH45" i="2"/>
  <c r="BI45" i="2"/>
  <c r="BJ45" i="2"/>
  <c r="BK45" i="2"/>
  <c r="BL45" i="2"/>
  <c r="BL46" i="2" s="1"/>
  <c r="BM45" i="2"/>
  <c r="BN45" i="2"/>
  <c r="BN46" i="2" s="1"/>
  <c r="BO45" i="2"/>
  <c r="BO46" i="2" s="1"/>
  <c r="BP45" i="2"/>
  <c r="BP46" i="2" s="1"/>
  <c r="BQ45" i="2"/>
  <c r="BQ46" i="2" s="1"/>
  <c r="BR45" i="2"/>
  <c r="BR46" i="2" s="1"/>
  <c r="BS45" i="2"/>
  <c r="BS46" i="2" s="1"/>
  <c r="BH46" i="2"/>
  <c r="BI46" i="2"/>
  <c r="BF50" i="2"/>
  <c r="BF51" i="2" s="1"/>
  <c r="BG50" i="2"/>
  <c r="BG51" i="2" s="1"/>
  <c r="BH50" i="2"/>
  <c r="BI50" i="2"/>
  <c r="BI51" i="2" s="1"/>
  <c r="BJ50" i="2"/>
  <c r="BK50" i="2"/>
  <c r="BL50" i="2"/>
  <c r="BL51" i="2" s="1"/>
  <c r="BM50" i="2"/>
  <c r="BN50" i="2"/>
  <c r="BN51" i="2" s="1"/>
  <c r="BO50" i="2"/>
  <c r="BO51" i="2" s="1"/>
  <c r="BP50" i="2"/>
  <c r="BP51" i="2" s="1"/>
  <c r="BQ50" i="2"/>
  <c r="BQ51" i="2" s="1"/>
  <c r="BR50" i="2"/>
  <c r="BR51" i="2" s="1"/>
  <c r="BS50" i="2"/>
  <c r="BS51" i="2" s="1"/>
  <c r="BF55" i="2"/>
  <c r="BG55" i="2"/>
  <c r="BH55" i="2"/>
  <c r="BI55" i="2"/>
  <c r="BJ55" i="2"/>
  <c r="BK55" i="2"/>
  <c r="BL55" i="2"/>
  <c r="BM55" i="2"/>
  <c r="BN55" i="2"/>
  <c r="BO55" i="2"/>
  <c r="BP55" i="2"/>
  <c r="BQ55" i="2"/>
  <c r="BR55" i="2"/>
  <c r="BS55" i="2"/>
  <c r="BF56" i="2"/>
  <c r="BG56" i="2"/>
  <c r="BH56" i="2"/>
  <c r="BI56" i="2"/>
  <c r="BJ56" i="2"/>
  <c r="BK56" i="2"/>
  <c r="BL56" i="2"/>
  <c r="BM56" i="2"/>
  <c r="BN56" i="2"/>
  <c r="BO56" i="2"/>
  <c r="BP56" i="2"/>
  <c r="BQ56" i="2"/>
  <c r="BR56" i="2"/>
  <c r="BS56" i="2"/>
  <c r="BF57" i="2"/>
  <c r="BG57" i="2"/>
  <c r="BH57" i="2"/>
  <c r="BI57" i="2"/>
  <c r="BJ57" i="2"/>
  <c r="BK57" i="2"/>
  <c r="BL57" i="2"/>
  <c r="BM57" i="2"/>
  <c r="BN57" i="2"/>
  <c r="BO57" i="2"/>
  <c r="BP57" i="2"/>
  <c r="BQ57" i="2"/>
  <c r="BR57" i="2"/>
  <c r="BS57" i="2"/>
  <c r="BF58" i="2"/>
  <c r="AB71" i="2" s="1"/>
  <c r="BF60" i="2"/>
  <c r="BF61" i="2" s="1"/>
  <c r="BG60" i="2"/>
  <c r="BG61" i="2" s="1"/>
  <c r="BH60" i="2"/>
  <c r="BH61" i="2" s="1"/>
  <c r="BI60" i="2"/>
  <c r="BI61" i="2" s="1"/>
  <c r="BJ60" i="2"/>
  <c r="BJ61" i="2" s="1"/>
  <c r="BK60" i="2"/>
  <c r="BK61" i="2" s="1"/>
  <c r="BL60" i="2"/>
  <c r="BL61" i="2" s="1"/>
  <c r="BM60" i="2"/>
  <c r="BM61" i="2" s="1"/>
  <c r="BN60" i="2"/>
  <c r="BN61" i="2" s="1"/>
  <c r="BO60" i="2"/>
  <c r="BO61" i="2" s="1"/>
  <c r="BP60" i="2"/>
  <c r="BQ60" i="2"/>
  <c r="BQ61" i="2" s="1"/>
  <c r="BR60" i="2"/>
  <c r="BS60" i="2"/>
  <c r="AN20" i="2"/>
  <c r="AN21" i="2" s="1"/>
  <c r="AN22" i="2" s="1"/>
  <c r="AO20" i="2"/>
  <c r="AO21" i="2" s="1"/>
  <c r="AO22" i="2" s="1"/>
  <c r="AP20" i="2"/>
  <c r="AP21" i="2" s="1"/>
  <c r="AP22" i="2" s="1"/>
  <c r="AQ20" i="2"/>
  <c r="AQ21" i="2" s="1"/>
  <c r="AQ22" i="2" s="1"/>
  <c r="AR20" i="2"/>
  <c r="AR21" i="2" s="1"/>
  <c r="AR22" i="2" s="1"/>
  <c r="AS20" i="2"/>
  <c r="AS21" i="2" s="1"/>
  <c r="AS22" i="2" s="1"/>
  <c r="AV20" i="2"/>
  <c r="AV21" i="2" s="1"/>
  <c r="AV22" i="2" s="1"/>
  <c r="AW20" i="2"/>
  <c r="AW21" i="2" s="1"/>
  <c r="AW22" i="2" s="1"/>
  <c r="AX20" i="2"/>
  <c r="AX21" i="2" s="1"/>
  <c r="AX22" i="2" s="1"/>
  <c r="AY20" i="2"/>
  <c r="AY21" i="2" s="1"/>
  <c r="AY22" i="2" s="1"/>
  <c r="AZ20" i="2"/>
  <c r="AZ21" i="2" s="1"/>
  <c r="AZ22" i="2" s="1"/>
  <c r="AN25" i="2"/>
  <c r="AN26" i="2" s="1"/>
  <c r="AO25" i="2"/>
  <c r="AO26" i="2" s="1"/>
  <c r="AP25" i="2"/>
  <c r="AQ25" i="2"/>
  <c r="AR25" i="2"/>
  <c r="AS25" i="2"/>
  <c r="AS26" i="2" s="1"/>
  <c r="AT25" i="2"/>
  <c r="AT26" i="2" s="1"/>
  <c r="AU25" i="2"/>
  <c r="AV25" i="2"/>
  <c r="AV26" i="2" s="1"/>
  <c r="AW25" i="2"/>
  <c r="AW26" i="2" s="1"/>
  <c r="AX25" i="2"/>
  <c r="AY25" i="2"/>
  <c r="AY26" i="2" s="1"/>
  <c r="AZ25" i="2"/>
  <c r="AZ26" i="2" s="1"/>
  <c r="BA25" i="2"/>
  <c r="AP26" i="2"/>
  <c r="AN30" i="2"/>
  <c r="AO30" i="2"/>
  <c r="AO31" i="2" s="1"/>
  <c r="AP30" i="2"/>
  <c r="AP31" i="2" s="1"/>
  <c r="AQ30" i="2"/>
  <c r="AR30" i="2"/>
  <c r="AR31" i="2" s="1"/>
  <c r="AS30" i="2"/>
  <c r="AS31" i="2" s="1"/>
  <c r="AT30" i="2"/>
  <c r="AT31" i="2" s="1"/>
  <c r="AU30" i="2"/>
  <c r="AU31" i="2" s="1"/>
  <c r="AV30" i="2"/>
  <c r="AV31" i="2" s="1"/>
  <c r="AW30" i="2"/>
  <c r="AW31" i="2" s="1"/>
  <c r="AX30" i="2"/>
  <c r="AX31" i="2" s="1"/>
  <c r="AY30" i="2"/>
  <c r="AZ30" i="2"/>
  <c r="BA30" i="2"/>
  <c r="AN40" i="2"/>
  <c r="AN41" i="2" s="1"/>
  <c r="AO40" i="2"/>
  <c r="AP40" i="2"/>
  <c r="AQ40" i="2"/>
  <c r="AR40" i="2"/>
  <c r="AR41" i="2" s="1"/>
  <c r="AS40" i="2"/>
  <c r="AS41" i="2" s="1"/>
  <c r="AT40" i="2"/>
  <c r="AT41" i="2" s="1"/>
  <c r="AU40" i="2"/>
  <c r="AU41" i="2" s="1"/>
  <c r="AV40" i="2"/>
  <c r="AV41" i="2" s="1"/>
  <c r="AW40" i="2"/>
  <c r="AW41" i="2" s="1"/>
  <c r="AX40" i="2"/>
  <c r="AX41" i="2" s="1"/>
  <c r="AY40" i="2"/>
  <c r="AY41" i="2" s="1"/>
  <c r="AZ40" i="2"/>
  <c r="AZ41" i="2" s="1"/>
  <c r="BA40" i="2"/>
  <c r="BA41" i="2" s="1"/>
  <c r="AP41" i="2"/>
  <c r="AN45" i="2"/>
  <c r="AN46" i="2" s="1"/>
  <c r="AN47" i="2" s="1"/>
  <c r="AO45" i="2"/>
  <c r="AO46" i="2" s="1"/>
  <c r="AP45" i="2"/>
  <c r="AP46" i="2" s="1"/>
  <c r="AQ45" i="2"/>
  <c r="AQ46" i="2" s="1"/>
  <c r="AR45" i="2"/>
  <c r="AR46" i="2" s="1"/>
  <c r="AS45" i="2"/>
  <c r="AS46" i="2" s="1"/>
  <c r="AT45" i="2"/>
  <c r="AT46" i="2" s="1"/>
  <c r="AU45" i="2"/>
  <c r="AU46" i="2" s="1"/>
  <c r="AV45" i="2"/>
  <c r="AV46" i="2" s="1"/>
  <c r="AW45" i="2"/>
  <c r="AW46" i="2" s="1"/>
  <c r="AX45" i="2"/>
  <c r="AX46" i="2" s="1"/>
  <c r="AY45" i="2"/>
  <c r="AZ45" i="2"/>
  <c r="BA45" i="2"/>
  <c r="BA46" i="2" s="1"/>
  <c r="AN50" i="2"/>
  <c r="AN51" i="2" s="1"/>
  <c r="AO50" i="2"/>
  <c r="AO51" i="2" s="1"/>
  <c r="AP50" i="2"/>
  <c r="AQ50" i="2"/>
  <c r="AR50" i="2"/>
  <c r="AR51" i="2" s="1"/>
  <c r="AS50" i="2"/>
  <c r="AS51" i="2" s="1"/>
  <c r="AT50" i="2"/>
  <c r="AT51" i="2" s="1"/>
  <c r="AU50" i="2"/>
  <c r="AU51" i="2" s="1"/>
  <c r="AV50" i="2"/>
  <c r="AV51" i="2" s="1"/>
  <c r="AW50" i="2"/>
  <c r="AW51" i="2" s="1"/>
  <c r="AX50" i="2"/>
  <c r="AX51" i="2" s="1"/>
  <c r="AY50" i="2"/>
  <c r="AY51" i="2" s="1"/>
  <c r="AZ50" i="2"/>
  <c r="AZ51" i="2" s="1"/>
  <c r="BA50" i="2"/>
  <c r="BA51" i="2" s="1"/>
  <c r="AP51" i="2"/>
  <c r="AQ51" i="2"/>
  <c r="AN55" i="2"/>
  <c r="AN56" i="2" s="1"/>
  <c r="AN57" i="2" s="1"/>
  <c r="AN58" i="2" s="1"/>
  <c r="AB70" i="2" s="1"/>
  <c r="AN60" i="2"/>
  <c r="AN61" i="2" s="1"/>
  <c r="AO60" i="2"/>
  <c r="AP60" i="2"/>
  <c r="AQ60" i="2"/>
  <c r="AR60" i="2"/>
  <c r="AR61" i="2" s="1"/>
  <c r="AS60" i="2"/>
  <c r="AS61" i="2" s="1"/>
  <c r="AT60" i="2"/>
  <c r="AT61" i="2" s="1"/>
  <c r="AU60" i="2"/>
  <c r="AU61" i="2" s="1"/>
  <c r="AV60" i="2"/>
  <c r="AV61" i="2" s="1"/>
  <c r="AW60" i="2"/>
  <c r="AW61" i="2" s="1"/>
  <c r="AX60" i="2"/>
  <c r="AY60" i="2"/>
  <c r="AZ60" i="2"/>
  <c r="BA60" i="2"/>
  <c r="BA61" i="2" s="1"/>
  <c r="V57" i="2"/>
  <c r="U56" i="2"/>
  <c r="V56" i="2"/>
  <c r="W56" i="2"/>
  <c r="X56" i="2"/>
  <c r="Y56" i="2"/>
  <c r="Z56" i="2"/>
  <c r="AA56" i="2"/>
  <c r="AB56" i="2"/>
  <c r="AC56" i="2"/>
  <c r="AD56" i="2"/>
  <c r="AE56" i="2"/>
  <c r="AF56" i="2"/>
  <c r="AG56" i="2"/>
  <c r="AH56" i="2"/>
  <c r="AI56" i="2"/>
  <c r="U57" i="2"/>
  <c r="W57" i="2"/>
  <c r="X57" i="2"/>
  <c r="Y57" i="2"/>
  <c r="Z57" i="2"/>
  <c r="AA57" i="2"/>
  <c r="AB57" i="2"/>
  <c r="AC57" i="2"/>
  <c r="AD57" i="2"/>
  <c r="AE57" i="2"/>
  <c r="AF57" i="2"/>
  <c r="AG57" i="2"/>
  <c r="AH57" i="2"/>
  <c r="AI57" i="2"/>
  <c r="U58" i="2"/>
  <c r="AB69" i="2" s="1"/>
  <c r="V58" i="2"/>
  <c r="W58" i="2"/>
  <c r="X58" i="2"/>
  <c r="Y58" i="2"/>
  <c r="Z58" i="2"/>
  <c r="AA58" i="2"/>
  <c r="AB58" i="2"/>
  <c r="AC58" i="2"/>
  <c r="AD58" i="2"/>
  <c r="AE58" i="2"/>
  <c r="AF58" i="2"/>
  <c r="AG58" i="2"/>
  <c r="AH58" i="2"/>
  <c r="AI58" i="2"/>
  <c r="U36" i="2"/>
  <c r="V36" i="2"/>
  <c r="W36" i="2"/>
  <c r="X36" i="2"/>
  <c r="Y36" i="2"/>
  <c r="Z36" i="2"/>
  <c r="AA36" i="2"/>
  <c r="AB36" i="2"/>
  <c r="AC36" i="2"/>
  <c r="AD36" i="2"/>
  <c r="AE36" i="2"/>
  <c r="AF36" i="2"/>
  <c r="AG36" i="2"/>
  <c r="AH36" i="2"/>
  <c r="AI36" i="2"/>
  <c r="U37" i="2"/>
  <c r="V37" i="2"/>
  <c r="W37" i="2"/>
  <c r="X37" i="2"/>
  <c r="Y37" i="2"/>
  <c r="Z37" i="2"/>
  <c r="AA37" i="2"/>
  <c r="AB37" i="2"/>
  <c r="AC37" i="2"/>
  <c r="AD37" i="2"/>
  <c r="AE37" i="2"/>
  <c r="AF37" i="2"/>
  <c r="AG37" i="2"/>
  <c r="AH37" i="2"/>
  <c r="AI37" i="2"/>
  <c r="U38" i="2"/>
  <c r="V38" i="2"/>
  <c r="W38" i="2"/>
  <c r="X38" i="2"/>
  <c r="Y38" i="2"/>
  <c r="Z38" i="2"/>
  <c r="AA38" i="2"/>
  <c r="AB38" i="2"/>
  <c r="AC38" i="2"/>
  <c r="AD38" i="2"/>
  <c r="AE38" i="2"/>
  <c r="AF38" i="2"/>
  <c r="AG38" i="2"/>
  <c r="AH38" i="2"/>
  <c r="AI38" i="2"/>
  <c r="V60" i="2"/>
  <c r="V61" i="2" s="1"/>
  <c r="W60" i="2"/>
  <c r="X60" i="2"/>
  <c r="X61" i="2" s="1"/>
  <c r="Y60" i="2"/>
  <c r="Z60" i="2"/>
  <c r="Z61" i="2" s="1"/>
  <c r="AA60" i="2"/>
  <c r="AA61" i="2" s="1"/>
  <c r="AB60" i="2"/>
  <c r="AB61" i="2" s="1"/>
  <c r="AC60" i="2"/>
  <c r="AC61" i="2" s="1"/>
  <c r="AD60" i="2"/>
  <c r="AD61" i="2" s="1"/>
  <c r="AE60" i="2"/>
  <c r="AE61" i="2" s="1"/>
  <c r="AF60" i="2"/>
  <c r="AF61" i="2" s="1"/>
  <c r="AG60" i="2"/>
  <c r="AG61" i="2" s="1"/>
  <c r="AH60" i="2"/>
  <c r="AH61" i="2" s="1"/>
  <c r="AI60" i="2"/>
  <c r="AI61" i="2" s="1"/>
  <c r="U60" i="2"/>
  <c r="U61" i="2" s="1"/>
  <c r="V55" i="2"/>
  <c r="W55" i="2"/>
  <c r="X55" i="2"/>
  <c r="Y55" i="2"/>
  <c r="Z55" i="2"/>
  <c r="AA55" i="2"/>
  <c r="AB55" i="2"/>
  <c r="AC55" i="2"/>
  <c r="AD55" i="2"/>
  <c r="AE55" i="2"/>
  <c r="AF55" i="2"/>
  <c r="AG55" i="2"/>
  <c r="AH55" i="2"/>
  <c r="AI55" i="2"/>
  <c r="U55" i="2"/>
  <c r="U50" i="2"/>
  <c r="U51" i="2" s="1"/>
  <c r="V50" i="2"/>
  <c r="V51" i="2" s="1"/>
  <c r="W50" i="2"/>
  <c r="W51" i="2" s="1"/>
  <c r="X50" i="2"/>
  <c r="X51" i="2" s="1"/>
  <c r="Y50" i="2"/>
  <c r="Y51" i="2" s="1"/>
  <c r="Z50" i="2"/>
  <c r="Z51" i="2" s="1"/>
  <c r="AA50" i="2"/>
  <c r="AA51" i="2" s="1"/>
  <c r="AB50" i="2"/>
  <c r="AB51" i="2" s="1"/>
  <c r="AC50" i="2"/>
  <c r="AC51" i="2" s="1"/>
  <c r="AD50" i="2"/>
  <c r="AE50" i="2"/>
  <c r="AF50" i="2"/>
  <c r="AF51" i="2" s="1"/>
  <c r="AG50" i="2"/>
  <c r="AG51" i="2" s="1"/>
  <c r="AH50" i="2"/>
  <c r="AH51" i="2" s="1"/>
  <c r="AI50" i="2"/>
  <c r="AI51" i="2" s="1"/>
  <c r="U45" i="2"/>
  <c r="U46" i="2" s="1"/>
  <c r="V45" i="2"/>
  <c r="V46" i="2" s="1"/>
  <c r="W45" i="2"/>
  <c r="W46" i="2" s="1"/>
  <c r="X45" i="2"/>
  <c r="X46" i="2" s="1"/>
  <c r="Y45" i="2"/>
  <c r="Y46" i="2" s="1"/>
  <c r="Z45" i="2"/>
  <c r="Z46" i="2" s="1"/>
  <c r="AA45" i="2"/>
  <c r="AA46" i="2" s="1"/>
  <c r="AB45" i="2"/>
  <c r="AB46" i="2" s="1"/>
  <c r="AC45" i="2"/>
  <c r="AC46" i="2" s="1"/>
  <c r="AD45" i="2"/>
  <c r="AE45" i="2"/>
  <c r="AF45" i="2"/>
  <c r="AF46" i="2" s="1"/>
  <c r="AG45" i="2"/>
  <c r="AG46" i="2" s="1"/>
  <c r="AH45" i="2"/>
  <c r="AH46" i="2" s="1"/>
  <c r="AI45" i="2"/>
  <c r="AI46" i="2" s="1"/>
  <c r="U40" i="2"/>
  <c r="U41" i="2" s="1"/>
  <c r="V40" i="2"/>
  <c r="V41" i="2" s="1"/>
  <c r="W40" i="2"/>
  <c r="X40" i="2"/>
  <c r="X41" i="2" s="1"/>
  <c r="Y40" i="2"/>
  <c r="Y41" i="2" s="1"/>
  <c r="Z40" i="2"/>
  <c r="Z41" i="2" s="1"/>
  <c r="AA40" i="2"/>
  <c r="AA41" i="2" s="1"/>
  <c r="AB40" i="2"/>
  <c r="AB41" i="2" s="1"/>
  <c r="AC40" i="2"/>
  <c r="AC41" i="2" s="1"/>
  <c r="AD40" i="2"/>
  <c r="AD41" i="2" s="1"/>
  <c r="AE40" i="2"/>
  <c r="AE41" i="2" s="1"/>
  <c r="AF40" i="2"/>
  <c r="AF41" i="2" s="1"/>
  <c r="AG40" i="2"/>
  <c r="AG41" i="2" s="1"/>
  <c r="AH40" i="2"/>
  <c r="AH41" i="2" s="1"/>
  <c r="AI40" i="2"/>
  <c r="AI41" i="2" s="1"/>
  <c r="U21" i="2"/>
  <c r="U22" i="2" s="1"/>
  <c r="W35" i="2"/>
  <c r="X35" i="2"/>
  <c r="Y35" i="2"/>
  <c r="Z35" i="2"/>
  <c r="AA35" i="2"/>
  <c r="AB35" i="2"/>
  <c r="AC35" i="2"/>
  <c r="AD35" i="2"/>
  <c r="AE35" i="2"/>
  <c r="AF35" i="2"/>
  <c r="AG35" i="2"/>
  <c r="AH35" i="2"/>
  <c r="AI35" i="2"/>
  <c r="U30" i="2"/>
  <c r="V30" i="2"/>
  <c r="W30" i="2"/>
  <c r="W31" i="2" s="1"/>
  <c r="X30" i="2"/>
  <c r="X31" i="2" s="1"/>
  <c r="Y30" i="2"/>
  <c r="Y31" i="2" s="1"/>
  <c r="Z30" i="2"/>
  <c r="Z31" i="2" s="1"/>
  <c r="AA30" i="2"/>
  <c r="AA31" i="2" s="1"/>
  <c r="AB30" i="2"/>
  <c r="AB31" i="2" s="1"/>
  <c r="AC30" i="2"/>
  <c r="AC31" i="2" s="1"/>
  <c r="AD30" i="2"/>
  <c r="AD31" i="2" s="1"/>
  <c r="AE30" i="2"/>
  <c r="AE31" i="2" s="1"/>
  <c r="AF30" i="2"/>
  <c r="AF31" i="2" s="1"/>
  <c r="AG30" i="2"/>
  <c r="AG31" i="2" s="1"/>
  <c r="AH30" i="2"/>
  <c r="AH31" i="2" s="1"/>
  <c r="AI30" i="2"/>
  <c r="AI31" i="2" s="1"/>
  <c r="V25" i="2"/>
  <c r="V3" i="2" s="1"/>
  <c r="W25" i="2"/>
  <c r="X25" i="2"/>
  <c r="X26" i="2" s="1"/>
  <c r="Y25" i="2"/>
  <c r="Y26" i="2" s="1"/>
  <c r="Z25" i="2"/>
  <c r="Z26" i="2" s="1"/>
  <c r="AA25" i="2"/>
  <c r="AB25" i="2"/>
  <c r="AC25" i="2"/>
  <c r="AC26" i="2" s="1"/>
  <c r="AD25" i="2"/>
  <c r="AE25" i="2"/>
  <c r="AF25" i="2"/>
  <c r="AG25" i="2"/>
  <c r="AG26" i="2" s="1"/>
  <c r="AH25" i="2"/>
  <c r="AH26" i="2" s="1"/>
  <c r="AI25" i="2"/>
  <c r="U25" i="2"/>
  <c r="U26" i="2" s="1"/>
  <c r="U27" i="2" s="1"/>
  <c r="W20" i="2"/>
  <c r="W21" i="2" s="1"/>
  <c r="W22" i="2" s="1"/>
  <c r="X20" i="2"/>
  <c r="X21" i="2" s="1"/>
  <c r="Y20" i="2"/>
  <c r="Y21" i="2" s="1"/>
  <c r="Z20" i="2"/>
  <c r="AA20" i="2"/>
  <c r="AB20" i="2"/>
  <c r="AB21" i="2" s="1"/>
  <c r="AC20" i="2"/>
  <c r="AC21" i="2" s="1"/>
  <c r="AD20" i="2"/>
  <c r="AD21" i="2" s="1"/>
  <c r="AE20" i="2"/>
  <c r="AE21" i="2" s="1"/>
  <c r="AF20" i="2"/>
  <c r="AF21" i="2" s="1"/>
  <c r="AG20" i="2"/>
  <c r="AG21" i="2" s="1"/>
  <c r="AH20" i="2"/>
  <c r="AH21" i="2" s="1"/>
  <c r="AI20" i="2"/>
  <c r="AI21" i="2" s="1"/>
  <c r="C107" i="2"/>
  <c r="D107" i="2"/>
  <c r="E107" i="2"/>
  <c r="F107" i="2"/>
  <c r="G107" i="2"/>
  <c r="H107" i="2"/>
  <c r="I107" i="2"/>
  <c r="J107" i="2"/>
  <c r="K107" i="2"/>
  <c r="B107"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20" i="2"/>
  <c r="FS56" i="2" l="1"/>
  <c r="BY26" i="2"/>
  <c r="BY27" i="2" s="1"/>
  <c r="BP26" i="2"/>
  <c r="BP27" i="2" s="1"/>
  <c r="FZ56" i="2"/>
  <c r="EF46" i="2"/>
  <c r="EF47" i="2" s="1"/>
  <c r="GF58" i="2"/>
  <c r="AA78" i="2" s="1"/>
  <c r="GF63" i="2"/>
  <c r="AB78" i="2" s="1"/>
  <c r="GF53" i="2"/>
  <c r="Z78" i="2" s="1"/>
  <c r="GF38" i="2"/>
  <c r="W78" i="2" s="1"/>
  <c r="GF33" i="2"/>
  <c r="V78" i="2" s="1"/>
  <c r="GF23" i="2"/>
  <c r="T78" i="2" s="1"/>
  <c r="GF48" i="2"/>
  <c r="Y78" i="2" s="1"/>
  <c r="GF43" i="2"/>
  <c r="X78" i="2" s="1"/>
  <c r="GF28" i="2"/>
  <c r="U78" i="2" s="1"/>
  <c r="BG26" i="2"/>
  <c r="BG27" i="2" s="1"/>
  <c r="EV31" i="2"/>
  <c r="EV32" i="2" s="1"/>
  <c r="DL41" i="2"/>
  <c r="BH21" i="2"/>
  <c r="BH22" i="2" s="1"/>
  <c r="BL21" i="2"/>
  <c r="BL22" i="2" s="1"/>
  <c r="DN31" i="2"/>
  <c r="DN32" i="2" s="1"/>
  <c r="DS26" i="2"/>
  <c r="DS27" i="2" s="1"/>
  <c r="ED61" i="2"/>
  <c r="FX56" i="2"/>
  <c r="EJ31" i="2"/>
  <c r="EJ32" i="2" s="1"/>
  <c r="AO61" i="2"/>
  <c r="EG61" i="2"/>
  <c r="BF36" i="2"/>
  <c r="EJ21" i="2"/>
  <c r="EJ22" i="2" s="1"/>
  <c r="DD36" i="2"/>
  <c r="FP41" i="2"/>
  <c r="EQ41" i="2"/>
  <c r="DY36" i="2"/>
  <c r="AD46" i="2"/>
  <c r="U31" i="2"/>
  <c r="EJ51" i="2"/>
  <c r="EG46" i="2"/>
  <c r="EG47" i="2" s="1"/>
  <c r="DQ61" i="2"/>
  <c r="Y61" i="2"/>
  <c r="DP31" i="2"/>
  <c r="DP32" i="2" s="1"/>
  <c r="EF61" i="2"/>
  <c r="DY41" i="2"/>
  <c r="ES21" i="2"/>
  <c r="ES22" i="2" s="1"/>
  <c r="ES51" i="2"/>
  <c r="ES52" i="2" s="1"/>
  <c r="DB36" i="2"/>
  <c r="EA61" i="2"/>
  <c r="EH51" i="2"/>
  <c r="EZ61" i="2"/>
  <c r="EV61" i="2"/>
  <c r="FF21" i="2"/>
  <c r="FF22" i="2" s="1"/>
  <c r="EV51" i="2"/>
  <c r="EV52" i="2" s="1"/>
  <c r="ER51" i="2"/>
  <c r="ER52" i="2" s="1"/>
  <c r="EQ36" i="2"/>
  <c r="BM51" i="2"/>
  <c r="EB61" i="2"/>
  <c r="EI51" i="2"/>
  <c r="BK21" i="2"/>
  <c r="BK22" i="2" s="1"/>
  <c r="AD51" i="2"/>
  <c r="W41" i="2"/>
  <c r="FR26" i="2"/>
  <c r="FR27" i="2" s="1"/>
  <c r="FR56" i="2"/>
  <c r="CH26" i="2"/>
  <c r="CH27" i="2" s="1"/>
  <c r="EA26" i="2"/>
  <c r="EA27" i="2" s="1"/>
  <c r="AE46" i="2"/>
  <c r="W61" i="2"/>
  <c r="AY61" i="2"/>
  <c r="AQ61" i="2"/>
  <c r="BW41" i="2"/>
  <c r="EG51" i="2"/>
  <c r="EB36" i="2"/>
  <c r="ET31" i="2"/>
  <c r="ET32" i="2" s="1"/>
  <c r="DZ36" i="2"/>
  <c r="EG31" i="2"/>
  <c r="EG32" i="2" s="1"/>
  <c r="EC21" i="2"/>
  <c r="EC22" i="2" s="1"/>
  <c r="EV46" i="2"/>
  <c r="EV47" i="2" s="1"/>
  <c r="ER31" i="2"/>
  <c r="ER32" i="2" s="1"/>
  <c r="ET21" i="2"/>
  <c r="ET22" i="2" s="1"/>
  <c r="FV56" i="2"/>
  <c r="FR36" i="2"/>
  <c r="EE51" i="2"/>
  <c r="DZ26" i="2"/>
  <c r="DZ27" i="2" s="1"/>
  <c r="FY56" i="2"/>
  <c r="FU56" i="2"/>
  <c r="FQ56" i="2"/>
  <c r="FK51" i="2"/>
  <c r="FK52" i="2" s="1"/>
  <c r="FR61" i="2"/>
  <c r="FR62" i="2" s="1"/>
  <c r="FP36" i="2"/>
  <c r="ES31" i="2"/>
  <c r="ES32" i="2" s="1"/>
  <c r="ET51" i="2"/>
  <c r="ET52" i="2" s="1"/>
  <c r="GA56" i="2"/>
  <c r="FW56" i="2"/>
  <c r="DO41" i="2"/>
  <c r="AU26" i="2"/>
  <c r="CZ41" i="2"/>
  <c r="DT41" i="2"/>
  <c r="DT42" i="2" s="1"/>
  <c r="AA21" i="2"/>
  <c r="AF26" i="2"/>
  <c r="AB26" i="2"/>
  <c r="AE51" i="2"/>
  <c r="AX61" i="2"/>
  <c r="AP61" i="2"/>
  <c r="BJ51" i="2"/>
  <c r="BN41" i="2"/>
  <c r="BG21" i="2"/>
  <c r="BG22" i="2" s="1"/>
  <c r="DR41" i="2"/>
  <c r="DR42" i="2" s="1"/>
  <c r="DN41" i="2"/>
  <c r="CJ21" i="2"/>
  <c r="CJ22" i="2" s="1"/>
  <c r="CJ61" i="2"/>
  <c r="DM36" i="2"/>
  <c r="CK21" i="2"/>
  <c r="CK22" i="2" s="1"/>
  <c r="CK31" i="2"/>
  <c r="CK32" i="2" s="1"/>
  <c r="DM61" i="2"/>
  <c r="BS41" i="2"/>
  <c r="BS26" i="2"/>
  <c r="BS27" i="2" s="1"/>
  <c r="AQ41" i="2"/>
  <c r="BS61" i="2"/>
  <c r="AI26" i="2"/>
  <c r="AE26" i="2"/>
  <c r="AA26" i="2"/>
  <c r="W26" i="2"/>
  <c r="V31" i="2"/>
  <c r="AZ46" i="2"/>
  <c r="BA31" i="2"/>
  <c r="BM46" i="2"/>
  <c r="BS21" i="2"/>
  <c r="BS22" i="2" s="1"/>
  <c r="CI26" i="2"/>
  <c r="CI27" i="2" s="1"/>
  <c r="DP41" i="2"/>
  <c r="DP46" i="2"/>
  <c r="BW61" i="2"/>
  <c r="AD26" i="2"/>
  <c r="V26" i="2"/>
  <c r="V27" i="2" s="1"/>
  <c r="AO41" i="2"/>
  <c r="AZ31" i="2"/>
  <c r="AN31" i="2"/>
  <c r="AR26" i="2"/>
  <c r="AQ26" i="2"/>
  <c r="BR61" i="2"/>
  <c r="BW51" i="2"/>
  <c r="CH46" i="2"/>
  <c r="CM36" i="2"/>
  <c r="CM37" i="2" s="1"/>
  <c r="CX61" i="2"/>
  <c r="AY31" i="2"/>
  <c r="AQ31" i="2"/>
  <c r="CG46" i="2"/>
  <c r="DM21" i="2"/>
  <c r="DM22" i="2" s="1"/>
  <c r="AY46" i="2"/>
  <c r="AX26" i="2"/>
  <c r="BP61" i="2"/>
  <c r="BH51" i="2"/>
  <c r="BK46" i="2"/>
  <c r="BS31" i="2"/>
  <c r="BR21" i="2"/>
  <c r="BR22" i="2" s="1"/>
  <c r="BJ21" i="2"/>
  <c r="BJ22" i="2" s="1"/>
  <c r="BW46" i="2"/>
  <c r="BT61" i="2"/>
  <c r="AZ61" i="2"/>
  <c r="BA26" i="2"/>
  <c r="BK51" i="2"/>
  <c r="BJ46" i="2"/>
  <c r="BR31" i="2"/>
  <c r="BF31" i="2"/>
  <c r="CI61" i="2"/>
  <c r="CG56" i="2"/>
  <c r="DK36" i="2"/>
  <c r="BR26" i="2"/>
  <c r="BR27" i="2" s="1"/>
  <c r="CP61" i="2"/>
  <c r="CH61" i="2"/>
  <c r="CW26" i="2"/>
  <c r="CW27" i="2" s="1"/>
  <c r="DR61" i="2"/>
  <c r="DO46" i="2"/>
  <c r="DQ41" i="2"/>
  <c r="DM41" i="2"/>
  <c r="CK61" i="2"/>
  <c r="CG61" i="2"/>
  <c r="CV41" i="2"/>
  <c r="CV26" i="2"/>
  <c r="CV27" i="2" s="1"/>
  <c r="CF36" i="2"/>
  <c r="CF37" i="2" s="1"/>
  <c r="CU36" i="2"/>
  <c r="DC36" i="2"/>
  <c r="DM31" i="2"/>
  <c r="DM32" i="2" s="1"/>
  <c r="DM26" i="2"/>
  <c r="DM27" i="2" s="1"/>
  <c r="CI46" i="2"/>
  <c r="CK41" i="2"/>
  <c r="CL36" i="2"/>
  <c r="CL37" i="2" s="1"/>
  <c r="CK26" i="2"/>
  <c r="CK27" i="2" s="1"/>
  <c r="CG26" i="2"/>
  <c r="CG27" i="2" s="1"/>
  <c r="CW61" i="2"/>
  <c r="DT61" i="2"/>
  <c r="DP61" i="2"/>
  <c r="CO36" i="2"/>
  <c r="CO37" i="2" s="1"/>
  <c r="CJ26" i="2"/>
  <c r="CJ27" i="2" s="1"/>
  <c r="CJ31" i="2"/>
  <c r="CJ32" i="2" s="1"/>
  <c r="CZ61" i="2"/>
  <c r="CV61" i="2"/>
  <c r="DS61" i="2"/>
  <c r="DO61" i="2"/>
  <c r="DP51" i="2"/>
  <c r="DS41" i="2"/>
  <c r="DS42" i="2" s="1"/>
  <c r="Z21" i="2"/>
  <c r="Q20" i="2"/>
  <c r="FF42" i="2" s="1"/>
  <c r="DS22" i="2" l="1"/>
  <c r="CY57" i="2"/>
  <c r="DM52" i="2"/>
  <c r="CG52" i="2"/>
  <c r="AR62" i="2"/>
  <c r="AN52" i="2"/>
  <c r="GA57" i="2"/>
  <c r="FH32" i="2"/>
  <c r="FC22" i="2"/>
  <c r="FA32" i="2"/>
  <c r="EQ47" i="2"/>
  <c r="FA57" i="2"/>
  <c r="FX22" i="2"/>
  <c r="FW42" i="2"/>
  <c r="FP57" i="2"/>
  <c r="EY52" i="2"/>
  <c r="FY37" i="2"/>
  <c r="FK42" i="2"/>
  <c r="EI47" i="2"/>
  <c r="EE47" i="2"/>
  <c r="FA42" i="2"/>
  <c r="FB27" i="2"/>
  <c r="ED32" i="2"/>
  <c r="FQ27" i="2"/>
  <c r="FE32" i="2"/>
  <c r="FI52" i="2"/>
  <c r="EI37" i="2"/>
  <c r="ED62" i="2"/>
  <c r="FJ62" i="2"/>
  <c r="DL37" i="2"/>
  <c r="DB42" i="2"/>
  <c r="DC57" i="2"/>
  <c r="DL62" i="2"/>
  <c r="CY42" i="2"/>
  <c r="CF62" i="2"/>
  <c r="DF27" i="2"/>
  <c r="CI32" i="2"/>
  <c r="CP57" i="2"/>
  <c r="BO62" i="2"/>
  <c r="BW47" i="2"/>
  <c r="BT52" i="2"/>
  <c r="BU27" i="2"/>
  <c r="CM27" i="2"/>
  <c r="CO57" i="2"/>
  <c r="BN42" i="2"/>
  <c r="BP32" i="2"/>
  <c r="AG52" i="2"/>
  <c r="FZ22" i="2"/>
  <c r="FV22" i="2"/>
  <c r="GA32" i="2"/>
  <c r="FS47" i="2"/>
  <c r="FW52" i="2"/>
  <c r="FQ62" i="2"/>
  <c r="FF52" i="2"/>
  <c r="EQ22" i="2"/>
  <c r="EX27" i="2"/>
  <c r="EW37" i="2"/>
  <c r="EV42" i="2"/>
  <c r="EU47" i="2"/>
  <c r="EW57" i="2"/>
  <c r="FZ27" i="2"/>
  <c r="FT37" i="2"/>
  <c r="GA42" i="2"/>
  <c r="FP47" i="2"/>
  <c r="FG52" i="2"/>
  <c r="FI47" i="2"/>
  <c r="EY27" i="2"/>
  <c r="FZ47" i="2"/>
  <c r="FW62" i="2"/>
  <c r="FG32" i="2"/>
  <c r="EZ32" i="2"/>
  <c r="EV27" i="2"/>
  <c r="EG22" i="2"/>
  <c r="FU32" i="2"/>
  <c r="DZ47" i="2"/>
  <c r="EI52" i="2"/>
  <c r="GA22" i="2"/>
  <c r="EY42" i="2"/>
  <c r="EK62" i="2"/>
  <c r="EF27" i="2"/>
  <c r="EK42" i="2"/>
  <c r="EF42" i="2"/>
  <c r="ET47" i="2"/>
  <c r="DY62" i="2"/>
  <c r="EI42" i="2"/>
  <c r="DD62" i="2"/>
  <c r="DB32" i="2"/>
  <c r="DD57" i="2"/>
  <c r="CI57" i="2"/>
  <c r="DO27" i="2"/>
  <c r="BL27" i="2"/>
  <c r="AY52" i="2"/>
  <c r="BF37" i="2"/>
  <c r="FP22" i="2"/>
  <c r="FW32" i="2"/>
  <c r="GA37" i="2"/>
  <c r="FS52" i="2"/>
  <c r="ER42" i="2"/>
  <c r="DT57" i="2"/>
  <c r="CU22" i="2"/>
  <c r="CU42" i="2"/>
  <c r="DO22" i="2"/>
  <c r="DA52" i="2"/>
  <c r="DE62" i="2"/>
  <c r="CK42" i="2"/>
  <c r="CN62" i="2"/>
  <c r="CY37" i="2"/>
  <c r="CI42" i="2"/>
  <c r="DN27" i="2"/>
  <c r="DC32" i="2"/>
  <c r="CY52" i="2"/>
  <c r="BF47" i="2"/>
  <c r="DE22" i="2"/>
  <c r="CV22" i="2"/>
  <c r="DE47" i="2"/>
  <c r="CH47" i="2"/>
  <c r="BQ52" i="2"/>
  <c r="AN27" i="2"/>
  <c r="BX42" i="2"/>
  <c r="DR37" i="2"/>
  <c r="BZ32" i="2"/>
  <c r="AX62" i="2"/>
  <c r="Z47" i="2"/>
  <c r="FP27" i="2"/>
  <c r="FV27" i="2"/>
  <c r="FS37" i="2"/>
  <c r="FW47" i="2"/>
  <c r="GA52" i="2"/>
  <c r="FU62" i="2"/>
  <c r="FJ52" i="2"/>
  <c r="EU22" i="2"/>
  <c r="FA37" i="2"/>
  <c r="EZ42" i="2"/>
  <c r="EY47" i="2"/>
  <c r="EX62" i="2"/>
  <c r="FP32" i="2"/>
  <c r="FX37" i="2"/>
  <c r="FV42" i="2"/>
  <c r="FP52" i="2"/>
  <c r="FV62" i="2"/>
  <c r="FI37" i="2"/>
  <c r="FQ37" i="2"/>
  <c r="FQ57" i="2"/>
  <c r="FF57" i="2"/>
  <c r="EW22" i="2"/>
  <c r="ER57" i="2"/>
  <c r="ED27" i="2"/>
  <c r="EA57" i="2"/>
  <c r="FG57" i="2"/>
  <c r="EZ47" i="2"/>
  <c r="FV52" i="2"/>
  <c r="ER37" i="2"/>
  <c r="EL42" i="2"/>
  <c r="ED37" i="2"/>
  <c r="FQ42" i="2"/>
  <c r="EH47" i="2"/>
  <c r="EK27" i="2"/>
  <c r="EU57" i="2"/>
  <c r="EE32" i="2"/>
  <c r="EE62" i="2"/>
  <c r="EF62" i="2"/>
  <c r="FS22" i="2"/>
  <c r="EU37" i="2"/>
  <c r="AH42" i="2"/>
  <c r="FF27" i="2"/>
  <c r="FQ32" i="2"/>
  <c r="FE22" i="2"/>
  <c r="DZ62" i="2"/>
  <c r="DZ22" i="2"/>
  <c r="EL57" i="2"/>
  <c r="EI27" i="2"/>
  <c r="FS57" i="2"/>
  <c r="FE62" i="2"/>
  <c r="FX57" i="2"/>
  <c r="EH62" i="2"/>
  <c r="EB42" i="2"/>
  <c r="EE37" i="2"/>
  <c r="EU42" i="2"/>
  <c r="EU32" i="2"/>
  <c r="FI22" i="2"/>
  <c r="FU52" i="2"/>
  <c r="EK37" i="2"/>
  <c r="EH57" i="2"/>
  <c r="EE22" i="2"/>
  <c r="EX42" i="2"/>
  <c r="FE37" i="2"/>
  <c r="FU42" i="2"/>
  <c r="DZ52" i="2"/>
  <c r="EA32" i="2"/>
  <c r="DY47" i="2"/>
  <c r="ER62" i="2"/>
  <c r="EQ57" i="2"/>
  <c r="FF47" i="2"/>
  <c r="FH52" i="2"/>
  <c r="FR47" i="2"/>
  <c r="FR42" i="2"/>
  <c r="FV32" i="2"/>
  <c r="EK52" i="2"/>
  <c r="FJ42" i="2"/>
  <c r="FY52" i="2"/>
  <c r="FW22" i="2"/>
  <c r="EE42" i="2"/>
  <c r="FA47" i="2"/>
  <c r="FG27" i="2"/>
  <c r="FE52" i="2"/>
  <c r="FI27" i="2"/>
  <c r="FQ22" i="2"/>
  <c r="ED57" i="2"/>
  <c r="EF37" i="2"/>
  <c r="DZ32" i="2"/>
  <c r="EL27" i="2"/>
  <c r="EJ57" i="2"/>
  <c r="FC62" i="2"/>
  <c r="FB57" i="2"/>
  <c r="EX52" i="2"/>
  <c r="FB32" i="2"/>
  <c r="FA22" i="2"/>
  <c r="FH57" i="2"/>
  <c r="FV37" i="2"/>
  <c r="EF57" i="2"/>
  <c r="FB62" i="2"/>
  <c r="FB37" i="2"/>
  <c r="ER27" i="2"/>
  <c r="FK22" i="2"/>
  <c r="FI42" i="2"/>
  <c r="FS62" i="2"/>
  <c r="GA27" i="2"/>
  <c r="EB52" i="2"/>
  <c r="EH42" i="2"/>
  <c r="EF32" i="2"/>
  <c r="EA47" i="2"/>
  <c r="FD57" i="2"/>
  <c r="FB52" i="2"/>
  <c r="EQ32" i="2"/>
  <c r="FK32" i="2"/>
  <c r="FG42" i="2"/>
  <c r="GA62" i="2"/>
  <c r="EG57" i="2"/>
  <c r="EI22" i="2"/>
  <c r="EL62" i="2"/>
  <c r="EJ37" i="2"/>
  <c r="EJ42" i="2"/>
  <c r="FA52" i="2"/>
  <c r="DZ57" i="2"/>
  <c r="EI57" i="2"/>
  <c r="EC27" i="2"/>
  <c r="EX47" i="2"/>
  <c r="FC37" i="2"/>
  <c r="ET27" i="2"/>
  <c r="FK27" i="2"/>
  <c r="EC37" i="2"/>
  <c r="EC47" i="2"/>
  <c r="DZ42" i="2"/>
  <c r="FE42" i="2"/>
  <c r="FZ37" i="2"/>
  <c r="EE57" i="2"/>
  <c r="ED47" i="2"/>
  <c r="EA22" i="2"/>
  <c r="FD62" i="2"/>
  <c r="FC57" i="2"/>
  <c r="EV22" i="2"/>
  <c r="FI57" i="2"/>
  <c r="EZ52" i="2"/>
  <c r="FY47" i="2"/>
  <c r="FX42" i="2"/>
  <c r="EA37" i="2"/>
  <c r="EK47" i="2"/>
  <c r="FA27" i="2"/>
  <c r="FH47" i="2"/>
  <c r="FY22" i="2"/>
  <c r="EE27" i="2"/>
  <c r="ES47" i="2"/>
  <c r="FJ32" i="2"/>
  <c r="EW52" i="2"/>
  <c r="FU27" i="2"/>
  <c r="FU22" i="2"/>
  <c r="EH22" i="2"/>
  <c r="EL32" i="2"/>
  <c r="EJ62" i="2"/>
  <c r="EY62" i="2"/>
  <c r="EX57" i="2"/>
  <c r="EZ37" i="2"/>
  <c r="EX32" i="2"/>
  <c r="FJ22" i="2"/>
  <c r="FT52" i="2"/>
  <c r="FR32" i="2"/>
  <c r="EB57" i="2"/>
  <c r="EJ47" i="2"/>
  <c r="EU52" i="2"/>
  <c r="ER47" i="2"/>
  <c r="EX37" i="2"/>
  <c r="FD27" i="2"/>
  <c r="FB22" i="2"/>
  <c r="FG22" i="2"/>
  <c r="FK47" i="2"/>
  <c r="FX62" i="2"/>
  <c r="FZ42" i="2"/>
  <c r="FW27" i="2"/>
  <c r="EG42" i="2"/>
  <c r="EB32" i="2"/>
  <c r="EF22" i="2"/>
  <c r="ES62" i="2"/>
  <c r="EZ57" i="2"/>
  <c r="EC57" i="2"/>
  <c r="FZ57" i="2"/>
  <c r="EC62" i="2"/>
  <c r="EL52" i="2"/>
  <c r="DY52" i="2"/>
  <c r="FE27" i="2"/>
  <c r="ED42" i="2"/>
  <c r="EJ27" i="2"/>
  <c r="EI62" i="2"/>
  <c r="EW42" i="2"/>
  <c r="EY37" i="2"/>
  <c r="EW27" i="2"/>
  <c r="FE47" i="2"/>
  <c r="EG27" i="2"/>
  <c r="FC47" i="2"/>
  <c r="EA42" i="2"/>
  <c r="EW47" i="2"/>
  <c r="FJ27" i="2"/>
  <c r="FI62" i="2"/>
  <c r="EC32" i="2"/>
  <c r="EK57" i="2"/>
  <c r="EY57" i="2"/>
  <c r="FH62" i="2"/>
  <c r="FU47" i="2"/>
  <c r="FT32" i="2"/>
  <c r="FB47" i="2"/>
  <c r="ES27" i="2"/>
  <c r="FT57" i="2"/>
  <c r="FT22" i="2"/>
  <c r="DY22" i="2"/>
  <c r="FB42" i="2"/>
  <c r="FH37" i="2"/>
  <c r="FY42" i="2"/>
  <c r="FY27" i="2"/>
  <c r="FH22" i="2"/>
  <c r="EC52" i="2"/>
  <c r="EH32" i="2"/>
  <c r="EL37" i="2"/>
  <c r="EL47" i="2"/>
  <c r="EU62" i="2"/>
  <c r="ET57" i="2"/>
  <c r="EV37" i="2"/>
  <c r="FF37" i="2"/>
  <c r="FZ52" i="2"/>
  <c r="FY32" i="2"/>
  <c r="EF52" i="2"/>
  <c r="DY32" i="2"/>
  <c r="EB47" i="2"/>
  <c r="FD47" i="2"/>
  <c r="ES42" i="2"/>
  <c r="ET37" i="2"/>
  <c r="EZ27" i="2"/>
  <c r="EX22" i="2"/>
  <c r="FK37" i="2"/>
  <c r="FG47" i="2"/>
  <c r="FT62" i="2"/>
  <c r="FT42" i="2"/>
  <c r="FS27" i="2"/>
  <c r="EA52" i="2"/>
  <c r="EC42" i="2"/>
  <c r="EH27" i="2"/>
  <c r="EB22" i="2"/>
  <c r="FA62" i="2"/>
  <c r="EV57" i="2"/>
  <c r="FC32" i="2"/>
  <c r="ER22" i="2"/>
  <c r="FJ37" i="2"/>
  <c r="FK57" i="2"/>
  <c r="FV47" i="2"/>
  <c r="FC27" i="2"/>
  <c r="FI32" i="2"/>
  <c r="FK62" i="2"/>
  <c r="FC52" i="2"/>
  <c r="DL52" i="2"/>
  <c r="DB27" i="2"/>
  <c r="BF32" i="2"/>
  <c r="BT37" i="2"/>
  <c r="FX27" i="2"/>
  <c r="FP37" i="2"/>
  <c r="FX47" i="2"/>
  <c r="FJ57" i="2"/>
  <c r="EQ27" i="2"/>
  <c r="EY32" i="2"/>
  <c r="EH37" i="2"/>
  <c r="EQ62" i="2"/>
  <c r="FD37" i="2"/>
  <c r="FQ47" i="2"/>
  <c r="FQ52" i="2"/>
  <c r="DK47" i="2"/>
  <c r="DK62" i="2"/>
  <c r="CY22" i="2"/>
  <c r="DC47" i="2"/>
  <c r="DT47" i="2"/>
  <c r="CZ57" i="2"/>
  <c r="CO42" i="2"/>
  <c r="CV42" i="2"/>
  <c r="CN52" i="2"/>
  <c r="DQ37" i="2"/>
  <c r="DN57" i="2"/>
  <c r="CP27" i="2"/>
  <c r="DB57" i="2"/>
  <c r="CA27" i="2"/>
  <c r="DD32" i="2"/>
  <c r="BS47" i="2"/>
  <c r="DA27" i="2"/>
  <c r="CW57" i="2"/>
  <c r="BR62" i="2"/>
  <c r="AQ62" i="2"/>
  <c r="AH32" i="2"/>
  <c r="AI27" i="2"/>
  <c r="DL32" i="2"/>
  <c r="X47" i="2"/>
  <c r="FT27" i="2"/>
  <c r="FS32" i="2"/>
  <c r="FW37" i="2"/>
  <c r="GA47" i="2"/>
  <c r="FW57" i="2"/>
  <c r="FY62" i="2"/>
  <c r="FH42" i="2"/>
  <c r="EY22" i="2"/>
  <c r="EW32" i="2"/>
  <c r="ES37" i="2"/>
  <c r="FD42" i="2"/>
  <c r="ES57" i="2"/>
  <c r="FR22" i="2"/>
  <c r="FX32" i="2"/>
  <c r="FS42" i="2"/>
  <c r="FT47" i="2"/>
  <c r="FX52" i="2"/>
  <c r="FZ62" i="2"/>
  <c r="FG62" i="2"/>
  <c r="FD22" i="2"/>
  <c r="FU37" i="2"/>
  <c r="FU57" i="2"/>
  <c r="FJ47" i="2"/>
  <c r="EU27" i="2"/>
  <c r="EW62" i="2"/>
  <c r="EG37" i="2"/>
  <c r="FR37" i="2"/>
  <c r="FG37" i="2"/>
  <c r="FD32" i="2"/>
  <c r="ET62" i="2"/>
  <c r="FE57" i="2"/>
  <c r="FD52" i="2"/>
  <c r="EL22" i="2"/>
  <c r="FF62" i="2"/>
  <c r="FH27" i="2"/>
  <c r="FZ32" i="2"/>
  <c r="EV62" i="2"/>
  <c r="ED52" i="2"/>
  <c r="ET42" i="2"/>
  <c r="DY27" i="2"/>
  <c r="FC42" i="2"/>
  <c r="DY57" i="2"/>
  <c r="FY57" i="2"/>
  <c r="EB62" i="2"/>
  <c r="EZ62" i="2"/>
  <c r="EH52" i="2"/>
  <c r="DY37" i="2"/>
  <c r="EE52" i="2"/>
  <c r="EB37" i="2"/>
  <c r="EG52" i="2"/>
  <c r="FR57" i="2"/>
  <c r="DY42" i="2"/>
  <c r="EQ42" i="2"/>
  <c r="EG62" i="2"/>
  <c r="FV57" i="2"/>
  <c r="DZ37" i="2"/>
  <c r="EQ37" i="2"/>
  <c r="EA62" i="2"/>
  <c r="EJ52" i="2"/>
  <c r="FP42" i="2"/>
  <c r="BU37" i="2"/>
  <c r="DR32" i="2"/>
  <c r="AA47" i="2"/>
  <c r="X62" i="2"/>
  <c r="AE42" i="2"/>
  <c r="CF32" i="2"/>
  <c r="CM42" i="2"/>
  <c r="DE42" i="2"/>
  <c r="CH62" i="2"/>
  <c r="CP32" i="2"/>
  <c r="BG52" i="2"/>
  <c r="BA27" i="2"/>
  <c r="DM47" i="2"/>
  <c r="CJ47" i="2"/>
  <c r="BS32" i="2"/>
  <c r="AP27" i="2"/>
  <c r="CL32" i="2"/>
  <c r="BI42" i="2"/>
  <c r="AU32" i="2"/>
  <c r="BQ32" i="2"/>
  <c r="AN32" i="2"/>
  <c r="AW42" i="2"/>
  <c r="AD27" i="2"/>
  <c r="DF52" i="2"/>
  <c r="CA32" i="2"/>
  <c r="BI47" i="2"/>
  <c r="BS62" i="2"/>
  <c r="BS42" i="2"/>
  <c r="DM37" i="2"/>
  <c r="BU62" i="2"/>
  <c r="X32" i="2"/>
  <c r="BV22" i="2"/>
  <c r="AW47" i="2"/>
  <c r="AI32" i="2"/>
  <c r="DR22" i="2"/>
  <c r="AD62" i="2"/>
  <c r="W62" i="2"/>
  <c r="U32" i="2"/>
  <c r="U52" i="2"/>
  <c r="AI22" i="2"/>
  <c r="AG32" i="2"/>
  <c r="AD42" i="2"/>
  <c r="U42" i="2"/>
  <c r="AG47" i="2"/>
  <c r="Z52" i="2"/>
  <c r="U62" i="2"/>
  <c r="AO47" i="2"/>
  <c r="AF52" i="2"/>
  <c r="AG42" i="2"/>
  <c r="AB42" i="2"/>
  <c r="W47" i="2"/>
  <c r="AC52" i="2"/>
  <c r="AI62" i="2"/>
  <c r="BA62" i="2"/>
  <c r="AF42" i="2"/>
  <c r="AA32" i="2"/>
  <c r="AI52" i="2"/>
  <c r="Z62" i="2"/>
  <c r="BV47" i="2"/>
  <c r="AY62" i="2"/>
  <c r="BV52" i="2"/>
  <c r="DF57" i="2"/>
  <c r="AT62" i="2"/>
  <c r="AT42" i="2"/>
  <c r="BJ42" i="2"/>
  <c r="BI27" i="2"/>
  <c r="BZ22" i="2"/>
  <c r="BY42" i="2"/>
  <c r="DF62" i="2"/>
  <c r="DK57" i="2"/>
  <c r="DN37" i="2"/>
  <c r="CA42" i="2"/>
  <c r="AO62" i="2"/>
  <c r="AV32" i="2"/>
  <c r="BH32" i="2"/>
  <c r="BZ42" i="2"/>
  <c r="CO47" i="2"/>
  <c r="DL22" i="2"/>
  <c r="AD32" i="2"/>
  <c r="AT52" i="2"/>
  <c r="AS32" i="2"/>
  <c r="BQ47" i="2"/>
  <c r="BW32" i="2"/>
  <c r="BZ47" i="2"/>
  <c r="AG27" i="2"/>
  <c r="AV42" i="2"/>
  <c r="BJ37" i="2"/>
  <c r="DS47" i="2"/>
  <c r="Z27" i="2"/>
  <c r="BA52" i="2"/>
  <c r="AV47" i="2"/>
  <c r="AS42" i="2"/>
  <c r="AZ27" i="2"/>
  <c r="BN62" i="2"/>
  <c r="BP47" i="2"/>
  <c r="BK37" i="2"/>
  <c r="BM32" i="2"/>
  <c r="BV32" i="2"/>
  <c r="BV42" i="2"/>
  <c r="CA52" i="2"/>
  <c r="CP42" i="2"/>
  <c r="CW52" i="2"/>
  <c r="AR42" i="2"/>
  <c r="BQ62" i="2"/>
  <c r="BL42" i="2"/>
  <c r="BS37" i="2"/>
  <c r="BX47" i="2"/>
  <c r="BY62" i="2"/>
  <c r="CL57" i="2"/>
  <c r="DC27" i="2"/>
  <c r="DB22" i="2"/>
  <c r="DR47" i="2"/>
  <c r="AV62" i="2"/>
  <c r="AX32" i="2"/>
  <c r="BP52" i="2"/>
  <c r="BO47" i="2"/>
  <c r="BQ37" i="2"/>
  <c r="BO32" i="2"/>
  <c r="CA37" i="2"/>
  <c r="CM52" i="2"/>
  <c r="CF47" i="2"/>
  <c r="CZ32" i="2"/>
  <c r="DA22" i="2"/>
  <c r="DK52" i="2"/>
  <c r="DP27" i="2"/>
  <c r="AQ52" i="2"/>
  <c r="AP47" i="2"/>
  <c r="AW27" i="2"/>
  <c r="BS52" i="2"/>
  <c r="BR47" i="2"/>
  <c r="BO42" i="2"/>
  <c r="BH37" i="2"/>
  <c r="BW27" i="2"/>
  <c r="BV37" i="2"/>
  <c r="CH32" i="2"/>
  <c r="CX57" i="2"/>
  <c r="CU52" i="2"/>
  <c r="DS37" i="2"/>
  <c r="CF57" i="2"/>
  <c r="CJ42" i="2"/>
  <c r="CL27" i="2"/>
  <c r="DB47" i="2"/>
  <c r="DA42" i="2"/>
  <c r="CY32" i="2"/>
  <c r="DD22" i="2"/>
  <c r="DO32" i="2"/>
  <c r="CP47" i="2"/>
  <c r="CM22" i="2"/>
  <c r="DA47" i="2"/>
  <c r="DD27" i="2"/>
  <c r="DL57" i="2"/>
  <c r="DQ27" i="2"/>
  <c r="CM47" i="2"/>
  <c r="CG42" i="2"/>
  <c r="CO27" i="2"/>
  <c r="DA62" i="2"/>
  <c r="CV57" i="2"/>
  <c r="CZ47" i="2"/>
  <c r="CX32" i="2"/>
  <c r="DQ57" i="2"/>
  <c r="DS32" i="2"/>
  <c r="DT22" i="2"/>
  <c r="CG32" i="2"/>
  <c r="CU57" i="2"/>
  <c r="CY47" i="2"/>
  <c r="CX42" i="2"/>
  <c r="CZ22" i="2"/>
  <c r="DT52" i="2"/>
  <c r="Y62" i="2"/>
  <c r="AC32" i="2"/>
  <c r="Z42" i="2"/>
  <c r="AF47" i="2"/>
  <c r="Y47" i="2"/>
  <c r="V52" i="2"/>
  <c r="AF62" i="2"/>
  <c r="W52" i="2"/>
  <c r="AC42" i="2"/>
  <c r="AI47" i="2"/>
  <c r="AD47" i="2"/>
  <c r="Y52" i="2"/>
  <c r="AE62" i="2"/>
  <c r="CA22" i="2"/>
  <c r="AH47" i="2"/>
  <c r="AI42" i="2"/>
  <c r="X52" i="2"/>
  <c r="V62" i="2"/>
  <c r="Y27" i="2"/>
  <c r="AX52" i="2"/>
  <c r="AN23" i="2"/>
  <c r="T70" i="2" s="1"/>
  <c r="BY22" i="2"/>
  <c r="CK47" i="2"/>
  <c r="CN57" i="2"/>
  <c r="AW62" i="2"/>
  <c r="BK62" i="2"/>
  <c r="BF52" i="2"/>
  <c r="BF42" i="2"/>
  <c r="BZ27" i="2"/>
  <c r="BY52" i="2"/>
  <c r="DP57" i="2"/>
  <c r="DQ62" i="2"/>
  <c r="AC27" i="2"/>
  <c r="AU62" i="2"/>
  <c r="AY27" i="2"/>
  <c r="BL32" i="2"/>
  <c r="BU42" i="2"/>
  <c r="DF32" i="2"/>
  <c r="DN22" i="2"/>
  <c r="DB37" i="2"/>
  <c r="AR52" i="2"/>
  <c r="Z32" i="2"/>
  <c r="BG62" i="2"/>
  <c r="BX22" i="2"/>
  <c r="BP37" i="2"/>
  <c r="CA62" i="2"/>
  <c r="CO22" i="2"/>
  <c r="AF32" i="2"/>
  <c r="DD37" i="2"/>
  <c r="DL27" i="2"/>
  <c r="AW52" i="2"/>
  <c r="AY42" i="2"/>
  <c r="AV27" i="2"/>
  <c r="BJ62" i="2"/>
  <c r="BL47" i="2"/>
  <c r="BG37" i="2"/>
  <c r="BH27" i="2"/>
  <c r="BY32" i="2"/>
  <c r="BT42" i="2"/>
  <c r="CL42" i="2"/>
  <c r="CO32" i="2"/>
  <c r="DE57" i="2"/>
  <c r="DB52" i="2"/>
  <c r="AN42" i="2"/>
  <c r="BM62" i="2"/>
  <c r="BQ42" i="2"/>
  <c r="BN32" i="2"/>
  <c r="BT47" i="2"/>
  <c r="CJ57" i="2"/>
  <c r="CX37" i="2"/>
  <c r="CY27" i="2"/>
  <c r="CX22" i="2"/>
  <c r="DQ22" i="2"/>
  <c r="AZ52" i="2"/>
  <c r="AU47" i="2"/>
  <c r="AT32" i="2"/>
  <c r="BL52" i="2"/>
  <c r="BM37" i="2"/>
  <c r="BK32" i="2"/>
  <c r="BW37" i="2"/>
  <c r="CL62" i="2"/>
  <c r="CI52" i="2"/>
  <c r="CK57" i="2"/>
  <c r="CV32" i="2"/>
  <c r="DF22" i="2"/>
  <c r="DL47" i="2"/>
  <c r="DP22" i="2"/>
  <c r="AU52" i="2"/>
  <c r="AP42" i="2"/>
  <c r="AS27" i="2"/>
  <c r="BO52" i="2"/>
  <c r="BN47" i="2"/>
  <c r="BK42" i="2"/>
  <c r="BJ32" i="2"/>
  <c r="BK27" i="2"/>
  <c r="BX32" i="2"/>
  <c r="CM62" i="2"/>
  <c r="CP52" i="2"/>
  <c r="CL22" i="2"/>
  <c r="DC62" i="2"/>
  <c r="DD52" i="2"/>
  <c r="DR57" i="2"/>
  <c r="DO37" i="2"/>
  <c r="CO52" i="2"/>
  <c r="CN42" i="2"/>
  <c r="CN22" i="2"/>
  <c r="CX47" i="2"/>
  <c r="CW42" i="2"/>
  <c r="CU32" i="2"/>
  <c r="DN62" i="2"/>
  <c r="DR27" i="2"/>
  <c r="CL47" i="2"/>
  <c r="CI22" i="2"/>
  <c r="DD42" i="2"/>
  <c r="CZ27" i="2"/>
  <c r="DQ32" i="2"/>
  <c r="CP37" i="2"/>
  <c r="DE52" i="2"/>
  <c r="CV47" i="2"/>
  <c r="DQ52" i="2"/>
  <c r="DK32" i="2"/>
  <c r="CF42" i="2"/>
  <c r="CN27" i="2"/>
  <c r="CN32" i="2"/>
  <c r="CZ52" i="2"/>
  <c r="CU47" i="2"/>
  <c r="DA37" i="2"/>
  <c r="DC22" i="2"/>
  <c r="DT37" i="2"/>
  <c r="AS47" i="2"/>
  <c r="Y32" i="2"/>
  <c r="V42" i="2"/>
  <c r="AB47" i="2"/>
  <c r="AH52" i="2"/>
  <c r="AB52" i="2"/>
  <c r="AB62" i="2"/>
  <c r="X42" i="2"/>
  <c r="AC62" i="2"/>
  <c r="Y42" i="2"/>
  <c r="AE47" i="2"/>
  <c r="V47" i="2"/>
  <c r="U47" i="2"/>
  <c r="AA62" i="2"/>
  <c r="BV62" i="2"/>
  <c r="AG62" i="2"/>
  <c r="AA42" i="2"/>
  <c r="AH62" i="2"/>
  <c r="AB32" i="2"/>
  <c r="AX42" i="2"/>
  <c r="BU32" i="2"/>
  <c r="DT32" i="2"/>
  <c r="X27" i="2"/>
  <c r="AN62" i="2"/>
  <c r="BA47" i="2"/>
  <c r="BR52" i="2"/>
  <c r="BR42" i="2"/>
  <c r="BR37" i="2"/>
  <c r="BV27" i="2"/>
  <c r="BU52" i="2"/>
  <c r="DS57" i="2"/>
  <c r="BM52" i="2"/>
  <c r="AZ42" i="2"/>
  <c r="BZ52" i="2"/>
  <c r="DF37" i="2"/>
  <c r="AR47" i="2"/>
  <c r="AO32" i="2"/>
  <c r="BI52" i="2"/>
  <c r="BP42" i="2"/>
  <c r="BX27" i="2"/>
  <c r="BY37" i="2"/>
  <c r="BX62" i="2"/>
  <c r="DF42" i="2"/>
  <c r="W32" i="2"/>
  <c r="AT27" i="2"/>
  <c r="AH27" i="2"/>
  <c r="AS62" i="2"/>
  <c r="AS52" i="2"/>
  <c r="BA42" i="2"/>
  <c r="AR32" i="2"/>
  <c r="BF62" i="2"/>
  <c r="BN37" i="2"/>
  <c r="BI32" i="2"/>
  <c r="BW22" i="2"/>
  <c r="BX37" i="2"/>
  <c r="BY47" i="2"/>
  <c r="BZ62" i="2"/>
  <c r="CH42" i="2"/>
  <c r="CY62" i="2"/>
  <c r="DA57" i="2"/>
  <c r="CX52" i="2"/>
  <c r="BI62" i="2"/>
  <c r="BM42" i="2"/>
  <c r="BX52" i="2"/>
  <c r="CW32" i="2"/>
  <c r="CW22" i="2"/>
  <c r="DK22" i="2"/>
  <c r="AV52" i="2"/>
  <c r="AQ47" i="2"/>
  <c r="AP32" i="2"/>
  <c r="BL62" i="2"/>
  <c r="BG47" i="2"/>
  <c r="BI37" i="2"/>
  <c r="BG32" i="2"/>
  <c r="CA47" i="2"/>
  <c r="CM57" i="2"/>
  <c r="CN47" i="2"/>
  <c r="CW37" i="2"/>
  <c r="CX27" i="2"/>
  <c r="DS52" i="2"/>
  <c r="DQ47" i="2"/>
  <c r="AX47" i="2"/>
  <c r="AW32" i="2"/>
  <c r="AO27" i="2"/>
  <c r="BG42" i="2"/>
  <c r="BJ27" i="2"/>
  <c r="BT32" i="2"/>
  <c r="CL52" i="2"/>
  <c r="CH22" i="2"/>
  <c r="CU62" i="2"/>
  <c r="DC52" i="2"/>
  <c r="DR52" i="2"/>
  <c r="CK52" i="2"/>
  <c r="CM32" i="2"/>
  <c r="CH57" i="2"/>
  <c r="DC42" i="2"/>
  <c r="DE37" i="2"/>
  <c r="DE27" i="2"/>
  <c r="CZ37" i="2"/>
  <c r="DM57" i="2"/>
  <c r="DP37" i="2"/>
  <c r="DE32" i="2"/>
  <c r="CV52" i="2"/>
  <c r="DT27" i="2"/>
  <c r="DP62" i="2"/>
  <c r="DD47" i="2"/>
  <c r="DK27" i="2"/>
  <c r="DA32" i="2"/>
  <c r="CG22" i="2"/>
  <c r="CF52" i="2"/>
  <c r="CO62" i="2"/>
  <c r="CV37" i="2"/>
  <c r="CW47" i="2"/>
  <c r="DN52" i="2"/>
  <c r="CH52" i="2"/>
  <c r="BZ37" i="2"/>
  <c r="BL37" i="2"/>
  <c r="AT47" i="2"/>
  <c r="DO52" i="2"/>
  <c r="CJ52" i="2"/>
  <c r="BH42" i="2"/>
  <c r="BH62" i="2"/>
  <c r="AU42" i="2"/>
  <c r="DF47" i="2"/>
  <c r="BH47" i="2"/>
  <c r="DB62" i="2"/>
  <c r="BU47" i="2"/>
  <c r="BO37" i="2"/>
  <c r="AO52" i="2"/>
  <c r="DN47" i="2"/>
  <c r="DO42" i="2"/>
  <c r="AP52" i="2"/>
  <c r="BT27" i="2"/>
  <c r="DK42" i="2"/>
  <c r="DO57" i="2"/>
  <c r="BN52" i="2"/>
  <c r="BW42" i="2"/>
  <c r="AE32" i="2"/>
  <c r="AC47" i="2"/>
  <c r="AA52" i="2"/>
  <c r="W42" i="2"/>
  <c r="AD52" i="2"/>
  <c r="DL42" i="2"/>
  <c r="DM42" i="2"/>
  <c r="CP62" i="2"/>
  <c r="DK37" i="2"/>
  <c r="CI62" i="2"/>
  <c r="BR32" i="2"/>
  <c r="BJ47" i="2"/>
  <c r="BK52" i="2"/>
  <c r="AZ62" i="2"/>
  <c r="BH52" i="2"/>
  <c r="CG47" i="2"/>
  <c r="AY32" i="2"/>
  <c r="AR27" i="2"/>
  <c r="BW62" i="2"/>
  <c r="V32" i="2"/>
  <c r="W27" i="2"/>
  <c r="AQ42" i="2"/>
  <c r="DM62" i="2"/>
  <c r="DN42" i="2"/>
  <c r="DP52" i="2"/>
  <c r="DO62" i="2"/>
  <c r="CV62" i="2"/>
  <c r="DT62" i="2"/>
  <c r="CW62" i="2"/>
  <c r="CI47" i="2"/>
  <c r="DC37" i="2"/>
  <c r="CG62" i="2"/>
  <c r="DQ42" i="2"/>
  <c r="BK47" i="2"/>
  <c r="BP62" i="2"/>
  <c r="BW52" i="2"/>
  <c r="AZ32" i="2"/>
  <c r="AO42" i="2"/>
  <c r="DP47" i="2"/>
  <c r="BM47" i="2"/>
  <c r="BA32" i="2"/>
  <c r="AZ47" i="2"/>
  <c r="AA27" i="2"/>
  <c r="AP62" i="2"/>
  <c r="AB27" i="2"/>
  <c r="DS62" i="2"/>
  <c r="CZ62" i="2"/>
  <c r="CU37" i="2"/>
  <c r="CK62" i="2"/>
  <c r="DO47" i="2"/>
  <c r="DR62" i="2"/>
  <c r="CG57" i="2"/>
  <c r="BT62" i="2"/>
  <c r="AX27" i="2"/>
  <c r="AY47" i="2"/>
  <c r="AQ32" i="2"/>
  <c r="CX62" i="2"/>
  <c r="AQ27" i="2"/>
  <c r="DP42" i="2"/>
  <c r="AE27" i="2"/>
  <c r="CJ62" i="2"/>
  <c r="BJ52" i="2"/>
  <c r="AE52" i="2"/>
  <c r="AF27" i="2"/>
  <c r="CZ42" i="2"/>
  <c r="AU27" i="2"/>
  <c r="AD22" i="2"/>
  <c r="X22" i="2"/>
  <c r="AA22" i="2"/>
  <c r="AH22" i="2"/>
  <c r="AG22" i="2"/>
  <c r="AB22" i="2"/>
  <c r="Y22" i="2"/>
  <c r="AE22" i="2"/>
  <c r="AF22" i="2"/>
  <c r="AC22" i="2"/>
  <c r="Z22" i="2"/>
  <c r="DK23" i="2" l="1"/>
  <c r="T74" i="2" s="1"/>
  <c r="U23" i="2"/>
  <c r="U69" i="2" s="1"/>
  <c r="AN28" i="2"/>
  <c r="V70" i="2" s="1"/>
  <c r="DK48" i="2"/>
  <c r="Z74" i="2" s="1"/>
  <c r="FP38" i="2"/>
  <c r="W77" i="2" s="1"/>
  <c r="FP58" i="2"/>
  <c r="AA77" i="2" s="1"/>
  <c r="FP33" i="2"/>
  <c r="V77" i="2" s="1"/>
  <c r="FP23" i="2"/>
  <c r="T77" i="2" s="1"/>
  <c r="DY63" i="2"/>
  <c r="AC75" i="2" s="1"/>
  <c r="Z17" i="3" s="1"/>
  <c r="EQ48" i="2"/>
  <c r="Y76" i="2" s="1"/>
  <c r="CF28" i="2"/>
  <c r="U72" i="2" s="1"/>
  <c r="DK38" i="2"/>
  <c r="W74" i="2" s="1"/>
  <c r="CF38" i="2"/>
  <c r="X72" i="2" s="1"/>
  <c r="CF63" i="2"/>
  <c r="AC72" i="2" s="1"/>
  <c r="FP43" i="2"/>
  <c r="X77" i="2" s="1"/>
  <c r="EQ38" i="2"/>
  <c r="W76" i="2" s="1"/>
  <c r="DY28" i="2"/>
  <c r="U75" i="2" s="1"/>
  <c r="EQ53" i="2"/>
  <c r="Z76" i="2" s="1"/>
  <c r="EQ63" i="2"/>
  <c r="AC76" i="2" s="1"/>
  <c r="AC17" i="3" s="1"/>
  <c r="EQ28" i="2"/>
  <c r="U76" i="2" s="1"/>
  <c r="DY53" i="2"/>
  <c r="AA75" i="2" s="1"/>
  <c r="FP53" i="2"/>
  <c r="Z77" i="2" s="1"/>
  <c r="FP28" i="2"/>
  <c r="U77" i="2" s="1"/>
  <c r="FP63" i="2"/>
  <c r="AC77" i="2" s="1"/>
  <c r="AF17" i="3" s="1"/>
  <c r="CU43" i="2"/>
  <c r="Y73" i="2" s="1"/>
  <c r="BF38" i="2"/>
  <c r="X71" i="2" s="1"/>
  <c r="BF23" i="2"/>
  <c r="T71" i="2" s="1"/>
  <c r="BF33" i="2"/>
  <c r="W71" i="2" s="1"/>
  <c r="CU23" i="2"/>
  <c r="T73" i="2" s="1"/>
  <c r="EQ43" i="2"/>
  <c r="X76" i="2" s="1"/>
  <c r="DY23" i="2"/>
  <c r="T75" i="2" s="1"/>
  <c r="EQ33" i="2"/>
  <c r="V76" i="2" s="1"/>
  <c r="DY48" i="2"/>
  <c r="Y75" i="2" s="1"/>
  <c r="FP48" i="2"/>
  <c r="Y77" i="2" s="1"/>
  <c r="BF48" i="2"/>
  <c r="Z71" i="2" s="1"/>
  <c r="DK63" i="2"/>
  <c r="AC74" i="2" s="1"/>
  <c r="W17" i="3" s="1"/>
  <c r="DY33" i="2"/>
  <c r="V75" i="2" s="1"/>
  <c r="EQ58" i="2"/>
  <c r="AB76" i="2" s="1"/>
  <c r="DY43" i="2"/>
  <c r="X75" i="2" s="1"/>
  <c r="DY38" i="2"/>
  <c r="W75" i="2" s="1"/>
  <c r="DY58" i="2"/>
  <c r="AB75" i="2" s="1"/>
  <c r="EQ23" i="2"/>
  <c r="T76" i="2" s="1"/>
  <c r="CU63" i="2"/>
  <c r="AC73" i="2" s="1"/>
  <c r="T17" i="3" s="1"/>
  <c r="CF23" i="2"/>
  <c r="T72" i="2" s="1"/>
  <c r="CU53" i="2"/>
  <c r="AA73" i="2" s="1"/>
  <c r="U63" i="2"/>
  <c r="AC69" i="2" s="1"/>
  <c r="AN33" i="2"/>
  <c r="W70" i="2" s="1"/>
  <c r="BF28" i="2"/>
  <c r="U71" i="2" s="1"/>
  <c r="DK43" i="2"/>
  <c r="X74" i="2" s="1"/>
  <c r="DK28" i="2"/>
  <c r="U74" i="2" s="1"/>
  <c r="AN38" i="2"/>
  <c r="X70" i="2" s="1"/>
  <c r="BF43" i="2"/>
  <c r="Y71" i="2" s="1"/>
  <c r="DK58" i="2"/>
  <c r="AB74" i="2" s="1"/>
  <c r="U53" i="2"/>
  <c r="AA69" i="2" s="1"/>
  <c r="CF33" i="2"/>
  <c r="V72" i="2" s="1"/>
  <c r="AN63" i="2"/>
  <c r="AC70" i="2" s="1"/>
  <c r="CF53" i="2"/>
  <c r="AA72" i="2" s="1"/>
  <c r="CU28" i="2"/>
  <c r="U73" i="2" s="1"/>
  <c r="CU33" i="2"/>
  <c r="V73" i="2" s="1"/>
  <c r="BF53" i="2"/>
  <c r="AA71" i="2" s="1"/>
  <c r="CF58" i="2"/>
  <c r="AB72" i="2" s="1"/>
  <c r="CF48" i="2"/>
  <c r="Z72" i="2" s="1"/>
  <c r="U33" i="2"/>
  <c r="W69" i="2" s="1"/>
  <c r="DK33" i="2"/>
  <c r="V74" i="2" s="1"/>
  <c r="CU38" i="2"/>
  <c r="W73" i="2" s="1"/>
  <c r="AN53" i="2"/>
  <c r="AA70" i="2" s="1"/>
  <c r="BF63" i="2"/>
  <c r="AC71" i="2" s="1"/>
  <c r="N17" i="3" s="1"/>
  <c r="U48" i="2"/>
  <c r="Z69" i="2" s="1"/>
  <c r="CU48" i="2"/>
  <c r="Z73" i="2" s="1"/>
  <c r="CF43" i="2"/>
  <c r="Y72" i="2" s="1"/>
  <c r="AN43" i="2"/>
  <c r="Y70" i="2" s="1"/>
  <c r="CU58" i="2"/>
  <c r="AB73" i="2" s="1"/>
  <c r="DK53" i="2"/>
  <c r="AA74" i="2" s="1"/>
  <c r="AN48" i="2"/>
  <c r="Z70" i="2" s="1"/>
  <c r="U43" i="2"/>
  <c r="Y69" i="2" s="1"/>
  <c r="U28" i="2"/>
  <c r="V69" i="2" s="1"/>
  <c r="K17" i="3" l="1"/>
  <c r="AF9" i="3"/>
  <c r="AI17" i="3"/>
  <c r="K12" i="3"/>
  <c r="AI9" i="3"/>
  <c r="H17" i="3"/>
  <c r="AC9" i="3"/>
  <c r="Q17" i="3"/>
  <c r="W16" i="3"/>
  <c r="K16" i="3"/>
  <c r="AC16" i="3"/>
  <c r="Z16" i="3"/>
  <c r="T16" i="3"/>
  <c r="H16" i="3"/>
  <c r="Q16" i="3"/>
  <c r="N16" i="3"/>
  <c r="Z15" i="3"/>
  <c r="N15" i="3"/>
  <c r="H15" i="3"/>
  <c r="Q15" i="3"/>
  <c r="W15" i="3"/>
  <c r="K15" i="3"/>
  <c r="AI16" i="3"/>
  <c r="T15" i="3"/>
  <c r="AF16" i="3"/>
  <c r="AI15" i="3"/>
  <c r="Q14" i="3"/>
  <c r="W14" i="3"/>
  <c r="H14" i="3"/>
  <c r="AF15" i="3"/>
  <c r="N14" i="3"/>
  <c r="AC15" i="3"/>
  <c r="K14" i="3"/>
  <c r="T14" i="3"/>
  <c r="AI14" i="3"/>
  <c r="AC14" i="3"/>
  <c r="Q13" i="3"/>
  <c r="N13" i="3"/>
  <c r="H13" i="3"/>
  <c r="Z14" i="3"/>
  <c r="T13" i="3"/>
  <c r="K13" i="3"/>
  <c r="AF14" i="3"/>
  <c r="Q12" i="3"/>
  <c r="AI13" i="3"/>
  <c r="W13" i="3"/>
  <c r="N12" i="3"/>
  <c r="Z13" i="3"/>
  <c r="AF13" i="3"/>
  <c r="AC13" i="3"/>
  <c r="H12" i="3"/>
  <c r="AC12" i="3"/>
  <c r="K11" i="3"/>
  <c r="Z12" i="3"/>
  <c r="H11" i="3"/>
  <c r="AI12" i="3"/>
  <c r="W12" i="3"/>
  <c r="AF12" i="3"/>
  <c r="T12" i="3"/>
  <c r="N11" i="3"/>
  <c r="AF11" i="3"/>
  <c r="T11" i="3"/>
  <c r="AI11" i="3"/>
  <c r="AC11" i="3"/>
  <c r="Q11" i="3"/>
  <c r="K10" i="3"/>
  <c r="Z11" i="3"/>
  <c r="H10" i="3"/>
  <c r="W11" i="3"/>
  <c r="AF10" i="3"/>
  <c r="Q10" i="3"/>
  <c r="N10" i="3"/>
  <c r="Z10" i="3"/>
  <c r="AI10" i="3"/>
  <c r="T10" i="3"/>
  <c r="W10" i="3"/>
  <c r="AC10" i="3"/>
  <c r="W9" i="3"/>
  <c r="K9" i="3"/>
  <c r="N9" i="3"/>
  <c r="T9" i="3"/>
  <c r="Q9" i="3"/>
  <c r="Z9" i="3"/>
  <c r="AC18" i="3" l="1"/>
  <c r="AC19" i="3" s="1"/>
  <c r="T31" i="3" s="1"/>
  <c r="AI18" i="3"/>
  <c r="AI19" i="3" s="1"/>
  <c r="AC33" i="3" s="1"/>
  <c r="K18" i="3"/>
  <c r="H18" i="3"/>
  <c r="H19" i="3" s="1"/>
  <c r="Q18" i="3"/>
  <c r="Q19" i="3" s="1"/>
  <c r="K27" i="3" s="1"/>
  <c r="T18" i="3"/>
  <c r="T19" i="3" s="1"/>
  <c r="Q28" i="3" s="1"/>
  <c r="AF18" i="3"/>
  <c r="Z18" i="3"/>
  <c r="Z19" i="3" s="1"/>
  <c r="K30" i="3" s="1"/>
  <c r="W18" i="3"/>
  <c r="W19" i="3" s="1"/>
  <c r="Z30" i="3" s="1"/>
  <c r="N18" i="3"/>
  <c r="N19" i="3" s="1"/>
  <c r="AC27" i="3" s="1"/>
  <c r="AI25" i="3" l="1"/>
  <c r="N25" i="3"/>
  <c r="AF19" i="3"/>
  <c r="N32" i="3" s="1"/>
  <c r="W33" i="3"/>
  <c r="K25" i="3"/>
  <c r="Z25" i="3"/>
  <c r="W25" i="3"/>
  <c r="K19" i="3"/>
  <c r="AF25" i="3"/>
  <c r="T25" i="3"/>
  <c r="Q25" i="3"/>
  <c r="AC25" i="3"/>
  <c r="W30" i="3"/>
  <c r="N30" i="3"/>
  <c r="T33" i="3"/>
  <c r="Z33" i="3"/>
  <c r="AI30" i="3"/>
  <c r="N31" i="3"/>
  <c r="AF31" i="3"/>
  <c r="AF32" i="3"/>
  <c r="K33" i="3"/>
  <c r="AI28" i="3"/>
  <c r="H29" i="3"/>
  <c r="AC28" i="3"/>
  <c r="AC30" i="3"/>
  <c r="T30" i="3"/>
  <c r="AI31" i="3"/>
  <c r="Z31" i="3"/>
  <c r="AI32" i="3"/>
  <c r="H31" i="3"/>
  <c r="Q30" i="3"/>
  <c r="AC31" i="3"/>
  <c r="Q31" i="3"/>
  <c r="W31" i="3"/>
  <c r="Q33" i="3"/>
  <c r="N33" i="3"/>
  <c r="AF33" i="3"/>
  <c r="H30" i="3"/>
  <c r="K31" i="3"/>
  <c r="H33" i="3"/>
  <c r="Q29" i="3"/>
  <c r="N27" i="3"/>
  <c r="AF28" i="3"/>
  <c r="Z29" i="3"/>
  <c r="AF30" i="3"/>
  <c r="T29" i="3"/>
  <c r="H27" i="3"/>
  <c r="N28" i="3"/>
  <c r="H28" i="3"/>
  <c r="AF29" i="3"/>
  <c r="T27" i="3"/>
  <c r="Z28" i="3"/>
  <c r="AI29" i="3"/>
  <c r="K28" i="3"/>
  <c r="AF27" i="3"/>
  <c r="AC29" i="3"/>
  <c r="W29" i="3"/>
  <c r="N29" i="3"/>
  <c r="K29" i="3"/>
  <c r="T28" i="3"/>
  <c r="W28" i="3"/>
  <c r="Q27" i="3"/>
  <c r="K26" i="3"/>
  <c r="AI27" i="3"/>
  <c r="Z27" i="3"/>
  <c r="W27" i="3"/>
  <c r="H26" i="3"/>
  <c r="AC26" i="3" l="1"/>
  <c r="H25" i="3"/>
  <c r="N26" i="3"/>
  <c r="N34" i="3" s="1"/>
  <c r="N35" i="3" s="1"/>
  <c r="T32" i="3"/>
  <c r="K32" i="3"/>
  <c r="K34" i="3" s="1"/>
  <c r="K35" i="3" s="1"/>
  <c r="H32" i="3"/>
  <c r="Z32" i="3"/>
  <c r="W32" i="3"/>
  <c r="Q32" i="3"/>
  <c r="AC32" i="3"/>
  <c r="AI33" i="3"/>
  <c r="Q26" i="3"/>
  <c r="AI26" i="3"/>
  <c r="AF26" i="3"/>
  <c r="AF34" i="3" s="1"/>
  <c r="AF35" i="3" s="1"/>
  <c r="Z26" i="3"/>
  <c r="W26" i="3"/>
  <c r="T26" i="3"/>
  <c r="H34" i="3" l="1"/>
  <c r="H35" i="3" s="1"/>
  <c r="AI42" i="3" s="1"/>
  <c r="W34" i="3"/>
  <c r="W35" i="3" s="1"/>
  <c r="AC34" i="3"/>
  <c r="AC35" i="3" s="1"/>
  <c r="AI49" i="3" s="1"/>
  <c r="Z34" i="3"/>
  <c r="Z35" i="3" s="1"/>
  <c r="K47" i="3" s="1"/>
  <c r="W42" i="3"/>
  <c r="AC49" i="3"/>
  <c r="K49" i="3"/>
  <c r="AI50" i="3"/>
  <c r="H49" i="3"/>
  <c r="Q49" i="3"/>
  <c r="AI47" i="3"/>
  <c r="H46" i="3"/>
  <c r="K46" i="3"/>
  <c r="Q46" i="3"/>
  <c r="AI44" i="3"/>
  <c r="Q44" i="3"/>
  <c r="K43" i="3"/>
  <c r="AF43" i="3"/>
  <c r="AI43" i="3"/>
  <c r="H42" i="3"/>
  <c r="Q43" i="3"/>
  <c r="H43" i="3"/>
  <c r="T34" i="3"/>
  <c r="T35" i="3" s="1"/>
  <c r="Z46" i="3" s="1"/>
  <c r="AI34" i="3"/>
  <c r="AI35" i="3" s="1"/>
  <c r="Q34" i="3"/>
  <c r="Q35" i="3" s="1"/>
  <c r="W45" i="3" s="1"/>
  <c r="AC44" i="3"/>
  <c r="N43" i="3"/>
  <c r="T44" i="3"/>
  <c r="Z44" i="3"/>
  <c r="W44" i="3"/>
  <c r="W43" i="3"/>
  <c r="Z43" i="3"/>
  <c r="AC43" i="3"/>
  <c r="AF44" i="3"/>
  <c r="T43" i="3"/>
  <c r="N49" i="3"/>
  <c r="T49" i="3"/>
  <c r="Z42" i="3"/>
  <c r="Z49" i="3"/>
  <c r="W49" i="3"/>
  <c r="N42" i="3"/>
  <c r="N46" i="3"/>
  <c r="T42" i="3"/>
  <c r="T46" i="3"/>
  <c r="Z47" i="3"/>
  <c r="AC47" i="3"/>
  <c r="AF47" i="3"/>
  <c r="Q42" i="3" l="1"/>
  <c r="Z48" i="3"/>
  <c r="AF49" i="3"/>
  <c r="AC42" i="3"/>
  <c r="AF42" i="3"/>
  <c r="K42" i="3"/>
  <c r="T48" i="3"/>
  <c r="N48" i="3"/>
  <c r="W48" i="3"/>
  <c r="N44" i="3"/>
  <c r="H47" i="3"/>
  <c r="W47" i="3"/>
  <c r="AI48" i="3"/>
  <c r="AC48" i="3"/>
  <c r="AC45" i="3"/>
  <c r="N47" i="3"/>
  <c r="T47" i="3"/>
  <c r="H48" i="3"/>
  <c r="AF48" i="3"/>
  <c r="Q47" i="3"/>
  <c r="K48" i="3"/>
  <c r="Q48" i="3"/>
  <c r="Z45" i="3"/>
  <c r="T45" i="3"/>
  <c r="H45" i="3"/>
  <c r="AI46" i="3"/>
  <c r="Q45" i="3"/>
  <c r="K45" i="3"/>
  <c r="N50" i="3"/>
  <c r="H50" i="3"/>
  <c r="K50" i="3"/>
  <c r="Q50" i="3"/>
  <c r="AF45" i="3"/>
  <c r="AI45" i="3"/>
  <c r="H44" i="3"/>
  <c r="K44" i="3"/>
  <c r="AF50" i="3"/>
  <c r="W46" i="3"/>
  <c r="Z50" i="3"/>
  <c r="Z51" i="3" s="1"/>
  <c r="Z52" i="3" s="1"/>
  <c r="N64" i="3" s="1"/>
  <c r="AC50" i="3"/>
  <c r="AC46" i="3"/>
  <c r="AF46" i="3"/>
  <c r="N45" i="3"/>
  <c r="T50" i="3"/>
  <c r="W50" i="3"/>
  <c r="AI51" i="3" l="1"/>
  <c r="AI52" i="3" s="1"/>
  <c r="H67" i="3" s="1"/>
  <c r="T51" i="3"/>
  <c r="T52" i="3" s="1"/>
  <c r="AI63" i="3" s="1"/>
  <c r="Q51" i="3"/>
  <c r="Q52" i="3" s="1"/>
  <c r="H61" i="3" s="1"/>
  <c r="AC51" i="3"/>
  <c r="AC52" i="3" s="1"/>
  <c r="T65" i="3" s="1"/>
  <c r="H51" i="3"/>
  <c r="H52" i="3" s="1"/>
  <c r="AC59" i="3" s="1"/>
  <c r="N51" i="3"/>
  <c r="N52" i="3" s="1"/>
  <c r="Z61" i="3" s="1"/>
  <c r="K51" i="3"/>
  <c r="K52" i="3" s="1"/>
  <c r="W60" i="3" s="1"/>
  <c r="AF51" i="3"/>
  <c r="AF52" i="3" s="1"/>
  <c r="T66" i="3" s="1"/>
  <c r="W51" i="3"/>
  <c r="W52" i="3" s="1"/>
  <c r="H63" i="3" s="1"/>
  <c r="H62" i="3"/>
  <c r="AI65" i="3"/>
  <c r="K64" i="3"/>
  <c r="H64" i="3"/>
  <c r="W64" i="3"/>
  <c r="N62" i="3"/>
  <c r="AC65" i="3"/>
  <c r="AF65" i="3"/>
  <c r="T64" i="3"/>
  <c r="Q64" i="3"/>
  <c r="Z63" i="3"/>
  <c r="AF60" i="3" l="1"/>
  <c r="AF67" i="3"/>
  <c r="K61" i="3"/>
  <c r="T67" i="3"/>
  <c r="N61" i="3"/>
  <c r="W67" i="3"/>
  <c r="Z67" i="3"/>
  <c r="N67" i="3"/>
  <c r="K66" i="3"/>
  <c r="W63" i="3"/>
  <c r="K62" i="3"/>
  <c r="Q62" i="3"/>
  <c r="AC67" i="3"/>
  <c r="K67" i="3"/>
  <c r="Q67" i="3"/>
  <c r="AF63" i="3"/>
  <c r="AF66" i="3"/>
  <c r="K65" i="3"/>
  <c r="AC63" i="3"/>
  <c r="AF62" i="3"/>
  <c r="AC62" i="3"/>
  <c r="T62" i="3"/>
  <c r="AI62" i="3"/>
  <c r="W62" i="3"/>
  <c r="Z62" i="3"/>
  <c r="AI67" i="3"/>
  <c r="H65" i="3"/>
  <c r="Z65" i="3"/>
  <c r="T63" i="3"/>
  <c r="AI66" i="3"/>
  <c r="W65" i="3"/>
  <c r="AC64" i="3"/>
  <c r="Q65" i="3"/>
  <c r="N65" i="3"/>
  <c r="K63" i="3"/>
  <c r="AI64" i="3"/>
  <c r="Q63" i="3"/>
  <c r="N63" i="3"/>
  <c r="AF64" i="3"/>
  <c r="AC61" i="3"/>
  <c r="W66" i="3"/>
  <c r="T61" i="3"/>
  <c r="AF61" i="3"/>
  <c r="W61" i="3"/>
  <c r="K60" i="3"/>
  <c r="AI61" i="3"/>
  <c r="H60" i="3"/>
  <c r="Q61" i="3"/>
  <c r="AI60" i="3"/>
  <c r="Z64" i="3"/>
  <c r="T60" i="3"/>
  <c r="Z60" i="3"/>
  <c r="Q60" i="3"/>
  <c r="Q66" i="3"/>
  <c r="H59" i="3"/>
  <c r="N60" i="3"/>
  <c r="AC60" i="3"/>
  <c r="H66" i="3"/>
  <c r="AC66" i="3"/>
  <c r="N66" i="3"/>
  <c r="Z66" i="3"/>
  <c r="AI59" i="3"/>
  <c r="AF59" i="3"/>
  <c r="Q59" i="3"/>
  <c r="T59" i="3"/>
  <c r="Z59" i="3"/>
  <c r="W59" i="3"/>
  <c r="N59" i="3"/>
  <c r="K59" i="3"/>
  <c r="AF68" i="3" l="1"/>
  <c r="AF69" i="3" s="1"/>
  <c r="K68" i="3"/>
  <c r="K69" i="3" s="1"/>
  <c r="N68" i="3"/>
  <c r="N69" i="3" s="1"/>
  <c r="AC68" i="3"/>
  <c r="AC69" i="3" s="1"/>
  <c r="Z68" i="3"/>
  <c r="Z69" i="3" s="1"/>
  <c r="AI68" i="3"/>
  <c r="AI69" i="3" s="1"/>
  <c r="H68" i="3"/>
  <c r="H69" i="3" s="1"/>
  <c r="T68" i="3"/>
  <c r="T69" i="3" s="1"/>
  <c r="W68" i="3"/>
  <c r="W69" i="3" s="1"/>
  <c r="Q68" i="3"/>
  <c r="Q69" i="3" s="1"/>
</calcChain>
</file>

<file path=xl/sharedStrings.xml><?xml version="1.0" encoding="utf-8"?>
<sst xmlns="http://schemas.openxmlformats.org/spreadsheetml/2006/main" count="1258" uniqueCount="304">
  <si>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</si>
  <si>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</si>
  <si>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</si>
  <si>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</si>
  <si>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</si>
  <si>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</si>
  <si>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</si>
  <si>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</si>
  <si>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</si>
  <si>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</si>
  <si>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</si>
  <si>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</si>
  <si>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</si>
  <si>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</si>
  <si>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</si>
  <si>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</si>
  <si>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</si>
  <si>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</si>
  <si>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</si>
  <si>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</si>
  <si>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</si>
  <si>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</si>
  <si>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</si>
  <si>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</si>
  <si>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</si>
  <si>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</si>
  <si>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</si>
  <si>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</si>
  <si>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</si>
  <si>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</si>
  <si>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</si>
  <si>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</si>
  <si>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</si>
  <si>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</si>
  <si>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</si>
  <si>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</si>
  <si>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</si>
  <si>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</si>
  <si>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</si>
  <si>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</si>
  <si>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</si>
  <si>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</si>
  <si>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</si>
  <si>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</si>
  <si>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</si>
  <si>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</si>
  <si>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</si>
  <si>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</si>
  <si>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</si>
  <si>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</si>
  <si>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</si>
  <si>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</si>
  <si>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</si>
  <si>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</si>
  <si>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</si>
  <si>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</si>
  <si>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</si>
  <si>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</si>
  <si>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</si>
  <si>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</si>
  <si>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</si>
  <si>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</si>
  <si>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</si>
  <si>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</si>
  <si>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</si>
  <si>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</si>
  <si>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</si>
  <si>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</si>
  <si>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</si>
  <si>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</si>
  <si>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</si>
  <si>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</si>
  <si>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</si>
  <si>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</si>
  <si>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</si>
  <si>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</si>
  <si>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</si>
  <si>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</si>
  <si>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</si>
  <si>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</si>
  <si>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</si>
  <si>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</si>
  <si>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</si>
  <si>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</si>
  <si>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</si>
  <si>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</si>
  <si>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</si>
  <si>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</si>
  <si>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</si>
  <si>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</si>
  <si>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</si>
  <si>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</si>
  <si>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</si>
  <si>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</si>
  <si>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</si>
  <si>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</si>
  <si>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</si>
  <si>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</si>
  <si>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</si>
  <si>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</si>
  <si>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</si>
  <si>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</si>
  <si>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</si>
  <si>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</si>
  <si>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</si>
  <si>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</si>
  <si>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</si>
  <si>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</si>
  <si>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</si>
  <si>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</si>
  <si>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</si>
  <si>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</si>
  <si>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</si>
  <si>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</si>
  <si>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</si>
  <si>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</si>
  <si>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</si>
  <si>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</si>
  <si>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</si>
  <si>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</si>
  <si>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</si>
  <si>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</si>
  <si>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</si>
  <si>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</si>
  <si>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</si>
  <si>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</si>
  <si>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</si>
  <si>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</si>
  <si>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</si>
  <si>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</si>
  <si>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</si>
  <si>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</si>
  <si>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</si>
  <si>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</si>
  <si>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</si>
  <si>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</si>
  <si>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</si>
  <si>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</si>
  <si>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</si>
  <si>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</si>
  <si>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</si>
  <si>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</si>
  <si>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</si>
  <si>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</si>
  <si>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</si>
  <si>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</si>
  <si>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</si>
  <si>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</si>
  <si>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</si>
  <si>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</si>
  <si>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</si>
  <si>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</si>
  <si>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</si>
  <si>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</si>
  <si>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</si>
  <si>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</si>
  <si>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</si>
  <si>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</si>
  <si>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</si>
  <si>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</si>
  <si>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</si>
  <si>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</si>
  <si>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</si>
  <si>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</si>
  <si>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</si>
  <si>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</si>
  <si>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</si>
  <si>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</si>
  <si>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</si>
  <si>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</si>
  <si>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</si>
  <si>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</si>
  <si>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</si>
  <si>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</si>
  <si>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</si>
  <si>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</si>
  <si>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</si>
  <si>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</si>
  <si>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</si>
  <si>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</si>
  <si>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</si>
  <si>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</si>
  <si>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</si>
  <si>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</si>
  <si>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</si>
  <si>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</si>
  <si>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</si>
  <si>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</si>
  <si>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</si>
  <si>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</si>
  <si>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</si>
  <si>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</si>
  <si>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</si>
  <si>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</si>
  <si>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</si>
  <si>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</si>
  <si>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</si>
  <si>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</si>
  <si>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</si>
  <si>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</si>
  <si>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</si>
  <si>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</si>
  <si>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</si>
  <si>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</si>
  <si>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</si>
  <si>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</si>
  <si>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</si>
  <si>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</si>
  <si>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</si>
  <si>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</si>
  <si>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</si>
  <si>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</si>
  <si>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</si>
  <si>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</si>
  <si>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</si>
  <si>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</si>
  <si>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</si>
  <si>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</si>
  <si>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</si>
  <si>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</si>
  <si>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</si>
  <si>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</si>
  <si>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</si>
  <si>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</si>
  <si>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</si>
  <si>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</si>
  <si>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</si>
  <si>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</si>
  <si>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</si>
  <si>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</si>
  <si>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</si>
  <si>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</si>
  <si>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</si>
  <si>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</si>
  <si>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</si>
  <si>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</si>
  <si>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</si>
  <si>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</si>
  <si>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</si>
  <si>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</si>
  <si>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</si>
  <si>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</si>
  <si>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</si>
  <si>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</si>
  <si>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</si>
  <si>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</si>
  <si>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</si>
  <si>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</si>
  <si>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</si>
  <si>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</si>
  <si>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</si>
  <si>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</si>
  <si>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</si>
  <si>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</si>
  <si>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</si>
  <si>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</si>
  <si>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</si>
  <si>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</si>
  <si>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</si>
  <si>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</si>
  <si>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</si>
  <si>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</si>
  <si>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</si>
  <si>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</si>
  <si>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</si>
  <si>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</si>
  <si>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</si>
  <si>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</si>
  <si>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</si>
  <si>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</si>
  <si>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</si>
  <si>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</si>
  <si>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</si>
  <si>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</si>
  <si>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</si>
  <si>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</si>
  <si>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</si>
  <si>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</si>
  <si>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</si>
  <si>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</si>
  <si>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</si>
  <si>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</si>
  <si>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</si>
  <si>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</si>
  <si>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</si>
  <si>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</si>
  <si>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</si>
  <si>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k1+1</t>
  </si>
  <si>
    <t>tf</t>
  </si>
  <si>
    <t>1-b</t>
  </si>
  <si>
    <t>l/lave</t>
  </si>
  <si>
    <t>inverse document frequency smooth</t>
  </si>
  <si>
    <t>Term</t>
  </si>
  <si>
    <t>ambil</t>
  </si>
  <si>
    <t>bantu</t>
  </si>
  <si>
    <t>esok</t>
  </si>
  <si>
    <t>hati</t>
  </si>
  <si>
    <t>kerja</t>
  </si>
  <si>
    <t>lari</t>
  </si>
  <si>
    <t>senang</t>
  </si>
  <si>
    <t>Dokumen</t>
  </si>
  <si>
    <t>Query</t>
  </si>
  <si>
    <t xml:space="preserve">Kalimat </t>
  </si>
  <si>
    <t>PageRank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</si>
</sst>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000000"/>
      <name val="Calibri"/>
      <family val="2"/>
      <scheme val="minor"/>
    </font>
    <font>
      <sz val="11"/>
      <name val="Calibri"/>
      <family val="2"/>
      <scheme val="minor"/>
    </font>
    <font>
      <sz val="11"/>
      <color theme="1"/>
      <name val="Calibri"/>
      <family val="2"/>
      <scheme val="minor"/>
    </font>
    <font>
      <sz val="11"/>
      <color rgb="FF222222"/>
      <name val="Arial"/>
      <family val="2"/>
    </font>
    <font>
      <b/>
      <i/>
      <sz val="11"/>
      <color theme="1"/>
      <name val="Calibri"/>
      <family val="2"/>
      <scheme val="minor"/>
    </font>
    <font>
      <sz val="12"/>
      <color theme="1"/>
      <name val="Calibri"/>
      <family val="2"/>
      <scheme val="minor"/>
    </font>
    <font>
      <b/>
      <sz val="11"/>
      <color rgb="FF000000"/>
      <name val="Calibri"/>
      <family val="2"/>
      <scheme val="minor"/>
    </font>
    <font>
      <b/>
      <i/>
      <sz val="11"/>
      <color rgb="FF000000"/>
      <name val="Calibri"/>
      <family val="2"/>
      <scheme val="minor"/>
    </font>
    <font>
      <i/>
      <sz val="11"/>
      <color rgb="FF000000"/>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7CAAC"/>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54">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4" borderId="0" xfId="0" applyFill="1" applyAlignment="1">
      <alignment horizontal="center" vertical="center"/>
    </xf>
    <xf numFmtId="0" fontId="4"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horizont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0" fillId="0" borderId="0" xfId="0"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horizontal="right" vertical="center"/>
    </xf>
    <xf numFmtId="0" fontId="0" fillId="8" borderId="9" xfId="0" applyFill="1" applyBorder="1"/>
    <xf numFmtId="0" fontId="1" fillId="0" borderId="9" xfId="0" applyFont="1" applyBorder="1" applyAlignment="1">
      <alignment horizontal="right" vertical="center"/>
    </xf>
    <xf numFmtId="0" fontId="0" fillId="0" borderId="6" xfId="0" applyBorder="1"/>
    <xf numFmtId="0" fontId="0" fillId="0" borderId="7" xfId="0" applyBorder="1"/>
    <xf numFmtId="0" fontId="0" fillId="0" borderId="8" xfId="0" applyBorder="1"/>
    <xf numFmtId="0" fontId="0" fillId="0" borderId="9" xfId="0" applyBorder="1"/>
    <xf numFmtId="0" fontId="7" fillId="0" borderId="11" xfId="0" applyFont="1" applyBorder="1" applyAlignment="1">
      <alignment horizontal="center" vertical="center"/>
    </xf>
    <xf numFmtId="0" fontId="7" fillId="0" borderId="14" xfId="0" applyFont="1" applyBorder="1" applyAlignment="1">
      <alignment horizontal="center" vertical="center"/>
    </xf>
    <xf numFmtId="0" fontId="7" fillId="0" borderId="10" xfId="0" applyFont="1" applyBorder="1" applyAlignment="1">
      <alignment horizontal="center" vertical="center"/>
    </xf>
    <xf numFmtId="0" fontId="8" fillId="0" borderId="13" xfId="0" applyFont="1" applyBorder="1" applyAlignment="1">
      <alignment horizontal="center" vertical="center"/>
    </xf>
    <xf numFmtId="0" fontId="8" fillId="0" borderId="15" xfId="0" applyFont="1" applyBorder="1" applyAlignment="1">
      <alignment horizontal="center" vertical="center"/>
    </xf>
    <xf numFmtId="0" fontId="8" fillId="0" borderId="12" xfId="0" applyFont="1" applyBorder="1" applyAlignment="1">
      <alignment horizontal="center" vertical="center"/>
    </xf>
    <xf numFmtId="0" fontId="6" fillId="0" borderId="0" xfId="0" applyFont="1" applyAlignment="1">
      <alignment horizontal="justify" vertical="center"/>
    </xf>
    <xf numFmtId="0" fontId="1" fillId="0" borderId="5" xfId="0" applyFont="1" applyBorder="1" applyAlignment="1">
      <alignment horizontal="center" vertical="center"/>
    </xf>
    <xf numFmtId="0" fontId="9" fillId="0" borderId="10" xfId="0" applyFont="1" applyBorder="1" applyAlignment="1">
      <alignment horizontal="center" vertical="center"/>
    </xf>
    <xf numFmtId="0" fontId="1" fillId="0" borderId="12" xfId="0" applyFont="1" applyBorder="1" applyAlignment="1">
      <alignment horizontal="center" vertical="center"/>
    </xf>
    <xf numFmtId="0" fontId="1" fillId="0" borderId="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2" sqref="B2:B11"/>
    </sheetView>
  </sheetViews>
  <sheetFormatPr defaultRowHeight="15" x14ac:dyDescent="0.25"/>
  <cols>
    <col min="4" max="4" width="127.140625" customWidth="1"/>
  </cols>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107"/>
  <sheetViews>
    <sheetView topLeftCell="K55" zoomScale="55" zoomScaleNormal="55" workbookViewId="0">
      <selection activeCell="R67" sqref="R67:AC78"/>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4" width="28.5703125" customWidth="1"/>
    <col min="15" max="15" width="2" bestFit="1" customWidth="1"/>
    <col min="16" max="16" width="5.85546875" bestFit="1" customWidth="1"/>
    <col min="17" max="17" width="11"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21:22" x14ac:dyDescent="0.25">
      <c r="U2" t="s">
        <v>287</v>
      </c>
      <c r="V2">
        <f>Q18+1</f>
        <v>2.2000000000000002</v>
      </c>
    </row>
    <row r="3" spans="21:22" x14ac:dyDescent="0.25">
      <c r="U3" t="s">
        <v>288</v>
      </c>
      <c r="V3">
        <f>V25</f>
        <v>1</v>
      </c>
    </row>
    <row r="4" spans="21:22" x14ac:dyDescent="0.25">
      <c r="U4" t="s">
        <v>289</v>
      </c>
      <c r="V4">
        <f>1-Q19</f>
        <v>0.25</v>
      </c>
    </row>
    <row r="5" spans="21:22" x14ac:dyDescent="0.25">
      <c r="U5" t="s">
        <v>290</v>
      </c>
    </row>
    <row r="17" spans="1:209" x14ac:dyDescent="0.25">
      <c r="M17" s="24" t="s">
        <v>291</v>
      </c>
      <c r="U17" s="29" t="s">
        <v>64</v>
      </c>
      <c r="V17" s="29"/>
      <c r="W17" s="29"/>
      <c r="X17" s="29"/>
      <c r="Y17" s="29"/>
      <c r="Z17" s="29"/>
      <c r="AA17" s="29"/>
      <c r="AB17" s="29"/>
      <c r="AC17" s="29"/>
      <c r="AD17" s="29"/>
      <c r="AE17" s="29"/>
      <c r="AF17" s="29"/>
      <c r="AG17" s="29"/>
      <c r="AH17" s="29"/>
      <c r="AI17" s="29"/>
      <c r="AN17" s="29" t="s">
        <v>75</v>
      </c>
      <c r="AO17" s="29"/>
      <c r="AP17" s="29"/>
      <c r="AQ17" s="29"/>
      <c r="AR17" s="29"/>
      <c r="AS17" s="29"/>
      <c r="AT17" s="29"/>
      <c r="AU17" s="29"/>
      <c r="AV17" s="29"/>
      <c r="AW17" s="29"/>
      <c r="AX17" s="29"/>
      <c r="AY17" s="29"/>
      <c r="AZ17" s="29"/>
      <c r="BA17" s="29"/>
      <c r="BF17" s="29" t="s">
        <v>77</v>
      </c>
      <c r="BG17" s="29"/>
      <c r="BH17" s="29"/>
      <c r="BI17" s="29"/>
      <c r="BJ17" s="29"/>
      <c r="BK17" s="29"/>
      <c r="BL17" s="29"/>
      <c r="BM17" s="29"/>
      <c r="BN17" s="29"/>
      <c r="BO17" s="29"/>
      <c r="BP17" s="29"/>
      <c r="BQ17" s="29"/>
      <c r="BR17" s="29"/>
      <c r="BS17" s="29"/>
      <c r="BT17" s="29"/>
      <c r="BU17" s="29"/>
      <c r="BV17" s="29"/>
      <c r="BW17" s="29"/>
      <c r="BX17" s="29"/>
      <c r="BY17" s="29"/>
      <c r="BZ17" s="29"/>
      <c r="CA17" s="29"/>
      <c r="CF17" s="29" t="s">
        <v>79</v>
      </c>
      <c r="CG17" s="29"/>
      <c r="CH17" s="29"/>
      <c r="CI17" s="29"/>
      <c r="CJ17" s="29"/>
      <c r="CK17" s="29"/>
      <c r="CL17" s="29"/>
      <c r="CM17" s="29"/>
      <c r="CN17" s="29"/>
      <c r="CO17" s="29"/>
      <c r="CP17" s="29"/>
      <c r="CQ17" s="3"/>
      <c r="CR17" s="3"/>
      <c r="CS17" s="4"/>
      <c r="CU17" s="29" t="s">
        <v>81</v>
      </c>
      <c r="CV17" s="29"/>
      <c r="CW17" s="29"/>
      <c r="CX17" s="29"/>
      <c r="CY17" s="29"/>
      <c r="CZ17" s="29"/>
      <c r="DA17" s="29"/>
      <c r="DB17" s="29"/>
      <c r="DC17" s="29"/>
      <c r="DD17" s="29"/>
      <c r="DE17" s="29"/>
      <c r="DF17" s="29"/>
      <c r="DG17" s="3"/>
      <c r="DI17" s="4"/>
      <c r="DK17" s="29" t="s">
        <v>85</v>
      </c>
      <c r="DL17" s="29"/>
      <c r="DM17" s="29"/>
      <c r="DN17" s="29"/>
      <c r="DO17" s="29"/>
      <c r="DP17" s="29"/>
      <c r="DQ17" s="29"/>
      <c r="DR17" s="29"/>
      <c r="DS17" s="29"/>
      <c r="DT17" s="29"/>
      <c r="DU17" s="3"/>
      <c r="DW17" s="4"/>
      <c r="DY17" s="29" t="s">
        <v>89</v>
      </c>
      <c r="DZ17" s="29"/>
      <c r="EA17" s="29"/>
      <c r="EB17" s="29"/>
      <c r="EC17" s="29"/>
      <c r="ED17" s="29"/>
      <c r="EE17" s="29"/>
      <c r="EF17" s="29"/>
      <c r="EG17" s="29"/>
      <c r="EH17" s="29"/>
      <c r="EI17" s="29"/>
      <c r="EJ17" s="29"/>
      <c r="EK17" s="29"/>
      <c r="EL17" s="29"/>
      <c r="EO17" s="4"/>
      <c r="EQ17" s="29" t="s">
        <v>93</v>
      </c>
      <c r="ER17" s="29"/>
      <c r="ES17" s="29"/>
      <c r="ET17" s="29"/>
      <c r="EU17" s="29"/>
      <c r="EV17" s="29"/>
      <c r="EW17" s="29"/>
      <c r="EX17" s="29"/>
      <c r="EY17" s="29"/>
      <c r="EZ17" s="29"/>
      <c r="FA17" s="29"/>
      <c r="FB17" s="29"/>
      <c r="FC17" s="29"/>
      <c r="FD17" s="29"/>
      <c r="FE17" s="29"/>
      <c r="FF17" s="29"/>
      <c r="FG17" s="29"/>
      <c r="FH17" s="29"/>
      <c r="FI17" s="29"/>
      <c r="FJ17" s="29"/>
      <c r="FK17" s="29"/>
      <c r="FN17" s="4"/>
      <c r="FP17" s="29" t="s">
        <v>97</v>
      </c>
      <c r="FQ17" s="29"/>
      <c r="FR17" s="29"/>
      <c r="FS17" s="29"/>
      <c r="FT17" s="29"/>
      <c r="FU17" s="29"/>
      <c r="FV17" s="29"/>
      <c r="FW17" s="29"/>
      <c r="FX17" s="29"/>
      <c r="FY17" s="29"/>
      <c r="FZ17" s="29"/>
      <c r="GA17" s="29"/>
      <c r="GD17" s="4"/>
      <c r="GF17" s="29" t="s">
        <v>100</v>
      </c>
      <c r="GG17" s="29"/>
      <c r="GH17" s="29"/>
      <c r="GI17" s="29"/>
      <c r="GJ17" s="29"/>
      <c r="GK17" s="29"/>
      <c r="GL17" s="29"/>
      <c r="GM17" s="29"/>
      <c r="GN17" s="29"/>
      <c r="GO17" s="29"/>
      <c r="GP17" s="29"/>
      <c r="GQ17" s="29"/>
      <c r="GR17" s="29"/>
      <c r="GS17" s="29"/>
      <c r="GT17" s="29"/>
      <c r="GU17" s="29"/>
      <c r="GV17" s="29"/>
      <c r="GW17" s="29"/>
      <c r="GX17" s="29"/>
      <c r="GY17" s="29"/>
      <c r="GZ17" s="29"/>
      <c r="HA17" s="29"/>
    </row>
    <row r="18" spans="1:209" x14ac:dyDescent="0.25">
      <c r="A18" s="5"/>
      <c r="B18" s="31" t="s">
        <v>55</v>
      </c>
      <c r="C18" s="31"/>
      <c r="D18" s="31"/>
      <c r="E18" s="31"/>
      <c r="F18" s="31"/>
      <c r="G18" s="31"/>
      <c r="H18" s="31"/>
      <c r="I18" s="31"/>
      <c r="J18" s="31"/>
      <c r="K18" s="31"/>
      <c r="L18" s="32" t="s">
        <v>58</v>
      </c>
      <c r="M18" s="33" t="s">
        <v>59</v>
      </c>
      <c r="P18" t="s">
        <v>60</v>
      </c>
      <c r="Q18">
        <v>1.2</v>
      </c>
      <c r="U18" s="29" t="s">
        <v>56</v>
      </c>
      <c r="V18" s="29"/>
      <c r="W18" s="29"/>
      <c r="X18" s="29"/>
      <c r="Y18" s="29"/>
      <c r="Z18" s="29"/>
      <c r="AA18" s="29"/>
      <c r="AB18" s="29"/>
      <c r="AC18" s="29"/>
      <c r="AD18" s="29"/>
      <c r="AE18" s="29"/>
      <c r="AF18" s="29"/>
      <c r="AG18" s="29"/>
      <c r="AH18" s="29"/>
      <c r="AI18" s="29"/>
      <c r="AN18" s="29" t="s">
        <v>56</v>
      </c>
      <c r="AO18" s="29"/>
      <c r="AP18" s="29"/>
      <c r="AQ18" s="29"/>
      <c r="AR18" s="29"/>
      <c r="AS18" s="29"/>
      <c r="AT18" s="29"/>
      <c r="AU18" s="29"/>
      <c r="AV18" s="29"/>
      <c r="AW18" s="29"/>
      <c r="AX18" s="29"/>
      <c r="AY18" s="29"/>
      <c r="AZ18" s="29"/>
      <c r="BA18" s="29"/>
      <c r="BF18" s="29" t="s">
        <v>56</v>
      </c>
      <c r="BG18" s="29"/>
      <c r="BH18" s="29"/>
      <c r="BI18" s="29"/>
      <c r="BJ18" s="29"/>
      <c r="BK18" s="29"/>
      <c r="BL18" s="29"/>
      <c r="BM18" s="29"/>
      <c r="BN18" s="29"/>
      <c r="BO18" s="29"/>
      <c r="BP18" s="29"/>
      <c r="BQ18" s="29"/>
      <c r="BR18" s="29"/>
      <c r="BS18" s="29"/>
      <c r="BT18" s="29"/>
      <c r="BU18" s="29"/>
      <c r="BV18" s="29"/>
      <c r="BW18" s="29"/>
      <c r="BX18" s="29"/>
      <c r="BY18" s="29"/>
      <c r="BZ18" s="29"/>
      <c r="CA18" s="29"/>
      <c r="CF18" s="29" t="s">
        <v>56</v>
      </c>
      <c r="CG18" s="29"/>
      <c r="CH18" s="29"/>
      <c r="CI18" s="29"/>
      <c r="CJ18" s="29"/>
      <c r="CK18" s="29"/>
      <c r="CL18" s="29"/>
      <c r="CM18" s="29"/>
      <c r="CN18" s="29"/>
      <c r="CO18" s="29"/>
      <c r="CP18" s="29"/>
      <c r="CQ18" s="3"/>
      <c r="CR18" s="3"/>
      <c r="CS18" s="4"/>
      <c r="CU18" s="29" t="s">
        <v>56</v>
      </c>
      <c r="CV18" s="29"/>
      <c r="CW18" s="29"/>
      <c r="CX18" s="29"/>
      <c r="CY18" s="29"/>
      <c r="CZ18" s="29"/>
      <c r="DA18" s="29"/>
      <c r="DB18" s="29"/>
      <c r="DC18" s="29"/>
      <c r="DD18" s="29"/>
      <c r="DE18" s="29"/>
      <c r="DF18" s="29"/>
      <c r="DG18" s="3"/>
      <c r="DI18" s="4"/>
      <c r="DK18" s="29" t="s">
        <v>56</v>
      </c>
      <c r="DL18" s="29"/>
      <c r="DM18" s="29"/>
      <c r="DN18" s="29"/>
      <c r="DO18" s="29"/>
      <c r="DP18" s="29"/>
      <c r="DQ18" s="29"/>
      <c r="DR18" s="29"/>
      <c r="DS18" s="29"/>
      <c r="DT18" s="29"/>
      <c r="DU18" s="3"/>
      <c r="DW18" s="4"/>
      <c r="DY18" s="29" t="s">
        <v>56</v>
      </c>
      <c r="DZ18" s="29"/>
      <c r="EA18" s="29"/>
      <c r="EB18" s="29"/>
      <c r="EC18" s="29"/>
      <c r="ED18" s="29"/>
      <c r="EE18" s="29"/>
      <c r="EF18" s="29"/>
      <c r="EG18" s="29"/>
      <c r="EH18" s="29"/>
      <c r="EI18" s="29"/>
      <c r="EJ18" s="29"/>
      <c r="EK18" s="29"/>
      <c r="EL18" s="29"/>
      <c r="EO18" s="4"/>
      <c r="EQ18" s="29" t="s">
        <v>56</v>
      </c>
      <c r="ER18" s="29"/>
      <c r="ES18" s="29"/>
      <c r="ET18" s="29"/>
      <c r="EU18" s="29"/>
      <c r="EV18" s="29"/>
      <c r="EW18" s="29"/>
      <c r="EX18" s="29"/>
      <c r="EY18" s="29"/>
      <c r="EZ18" s="29"/>
      <c r="FA18" s="29"/>
      <c r="FB18" s="29"/>
      <c r="FC18" s="29"/>
      <c r="FD18" s="29"/>
      <c r="FE18" s="29"/>
      <c r="FF18" s="29"/>
      <c r="FG18" s="29"/>
      <c r="FH18" s="29"/>
      <c r="FI18" s="29"/>
      <c r="FJ18" s="29"/>
      <c r="FK18" s="29"/>
      <c r="FN18" s="4"/>
      <c r="FP18" s="29" t="s">
        <v>56</v>
      </c>
      <c r="FQ18" s="29"/>
      <c r="FR18" s="29"/>
      <c r="FS18" s="29"/>
      <c r="FT18" s="29"/>
      <c r="FU18" s="29"/>
      <c r="FV18" s="29"/>
      <c r="FW18" s="29"/>
      <c r="FX18" s="29"/>
      <c r="FY18" s="29"/>
      <c r="FZ18" s="29"/>
      <c r="GA18" s="29"/>
      <c r="GD18" s="4"/>
      <c r="GF18" s="29" t="s">
        <v>56</v>
      </c>
      <c r="GG18" s="29"/>
      <c r="GH18" s="29"/>
      <c r="GI18" s="29"/>
      <c r="GJ18" s="29"/>
      <c r="GK18" s="29"/>
      <c r="GL18" s="29"/>
      <c r="GM18" s="29"/>
      <c r="GN18" s="29"/>
      <c r="GO18" s="29"/>
      <c r="GP18" s="29"/>
      <c r="GQ18" s="29"/>
      <c r="GR18" s="29"/>
      <c r="GS18" s="29"/>
      <c r="GT18" s="29"/>
      <c r="GU18" s="29"/>
      <c r="GV18" s="29"/>
      <c r="GW18" s="29"/>
      <c r="GX18" s="29"/>
      <c r="GY18" s="29"/>
      <c r="GZ18" s="29"/>
      <c r="HA18" s="29"/>
    </row>
    <row r="19" spans="1:209" x14ac:dyDescent="0.25">
      <c r="A19" s="6" t="s">
        <v>56</v>
      </c>
      <c r="B19" s="7">
        <v>1</v>
      </c>
      <c r="C19" s="7">
        <v>2</v>
      </c>
      <c r="D19" s="7">
        <v>3</v>
      </c>
      <c r="E19" s="7">
        <v>4</v>
      </c>
      <c r="F19" s="7">
        <v>5</v>
      </c>
      <c r="G19" s="7">
        <v>6</v>
      </c>
      <c r="H19" s="7">
        <v>7</v>
      </c>
      <c r="I19" s="7">
        <v>8</v>
      </c>
      <c r="J19" s="7">
        <v>9</v>
      </c>
      <c r="K19" s="7">
        <v>10</v>
      </c>
      <c r="L19" s="32"/>
      <c r="M19" s="33"/>
      <c r="P19" t="s">
        <v>61</v>
      </c>
      <c r="Q19">
        <v>0.75</v>
      </c>
      <c r="S19" s="2" t="s">
        <v>65</v>
      </c>
      <c r="U19" s="1" t="s">
        <v>63</v>
      </c>
      <c r="V19" s="1" t="s">
        <v>104</v>
      </c>
      <c r="W19" s="1" t="s">
        <v>105</v>
      </c>
      <c r="X19" s="1" t="s">
        <v>106</v>
      </c>
      <c r="Y19" s="1" t="s">
        <v>107</v>
      </c>
      <c r="Z19" s="1" t="s">
        <v>108</v>
      </c>
      <c r="AA19" s="1" t="s">
        <v>109</v>
      </c>
      <c r="AB19" s="1" t="s">
        <v>110</v>
      </c>
      <c r="AC19" s="1" t="s">
        <v>111</v>
      </c>
      <c r="AD19" s="1" t="s">
        <v>112</v>
      </c>
      <c r="AE19" s="1" t="s">
        <v>113</v>
      </c>
      <c r="AF19" s="1" t="s">
        <v>114</v>
      </c>
      <c r="AG19" s="1" t="s">
        <v>115</v>
      </c>
      <c r="AH19" s="1" t="s">
        <v>116</v>
      </c>
      <c r="AI19" s="1" t="s">
        <v>78</v>
      </c>
      <c r="AL19" s="2" t="s">
        <v>65</v>
      </c>
      <c r="AN19" s="1" t="s">
        <v>76</v>
      </c>
      <c r="AO19" s="1" t="s">
        <v>117</v>
      </c>
      <c r="AP19" s="1" t="s">
        <v>118</v>
      </c>
      <c r="AQ19" s="1" t="s">
        <v>105</v>
      </c>
      <c r="AR19" s="1" t="s">
        <v>119</v>
      </c>
      <c r="AS19" s="1" t="s">
        <v>120</v>
      </c>
      <c r="AT19" s="1" t="s">
        <v>108</v>
      </c>
      <c r="AU19" s="1" t="s">
        <v>109</v>
      </c>
      <c r="AV19" s="1" t="s">
        <v>121</v>
      </c>
      <c r="AW19" s="1" t="s">
        <v>122</v>
      </c>
      <c r="AX19" s="1" t="s">
        <v>123</v>
      </c>
      <c r="AY19" s="1" t="s">
        <v>124</v>
      </c>
      <c r="AZ19" s="1" t="s">
        <v>125</v>
      </c>
      <c r="BA19" s="1" t="s">
        <v>104</v>
      </c>
      <c r="BB19" s="14"/>
      <c r="BD19" s="2" t="s">
        <v>65</v>
      </c>
      <c r="BF19" s="15" t="s">
        <v>78</v>
      </c>
      <c r="BG19" s="1" t="s">
        <v>109</v>
      </c>
      <c r="BH19" s="1" t="s">
        <v>110</v>
      </c>
      <c r="BI19" s="1" t="s">
        <v>126</v>
      </c>
      <c r="BJ19" s="1" t="s">
        <v>112</v>
      </c>
      <c r="BK19" s="1" t="s">
        <v>113</v>
      </c>
      <c r="BL19" s="1" t="s">
        <v>114</v>
      </c>
      <c r="BM19" s="1" t="s">
        <v>127</v>
      </c>
      <c r="BN19" s="1" t="s">
        <v>128</v>
      </c>
      <c r="BO19" s="1" t="s">
        <v>129</v>
      </c>
      <c r="BP19" s="1" t="s">
        <v>123</v>
      </c>
      <c r="BQ19" s="1" t="s">
        <v>130</v>
      </c>
      <c r="BR19" s="1" t="s">
        <v>104</v>
      </c>
      <c r="BS19" s="1" t="s">
        <v>105</v>
      </c>
      <c r="BT19" s="1" t="s">
        <v>103</v>
      </c>
      <c r="BU19" s="1" t="s">
        <v>131</v>
      </c>
      <c r="BV19" s="1" t="s">
        <v>132</v>
      </c>
      <c r="BW19" s="1" t="s">
        <v>133</v>
      </c>
      <c r="BX19" s="1" t="s">
        <v>134</v>
      </c>
      <c r="BY19" s="1" t="s">
        <v>119</v>
      </c>
      <c r="BZ19" s="1" t="s">
        <v>135</v>
      </c>
      <c r="CA19" s="1" t="s">
        <v>136</v>
      </c>
      <c r="CD19" s="2" t="s">
        <v>65</v>
      </c>
      <c r="CF19" s="15" t="s">
        <v>80</v>
      </c>
      <c r="CG19" s="1" t="s">
        <v>76</v>
      </c>
      <c r="CH19" s="1" t="s">
        <v>124</v>
      </c>
      <c r="CI19" s="1" t="s">
        <v>125</v>
      </c>
      <c r="CJ19" s="1" t="s">
        <v>104</v>
      </c>
      <c r="CK19" s="1" t="s">
        <v>105</v>
      </c>
      <c r="CL19" s="1" t="s">
        <v>137</v>
      </c>
      <c r="CM19" s="1" t="s">
        <v>138</v>
      </c>
      <c r="CN19" s="1" t="s">
        <v>139</v>
      </c>
      <c r="CO19" s="1" t="s">
        <v>140</v>
      </c>
      <c r="CP19" s="1" t="s">
        <v>63</v>
      </c>
      <c r="CQ19" s="14"/>
      <c r="CR19" s="14"/>
      <c r="CS19" s="2" t="s">
        <v>65</v>
      </c>
      <c r="CU19" s="15" t="s">
        <v>84</v>
      </c>
      <c r="CV19" s="1" t="s">
        <v>117</v>
      </c>
      <c r="CW19" s="1" t="s">
        <v>118</v>
      </c>
      <c r="CX19" s="1" t="s">
        <v>141</v>
      </c>
      <c r="CY19" s="1" t="s">
        <v>142</v>
      </c>
      <c r="CZ19" s="1" t="s">
        <v>143</v>
      </c>
      <c r="DA19" s="1" t="s">
        <v>144</v>
      </c>
      <c r="DB19" s="1" t="s">
        <v>140</v>
      </c>
      <c r="DC19" s="1" t="s">
        <v>137</v>
      </c>
      <c r="DD19" s="1" t="s">
        <v>138</v>
      </c>
      <c r="DE19" s="1" t="s">
        <v>145</v>
      </c>
      <c r="DF19" s="1" t="s">
        <v>146</v>
      </c>
      <c r="DG19" s="14"/>
      <c r="DI19" s="2" t="s">
        <v>65</v>
      </c>
      <c r="DK19" s="15" t="s">
        <v>88</v>
      </c>
      <c r="DL19" s="1" t="s">
        <v>147</v>
      </c>
      <c r="DM19" s="1" t="s">
        <v>105</v>
      </c>
      <c r="DN19" s="1" t="s">
        <v>128</v>
      </c>
      <c r="DO19" s="1" t="s">
        <v>148</v>
      </c>
      <c r="DP19" s="1" t="s">
        <v>133</v>
      </c>
      <c r="DQ19" s="1" t="s">
        <v>149</v>
      </c>
      <c r="DR19" s="1" t="s">
        <v>84</v>
      </c>
      <c r="DS19" s="1" t="s">
        <v>117</v>
      </c>
      <c r="DT19" s="1" t="s">
        <v>143</v>
      </c>
      <c r="DU19" s="14"/>
      <c r="DW19" s="2" t="s">
        <v>65</v>
      </c>
      <c r="DY19" s="15" t="s">
        <v>92</v>
      </c>
      <c r="DZ19" s="1" t="s">
        <v>76</v>
      </c>
      <c r="EA19" s="1" t="s">
        <v>124</v>
      </c>
      <c r="EB19" s="1" t="s">
        <v>125</v>
      </c>
      <c r="EC19" s="1" t="s">
        <v>106</v>
      </c>
      <c r="ED19" s="1" t="s">
        <v>107</v>
      </c>
      <c r="EE19" s="1" t="s">
        <v>150</v>
      </c>
      <c r="EF19" s="1" t="s">
        <v>148</v>
      </c>
      <c r="EG19" s="1" t="s">
        <v>133</v>
      </c>
      <c r="EH19" s="1" t="s">
        <v>96</v>
      </c>
      <c r="EI19" s="1" t="s">
        <v>127</v>
      </c>
      <c r="EJ19" s="1" t="s">
        <v>112</v>
      </c>
      <c r="EK19" s="1" t="s">
        <v>113</v>
      </c>
      <c r="EL19" s="1" t="s">
        <v>151</v>
      </c>
      <c r="EO19" s="2" t="s">
        <v>65</v>
      </c>
      <c r="EQ19" s="15" t="s">
        <v>96</v>
      </c>
      <c r="ER19" s="1" t="s">
        <v>127</v>
      </c>
      <c r="ES19" s="1" t="s">
        <v>112</v>
      </c>
      <c r="ET19" s="1" t="s">
        <v>113</v>
      </c>
      <c r="EU19" s="1" t="s">
        <v>152</v>
      </c>
      <c r="EV19" s="1" t="s">
        <v>133</v>
      </c>
      <c r="EW19" s="1" t="s">
        <v>153</v>
      </c>
      <c r="EX19" s="1" t="s">
        <v>154</v>
      </c>
      <c r="EY19" s="1" t="s">
        <v>155</v>
      </c>
      <c r="EZ19" s="1" t="s">
        <v>63</v>
      </c>
      <c r="FA19" s="1" t="s">
        <v>156</v>
      </c>
      <c r="FB19" s="1" t="s">
        <v>157</v>
      </c>
      <c r="FC19" s="1" t="s">
        <v>158</v>
      </c>
      <c r="FD19" s="1" t="s">
        <v>159</v>
      </c>
      <c r="FE19" s="1" t="s">
        <v>160</v>
      </c>
      <c r="FF19" s="1" t="s">
        <v>110</v>
      </c>
      <c r="FG19" s="1" t="s">
        <v>161</v>
      </c>
      <c r="FH19" s="1" t="s">
        <v>162</v>
      </c>
      <c r="FI19" s="1" t="s">
        <v>163</v>
      </c>
      <c r="FJ19" s="1" t="s">
        <v>164</v>
      </c>
      <c r="FK19" s="1" t="s">
        <v>150</v>
      </c>
      <c r="FN19" s="2" t="s">
        <v>65</v>
      </c>
      <c r="FP19" s="15" t="s">
        <v>57</v>
      </c>
      <c r="FQ19" s="1" t="s">
        <v>165</v>
      </c>
      <c r="FR19" s="1" t="s">
        <v>76</v>
      </c>
      <c r="FS19" s="1" t="s">
        <v>166</v>
      </c>
      <c r="FT19" s="1" t="s">
        <v>167</v>
      </c>
      <c r="FU19" s="1" t="s">
        <v>168</v>
      </c>
      <c r="FV19" s="1" t="s">
        <v>169</v>
      </c>
      <c r="FW19" s="1" t="s">
        <v>170</v>
      </c>
      <c r="FX19" s="1" t="s">
        <v>171</v>
      </c>
      <c r="FY19" s="1" t="s">
        <v>172</v>
      </c>
      <c r="FZ19" s="1" t="s">
        <v>173</v>
      </c>
      <c r="GA19" s="1" t="s">
        <v>174</v>
      </c>
      <c r="GD19" s="2" t="s">
        <v>65</v>
      </c>
      <c r="GF19" s="15" t="s">
        <v>103</v>
      </c>
      <c r="GG19" s="1" t="s">
        <v>175</v>
      </c>
      <c r="GH19" s="1" t="s">
        <v>76</v>
      </c>
      <c r="GI19" s="1" t="s">
        <v>124</v>
      </c>
      <c r="GJ19" s="1" t="s">
        <v>125</v>
      </c>
      <c r="GK19" s="1" t="s">
        <v>104</v>
      </c>
      <c r="GL19" s="1" t="s">
        <v>105</v>
      </c>
      <c r="GM19" s="1" t="s">
        <v>123</v>
      </c>
      <c r="GN19" s="1" t="s">
        <v>148</v>
      </c>
      <c r="GO19" s="1" t="s">
        <v>133</v>
      </c>
      <c r="GP19" s="1" t="s">
        <v>149</v>
      </c>
      <c r="GQ19" s="1" t="s">
        <v>176</v>
      </c>
      <c r="GR19" s="1" t="s">
        <v>84</v>
      </c>
      <c r="GS19" s="1" t="s">
        <v>177</v>
      </c>
      <c r="GT19" s="1" t="s">
        <v>117</v>
      </c>
      <c r="GU19" s="1" t="s">
        <v>118</v>
      </c>
      <c r="GV19" s="1" t="s">
        <v>141</v>
      </c>
      <c r="GW19" s="1" t="s">
        <v>143</v>
      </c>
      <c r="GX19" s="1" t="s">
        <v>178</v>
      </c>
      <c r="GY19" s="1" t="s">
        <v>57</v>
      </c>
      <c r="GZ19" s="1" t="s">
        <v>179</v>
      </c>
      <c r="HA19" s="1" t="s">
        <v>180</v>
      </c>
    </row>
    <row r="20" spans="1:209" x14ac:dyDescent="0.25">
      <c r="A20" s="8" t="s">
        <v>57</v>
      </c>
      <c r="B20" s="9">
        <v>0</v>
      </c>
      <c r="C20" s="9">
        <v>0</v>
      </c>
      <c r="D20" s="9">
        <v>0</v>
      </c>
      <c r="E20" s="9">
        <v>0</v>
      </c>
      <c r="F20" s="9">
        <v>0</v>
      </c>
      <c r="G20" s="9">
        <v>0</v>
      </c>
      <c r="H20" s="9">
        <v>0</v>
      </c>
      <c r="I20" s="9">
        <v>0</v>
      </c>
      <c r="J20" s="9">
        <v>1</v>
      </c>
      <c r="K20" s="9">
        <v>1</v>
      </c>
      <c r="L20" s="9">
        <f>COUNTIF(B20:K20,"&gt;0")</f>
        <v>2</v>
      </c>
      <c r="M20" s="9">
        <f>LOG10(11/(L20))</f>
        <v>0.74036268949424389</v>
      </c>
      <c r="N20">
        <f>LOG10(COLUMNS($B$19:$K$19)-L20+0.5)-LOG10(L20+0.5)</f>
        <v>0.53147891704225514</v>
      </c>
      <c r="P20" t="s">
        <v>62</v>
      </c>
      <c r="Q20">
        <f>SUM(B107:K107)/10</f>
        <v>16.600000000000001</v>
      </c>
      <c r="S20" s="30">
        <v>2</v>
      </c>
      <c r="T20" t="s">
        <v>66</v>
      </c>
      <c r="U20">
        <f>VLOOKUP(U$19,$A$20:$M$106,3)</f>
        <v>0</v>
      </c>
      <c r="V20">
        <f>VLOOKUP(V$19,$A$20:$M$106,3)</f>
        <v>1</v>
      </c>
      <c r="W20">
        <f t="shared" ref="W20:AI20" si="0">VLOOKUP(W$19,$A$20:$M$106,3)</f>
        <v>2</v>
      </c>
      <c r="X20">
        <f t="shared" si="0"/>
        <v>0</v>
      </c>
      <c r="Y20">
        <f t="shared" si="0"/>
        <v>0</v>
      </c>
      <c r="Z20">
        <f t="shared" si="0"/>
        <v>1</v>
      </c>
      <c r="AA20">
        <f t="shared" si="0"/>
        <v>1</v>
      </c>
      <c r="AB20">
        <f t="shared" si="0"/>
        <v>0</v>
      </c>
      <c r="AC20">
        <f t="shared" si="0"/>
        <v>0</v>
      </c>
      <c r="AD20">
        <f t="shared" si="0"/>
        <v>0</v>
      </c>
      <c r="AE20">
        <f t="shared" si="0"/>
        <v>0</v>
      </c>
      <c r="AF20">
        <f t="shared" si="0"/>
        <v>0</v>
      </c>
      <c r="AG20">
        <f t="shared" si="0"/>
        <v>0</v>
      </c>
      <c r="AH20">
        <f t="shared" si="0"/>
        <v>0</v>
      </c>
      <c r="AI20">
        <f t="shared" si="0"/>
        <v>0</v>
      </c>
      <c r="AL20" s="30">
        <v>1</v>
      </c>
      <c r="AM20" t="s">
        <v>66</v>
      </c>
      <c r="AN20">
        <f>VLOOKUP(AN$19,$A$20:$M$106,2)</f>
        <v>0</v>
      </c>
      <c r="AO20">
        <f t="shared" ref="AO20:AZ20" si="1">VLOOKUP(AO$19,$A$20:$M$106,2)</f>
        <v>0</v>
      </c>
      <c r="AP20">
        <f t="shared" si="1"/>
        <v>0</v>
      </c>
      <c r="AQ20">
        <f t="shared" si="1"/>
        <v>1</v>
      </c>
      <c r="AR20">
        <f t="shared" si="1"/>
        <v>0</v>
      </c>
      <c r="AS20">
        <f t="shared" si="1"/>
        <v>0</v>
      </c>
      <c r="AT20">
        <f>VLOOKUP(AT$19,$A$20:$M$106,2)</f>
        <v>1</v>
      </c>
      <c r="AU20">
        <f>VLOOKUP(AU$19,$A$20:$M$106,2)</f>
        <v>1</v>
      </c>
      <c r="AV20">
        <f t="shared" si="1"/>
        <v>0</v>
      </c>
      <c r="AW20">
        <f t="shared" si="1"/>
        <v>0</v>
      </c>
      <c r="AX20">
        <f t="shared" si="1"/>
        <v>0</v>
      </c>
      <c r="AY20">
        <f t="shared" si="1"/>
        <v>0</v>
      </c>
      <c r="AZ20">
        <f t="shared" si="1"/>
        <v>0</v>
      </c>
      <c r="BA20">
        <f>VLOOKUP(BA$19,$A$20:$M$106,2)</f>
        <v>2</v>
      </c>
      <c r="BD20" s="30">
        <v>1</v>
      </c>
      <c r="BE20" t="s">
        <v>66</v>
      </c>
      <c r="BF20">
        <f>VLOOKUP(BF$19,$A$20:$M$106,2)</f>
        <v>1</v>
      </c>
      <c r="BG20">
        <f t="shared" ref="BG20:CA20" si="2">VLOOKUP(BG$19,$A$20:$M$106,2)</f>
        <v>1</v>
      </c>
      <c r="BH20">
        <f>VLOOKUP(BH$19,$A$20:$M$106,2)</f>
        <v>2</v>
      </c>
      <c r="BI20">
        <f t="shared" si="2"/>
        <v>0</v>
      </c>
      <c r="BJ20">
        <f t="shared" si="2"/>
        <v>1</v>
      </c>
      <c r="BK20">
        <f t="shared" si="2"/>
        <v>1</v>
      </c>
      <c r="BL20">
        <f>VLOOKUP(BL$19,$A$20:$M$106,2)</f>
        <v>1</v>
      </c>
      <c r="BM20">
        <f t="shared" si="2"/>
        <v>0</v>
      </c>
      <c r="BN20">
        <f t="shared" si="2"/>
        <v>0</v>
      </c>
      <c r="BO20">
        <f t="shared" si="2"/>
        <v>0</v>
      </c>
      <c r="BP20">
        <f t="shared" si="2"/>
        <v>0</v>
      </c>
      <c r="BQ20">
        <f t="shared" si="2"/>
        <v>0</v>
      </c>
      <c r="BR20">
        <f t="shared" si="2"/>
        <v>2</v>
      </c>
      <c r="BS20">
        <f t="shared" si="2"/>
        <v>1</v>
      </c>
      <c r="BT20">
        <f t="shared" si="2"/>
        <v>0</v>
      </c>
      <c r="BU20">
        <f t="shared" si="2"/>
        <v>0</v>
      </c>
      <c r="BV20">
        <f t="shared" si="2"/>
        <v>0</v>
      </c>
      <c r="BW20">
        <f t="shared" si="2"/>
        <v>0</v>
      </c>
      <c r="BX20">
        <f t="shared" si="2"/>
        <v>0</v>
      </c>
      <c r="BY20">
        <f>VLOOKUP(BY$19,$A$20:$M$106,2)</f>
        <v>0</v>
      </c>
      <c r="BZ20">
        <f t="shared" si="2"/>
        <v>0</v>
      </c>
      <c r="CA20">
        <f t="shared" si="2"/>
        <v>0</v>
      </c>
      <c r="CD20" s="30">
        <v>1</v>
      </c>
      <c r="CE20" t="s">
        <v>66</v>
      </c>
      <c r="CF20">
        <f>VLOOKUP(CF$19,$A$20:$M$106,2)</f>
        <v>0</v>
      </c>
      <c r="CG20">
        <f t="shared" ref="CG20:DF20" si="3">VLOOKUP(CG$19,$A$20:$M$106,2)</f>
        <v>0</v>
      </c>
      <c r="CH20">
        <f>VLOOKUP(CH$19,$A$20:$M$106,2)</f>
        <v>0</v>
      </c>
      <c r="CI20">
        <f t="shared" si="3"/>
        <v>0</v>
      </c>
      <c r="CJ20">
        <f t="shared" si="3"/>
        <v>2</v>
      </c>
      <c r="CK20">
        <f t="shared" si="3"/>
        <v>1</v>
      </c>
      <c r="CL20">
        <f>VLOOKUP(CL$19,$A$20:$M$106,2)</f>
        <v>0</v>
      </c>
      <c r="CM20">
        <f t="shared" si="3"/>
        <v>0</v>
      </c>
      <c r="CN20">
        <f t="shared" si="3"/>
        <v>0</v>
      </c>
      <c r="CO20">
        <f t="shared" si="3"/>
        <v>0</v>
      </c>
      <c r="CP20">
        <f t="shared" si="3"/>
        <v>1</v>
      </c>
      <c r="CS20" s="30">
        <v>1</v>
      </c>
      <c r="CT20" t="s">
        <v>66</v>
      </c>
      <c r="CU20">
        <f>VLOOKUP(CU$19,$A$20:$M$106,2)</f>
        <v>0</v>
      </c>
      <c r="CV20">
        <f t="shared" si="3"/>
        <v>0</v>
      </c>
      <c r="CW20">
        <f>VLOOKUP(CW$19,$A$20:$M$106,2)</f>
        <v>0</v>
      </c>
      <c r="CX20">
        <f t="shared" si="3"/>
        <v>0</v>
      </c>
      <c r="CY20">
        <f t="shared" si="3"/>
        <v>0</v>
      </c>
      <c r="CZ20">
        <f t="shared" si="3"/>
        <v>0</v>
      </c>
      <c r="DA20">
        <f>VLOOKUP(DA$19,$A$20:$M$106,2)</f>
        <v>0</v>
      </c>
      <c r="DB20">
        <f t="shared" si="3"/>
        <v>0</v>
      </c>
      <c r="DC20">
        <f t="shared" si="3"/>
        <v>0</v>
      </c>
      <c r="DD20">
        <f t="shared" si="3"/>
        <v>0</v>
      </c>
      <c r="DE20">
        <f t="shared" si="3"/>
        <v>0</v>
      </c>
      <c r="DF20">
        <f t="shared" si="3"/>
        <v>0</v>
      </c>
      <c r="DI20" s="30">
        <v>1</v>
      </c>
      <c r="DJ20" t="s">
        <v>66</v>
      </c>
      <c r="DK20">
        <f>VLOOKUP(DK$19,$A$20:$M$106,2)</f>
        <v>0</v>
      </c>
      <c r="DL20">
        <f t="shared" ref="DL20:DT20" si="4">VLOOKUP(DL$19,$A$20:$M$106,2)</f>
        <v>0</v>
      </c>
      <c r="DM20">
        <f>VLOOKUP(DM$19,$A$20:$M$106,2)</f>
        <v>1</v>
      </c>
      <c r="DN20">
        <f t="shared" si="4"/>
        <v>0</v>
      </c>
      <c r="DO20">
        <f t="shared" si="4"/>
        <v>0</v>
      </c>
      <c r="DP20">
        <f t="shared" si="4"/>
        <v>0</v>
      </c>
      <c r="DQ20">
        <f>VLOOKUP(DQ$19,$A$20:$M$106,2)</f>
        <v>0</v>
      </c>
      <c r="DR20">
        <f t="shared" si="4"/>
        <v>0</v>
      </c>
      <c r="DS20">
        <f t="shared" si="4"/>
        <v>0</v>
      </c>
      <c r="DT20">
        <f t="shared" si="4"/>
        <v>0</v>
      </c>
      <c r="DW20" s="30">
        <v>1</v>
      </c>
      <c r="DX20" t="s">
        <v>66</v>
      </c>
      <c r="DY20">
        <f>VLOOKUP(DY$19,$A$20:$M$106,2)</f>
        <v>0</v>
      </c>
      <c r="DZ20">
        <f t="shared" ref="DZ20:EL20" si="5">VLOOKUP(DZ$19,$A$20:$M$106,2)</f>
        <v>0</v>
      </c>
      <c r="EA20">
        <f>VLOOKUP(EA$19,$A$20:$M$106,2)</f>
        <v>0</v>
      </c>
      <c r="EB20">
        <f t="shared" si="5"/>
        <v>0</v>
      </c>
      <c r="EC20">
        <f t="shared" si="5"/>
        <v>1</v>
      </c>
      <c r="ED20">
        <f t="shared" si="5"/>
        <v>1</v>
      </c>
      <c r="EE20">
        <f>VLOOKUP(EE$19,$A$20:$M$106,2)</f>
        <v>0</v>
      </c>
      <c r="EF20">
        <f t="shared" si="5"/>
        <v>0</v>
      </c>
      <c r="EG20">
        <f t="shared" si="5"/>
        <v>0</v>
      </c>
      <c r="EH20">
        <f t="shared" si="5"/>
        <v>0</v>
      </c>
      <c r="EI20">
        <f t="shared" si="5"/>
        <v>0</v>
      </c>
      <c r="EJ20">
        <f t="shared" si="5"/>
        <v>1</v>
      </c>
      <c r="EK20">
        <f t="shared" si="5"/>
        <v>1</v>
      </c>
      <c r="EL20">
        <f t="shared" si="5"/>
        <v>0</v>
      </c>
      <c r="EO20" s="30">
        <v>1</v>
      </c>
      <c r="EP20" t="s">
        <v>66</v>
      </c>
      <c r="EQ20">
        <f>VLOOKUP(EQ$19,$A$20:$M$106,2)</f>
        <v>0</v>
      </c>
      <c r="ER20">
        <f t="shared" ref="ER20:FK20" si="6">VLOOKUP(ER$19,$A$20:$M$106,2)</f>
        <v>0</v>
      </c>
      <c r="ES20">
        <f>VLOOKUP(ES$19,$A$20:$M$106,2)</f>
        <v>1</v>
      </c>
      <c r="ET20">
        <f t="shared" si="6"/>
        <v>1</v>
      </c>
      <c r="EU20">
        <f t="shared" si="6"/>
        <v>0</v>
      </c>
      <c r="EV20">
        <f t="shared" si="6"/>
        <v>0</v>
      </c>
      <c r="EW20">
        <f>VLOOKUP(EW$19,$A$20:$M$106,2)</f>
        <v>0</v>
      </c>
      <c r="EX20">
        <f t="shared" si="6"/>
        <v>0</v>
      </c>
      <c r="EY20">
        <f t="shared" si="6"/>
        <v>0</v>
      </c>
      <c r="EZ20">
        <f t="shared" si="6"/>
        <v>1</v>
      </c>
      <c r="FA20">
        <f t="shared" si="6"/>
        <v>0</v>
      </c>
      <c r="FB20">
        <f t="shared" si="6"/>
        <v>0</v>
      </c>
      <c r="FC20">
        <f t="shared" si="6"/>
        <v>0</v>
      </c>
      <c r="FD20">
        <f t="shared" si="6"/>
        <v>0</v>
      </c>
      <c r="FE20">
        <f t="shared" si="6"/>
        <v>0</v>
      </c>
      <c r="FF20">
        <f t="shared" si="6"/>
        <v>2</v>
      </c>
      <c r="FG20">
        <f t="shared" si="6"/>
        <v>0</v>
      </c>
      <c r="FH20">
        <f t="shared" si="6"/>
        <v>0</v>
      </c>
      <c r="FI20">
        <f t="shared" si="6"/>
        <v>0</v>
      </c>
      <c r="FJ20">
        <f t="shared" si="6"/>
        <v>0</v>
      </c>
      <c r="FK20">
        <f t="shared" si="6"/>
        <v>0</v>
      </c>
      <c r="FN20" s="30">
        <v>1</v>
      </c>
      <c r="FO20" t="s">
        <v>66</v>
      </c>
      <c r="FP20">
        <f>VLOOKUP(FP$19,$A$20:$M$106,2)</f>
        <v>0</v>
      </c>
      <c r="FQ20">
        <f t="shared" ref="FQ20:GA20" si="7">VLOOKUP(FQ$19,$A$20:$M$106,2)</f>
        <v>0</v>
      </c>
      <c r="FR20">
        <f>VLOOKUP(FR$19,$A$20:$M$106,2)</f>
        <v>0</v>
      </c>
      <c r="FS20">
        <f t="shared" si="7"/>
        <v>0</v>
      </c>
      <c r="FT20">
        <f t="shared" si="7"/>
        <v>0</v>
      </c>
      <c r="FU20">
        <f t="shared" si="7"/>
        <v>0</v>
      </c>
      <c r="FV20">
        <f>VLOOKUP(FV$19,$A$20:$M$106,2)</f>
        <v>0</v>
      </c>
      <c r="FW20">
        <f t="shared" si="7"/>
        <v>0</v>
      </c>
      <c r="FX20">
        <f t="shared" si="7"/>
        <v>0</v>
      </c>
      <c r="FY20">
        <f t="shared" si="7"/>
        <v>0</v>
      </c>
      <c r="FZ20">
        <f t="shared" si="7"/>
        <v>0</v>
      </c>
      <c r="GA20">
        <f t="shared" si="7"/>
        <v>0</v>
      </c>
      <c r="GD20" s="30">
        <v>1</v>
      </c>
      <c r="GE20" t="s">
        <v>66</v>
      </c>
      <c r="GF20">
        <f>VLOOKUP(GF$19,$A$20:$M$106,2)</f>
        <v>0</v>
      </c>
      <c r="GG20">
        <f t="shared" ref="GG20:HA20" si="8">VLOOKUP(GG$19,$A$20:$M$106,2)</f>
        <v>0</v>
      </c>
      <c r="GH20">
        <f>VLOOKUP(GH$19,$A$20:$M$106,2)</f>
        <v>0</v>
      </c>
      <c r="GI20">
        <f t="shared" si="8"/>
        <v>0</v>
      </c>
      <c r="GJ20">
        <f t="shared" si="8"/>
        <v>0</v>
      </c>
      <c r="GK20">
        <f t="shared" si="8"/>
        <v>2</v>
      </c>
      <c r="GL20">
        <f>VLOOKUP(GL$19,$A$20:$M$106,2)</f>
        <v>1</v>
      </c>
      <c r="GM20">
        <f t="shared" si="8"/>
        <v>0</v>
      </c>
      <c r="GN20">
        <f t="shared" si="8"/>
        <v>0</v>
      </c>
      <c r="GO20">
        <f t="shared" si="8"/>
        <v>0</v>
      </c>
      <c r="GP20">
        <f t="shared" si="8"/>
        <v>0</v>
      </c>
      <c r="GQ20">
        <f t="shared" si="8"/>
        <v>0</v>
      </c>
      <c r="GR20">
        <f t="shared" si="8"/>
        <v>0</v>
      </c>
      <c r="GS20">
        <f t="shared" si="8"/>
        <v>0</v>
      </c>
      <c r="GT20">
        <f t="shared" si="8"/>
        <v>0</v>
      </c>
      <c r="GU20">
        <f t="shared" si="8"/>
        <v>0</v>
      </c>
      <c r="GV20">
        <f t="shared" si="8"/>
        <v>0</v>
      </c>
      <c r="GW20">
        <f t="shared" si="8"/>
        <v>0</v>
      </c>
      <c r="GX20">
        <f t="shared" si="8"/>
        <v>0</v>
      </c>
      <c r="GY20">
        <f>VLOOKUP(GY$19,$A$20:$M$106,2)</f>
        <v>0</v>
      </c>
      <c r="GZ20">
        <f t="shared" si="8"/>
        <v>0</v>
      </c>
      <c r="HA20">
        <f t="shared" si="8"/>
        <v>0</v>
      </c>
    </row>
    <row r="21" spans="1:209" x14ac:dyDescent="0.25">
      <c r="A21" s="10" t="s">
        <v>137</v>
      </c>
      <c r="B21" s="9">
        <v>0</v>
      </c>
      <c r="C21" s="9">
        <v>0</v>
      </c>
      <c r="D21" s="9">
        <v>0</v>
      </c>
      <c r="E21" s="9">
        <v>1</v>
      </c>
      <c r="F21" s="9">
        <v>1</v>
      </c>
      <c r="G21" s="9">
        <v>0</v>
      </c>
      <c r="H21" s="9">
        <v>0</v>
      </c>
      <c r="I21" s="9">
        <v>0</v>
      </c>
      <c r="J21" s="9">
        <v>0</v>
      </c>
      <c r="K21" s="9">
        <v>0</v>
      </c>
      <c r="L21" s="9">
        <f t="shared" ref="L21:L84" si="9">COUNTIF(B21:K21,"&gt;0")</f>
        <v>2</v>
      </c>
      <c r="M21" s="9">
        <f t="shared" ref="M21:M84" si="10">LOG10(11/(L21))</f>
        <v>0.74036268949424389</v>
      </c>
      <c r="N21">
        <f t="shared" ref="N21:N84" si="11">LOG10(COLUMNS($B$19:$K$19)-L21+0.5)-LOG10(L21+0.5)</f>
        <v>0.53147891704225514</v>
      </c>
      <c r="S21" s="30"/>
      <c r="T21" t="s">
        <v>59</v>
      </c>
      <c r="U21">
        <f>IF(U20=0,0,VLOOKUP(U19,$A$20:$M$106,13))</f>
        <v>0</v>
      </c>
      <c r="V21">
        <f>IF(V20=0,0,VLOOKUP(V19,$A$20:$M$106,13))</f>
        <v>0.34242268082220628</v>
      </c>
      <c r="W21">
        <f>IF(W20=0,0,VLOOKUP(W19,$A$20:$M$106,13))</f>
        <v>0.2632414347745814</v>
      </c>
      <c r="X21">
        <f t="shared" ref="X21:AI21" si="12">IF(X20=0,0,VLOOKUP(X19,$A$20:$M$106,13))</f>
        <v>0</v>
      </c>
      <c r="Y21">
        <f t="shared" si="12"/>
        <v>0</v>
      </c>
      <c r="Z21">
        <f t="shared" si="12"/>
        <v>0.74036268949424389</v>
      </c>
      <c r="AA21">
        <f t="shared" si="12"/>
        <v>0.56427143043856254</v>
      </c>
      <c r="AB21">
        <f t="shared" si="12"/>
        <v>0</v>
      </c>
      <c r="AC21">
        <f t="shared" si="12"/>
        <v>0</v>
      </c>
      <c r="AD21">
        <f t="shared" si="12"/>
        <v>0</v>
      </c>
      <c r="AE21">
        <f t="shared" si="12"/>
        <v>0</v>
      </c>
      <c r="AF21">
        <f t="shared" si="12"/>
        <v>0</v>
      </c>
      <c r="AG21">
        <f t="shared" si="12"/>
        <v>0</v>
      </c>
      <c r="AH21">
        <f t="shared" si="12"/>
        <v>0</v>
      </c>
      <c r="AI21">
        <f t="shared" si="12"/>
        <v>0</v>
      </c>
      <c r="AL21" s="30"/>
      <c r="AM21" t="s">
        <v>59</v>
      </c>
      <c r="AN21">
        <f>IF(AN20=0,0,VLOOKUP(AN19,$A$20:$M$106,13))</f>
        <v>0</v>
      </c>
      <c r="AO21">
        <f t="shared" ref="AO21:AZ21" si="13">IF(AO20=0,0,VLOOKUP(AO19,$A$20:$M$106,13))</f>
        <v>0</v>
      </c>
      <c r="AP21">
        <f t="shared" si="13"/>
        <v>0</v>
      </c>
      <c r="AQ21">
        <f>IF(AQ20=0,0,VLOOKUP(AQ19,$A$20:$M$106,13))</f>
        <v>0.2632414347745814</v>
      </c>
      <c r="AR21">
        <f t="shared" si="13"/>
        <v>0</v>
      </c>
      <c r="AS21">
        <f t="shared" si="13"/>
        <v>0</v>
      </c>
      <c r="AT21">
        <f>IF(AT20=0,0,VLOOKUP(AT19,$A$20:$M$106,13))</f>
        <v>0.74036268949424389</v>
      </c>
      <c r="AU21">
        <f>IF(AU20=0,0,VLOOKUP(AU19,$A$20:$M$106,13))</f>
        <v>0.56427143043856254</v>
      </c>
      <c r="AV21">
        <f t="shared" si="13"/>
        <v>0</v>
      </c>
      <c r="AW21">
        <f t="shared" si="13"/>
        <v>0</v>
      </c>
      <c r="AX21">
        <f t="shared" si="13"/>
        <v>0</v>
      </c>
      <c r="AY21">
        <f t="shared" si="13"/>
        <v>0</v>
      </c>
      <c r="AZ21">
        <f t="shared" si="13"/>
        <v>0</v>
      </c>
      <c r="BA21">
        <f>IF(BA20=0,0,VLOOKUP(BA19,$A$20:$M$106,13))</f>
        <v>0.34242268082220628</v>
      </c>
      <c r="BD21" s="30"/>
      <c r="BE21" t="s">
        <v>59</v>
      </c>
      <c r="BF21">
        <f t="shared" ref="BF21:CA21" si="14">IF(BF20=0,0,VLOOKUP(BF19,$A$20:$M$106,13))</f>
        <v>0.74036268949424389</v>
      </c>
      <c r="BG21">
        <f t="shared" si="14"/>
        <v>0.56427143043856254</v>
      </c>
      <c r="BH21">
        <f t="shared" si="14"/>
        <v>0.56427143043856254</v>
      </c>
      <c r="BI21">
        <f t="shared" si="14"/>
        <v>0</v>
      </c>
      <c r="BJ21">
        <f t="shared" si="14"/>
        <v>0.43933269383026263</v>
      </c>
      <c r="BK21">
        <f t="shared" si="14"/>
        <v>0.43933269383026263</v>
      </c>
      <c r="BL21">
        <f t="shared" si="14"/>
        <v>0.74036268949424389</v>
      </c>
      <c r="BM21">
        <f t="shared" si="14"/>
        <v>0</v>
      </c>
      <c r="BN21">
        <f t="shared" si="14"/>
        <v>0</v>
      </c>
      <c r="BO21">
        <f t="shared" si="14"/>
        <v>0</v>
      </c>
      <c r="BP21">
        <f t="shared" si="14"/>
        <v>0</v>
      </c>
      <c r="BQ21">
        <f t="shared" si="14"/>
        <v>0</v>
      </c>
      <c r="BR21">
        <f t="shared" si="14"/>
        <v>0.34242268082220628</v>
      </c>
      <c r="BS21">
        <f t="shared" si="14"/>
        <v>0.2632414347745814</v>
      </c>
      <c r="BT21">
        <f t="shared" si="14"/>
        <v>0</v>
      </c>
      <c r="BU21">
        <f t="shared" si="14"/>
        <v>0</v>
      </c>
      <c r="BV21">
        <f t="shared" si="14"/>
        <v>0</v>
      </c>
      <c r="BW21">
        <f t="shared" si="14"/>
        <v>0</v>
      </c>
      <c r="BX21">
        <f t="shared" si="14"/>
        <v>0</v>
      </c>
      <c r="BY21">
        <f t="shared" si="14"/>
        <v>0</v>
      </c>
      <c r="BZ21">
        <f t="shared" si="14"/>
        <v>0</v>
      </c>
      <c r="CA21">
        <f t="shared" si="14"/>
        <v>0</v>
      </c>
      <c r="CD21" s="30"/>
      <c r="CE21" t="s">
        <v>59</v>
      </c>
      <c r="CF21">
        <f t="shared" ref="CF21:CP21" si="15">IF(CF20=0,0,VLOOKUP(CF19,$A$20:$M$106,13))</f>
        <v>0</v>
      </c>
      <c r="CG21">
        <f t="shared" si="15"/>
        <v>0</v>
      </c>
      <c r="CH21">
        <f t="shared" si="15"/>
        <v>0</v>
      </c>
      <c r="CI21">
        <f t="shared" si="15"/>
        <v>0</v>
      </c>
      <c r="CJ21">
        <f t="shared" si="15"/>
        <v>0.34242268082220628</v>
      </c>
      <c r="CK21">
        <f t="shared" si="15"/>
        <v>0.2632414347745814</v>
      </c>
      <c r="CL21">
        <f t="shared" si="15"/>
        <v>0</v>
      </c>
      <c r="CM21">
        <f t="shared" si="15"/>
        <v>0</v>
      </c>
      <c r="CN21">
        <f t="shared" si="15"/>
        <v>0</v>
      </c>
      <c r="CO21">
        <f t="shared" si="15"/>
        <v>0</v>
      </c>
      <c r="CP21">
        <f t="shared" si="15"/>
        <v>0.56427143043856254</v>
      </c>
      <c r="CS21" s="30"/>
      <c r="CT21" t="s">
        <v>59</v>
      </c>
      <c r="CU21">
        <f t="shared" ref="CU21:DF21" si="16">IF(CU20=0,0,VLOOKUP(CU19,$A$20:$M$106,13))</f>
        <v>0</v>
      </c>
      <c r="CV21">
        <f t="shared" si="16"/>
        <v>0</v>
      </c>
      <c r="CW21">
        <f t="shared" si="16"/>
        <v>0</v>
      </c>
      <c r="CX21">
        <f t="shared" si="16"/>
        <v>0</v>
      </c>
      <c r="CY21">
        <f t="shared" si="16"/>
        <v>0</v>
      </c>
      <c r="CZ21">
        <f t="shared" si="16"/>
        <v>0</v>
      </c>
      <c r="DA21">
        <f t="shared" si="16"/>
        <v>0</v>
      </c>
      <c r="DB21">
        <f t="shared" si="16"/>
        <v>0</v>
      </c>
      <c r="DC21">
        <f t="shared" si="16"/>
        <v>0</v>
      </c>
      <c r="DD21">
        <f t="shared" si="16"/>
        <v>0</v>
      </c>
      <c r="DE21">
        <f t="shared" si="16"/>
        <v>0</v>
      </c>
      <c r="DF21">
        <f t="shared" si="16"/>
        <v>0</v>
      </c>
      <c r="DI21" s="30"/>
      <c r="DJ21" t="s">
        <v>59</v>
      </c>
      <c r="DK21">
        <f t="shared" ref="DK21:DT21" si="17">IF(DK20=0,0,VLOOKUP(DK19,$A$20:$M$106,13))</f>
        <v>0</v>
      </c>
      <c r="DL21">
        <f t="shared" si="17"/>
        <v>0</v>
      </c>
      <c r="DM21">
        <f t="shared" si="17"/>
        <v>0.2632414347745814</v>
      </c>
      <c r="DN21">
        <f t="shared" si="17"/>
        <v>0</v>
      </c>
      <c r="DO21">
        <f t="shared" si="17"/>
        <v>0</v>
      </c>
      <c r="DP21">
        <f t="shared" si="17"/>
        <v>0</v>
      </c>
      <c r="DQ21">
        <f t="shared" si="17"/>
        <v>0</v>
      </c>
      <c r="DR21">
        <f t="shared" si="17"/>
        <v>0</v>
      </c>
      <c r="DS21">
        <f t="shared" si="17"/>
        <v>0</v>
      </c>
      <c r="DT21">
        <f t="shared" si="17"/>
        <v>0</v>
      </c>
      <c r="DW21" s="30"/>
      <c r="DX21" t="s">
        <v>59</v>
      </c>
      <c r="DY21">
        <f t="shared" ref="DY21:EL21" si="18">IF(DY20=0,0,VLOOKUP(DY19,$A$20:$M$106,13))</f>
        <v>0</v>
      </c>
      <c r="DZ21">
        <f t="shared" si="18"/>
        <v>0</v>
      </c>
      <c r="EA21">
        <f t="shared" si="18"/>
        <v>0</v>
      </c>
      <c r="EB21">
        <f t="shared" si="18"/>
        <v>0</v>
      </c>
      <c r="EC21">
        <f t="shared" si="18"/>
        <v>0.74036268949424389</v>
      </c>
      <c r="ED21">
        <f t="shared" si="18"/>
        <v>0.74036268949424389</v>
      </c>
      <c r="EE21">
        <f t="shared" si="18"/>
        <v>0</v>
      </c>
      <c r="EF21">
        <f t="shared" si="18"/>
        <v>0</v>
      </c>
      <c r="EG21">
        <f t="shared" si="18"/>
        <v>0</v>
      </c>
      <c r="EH21">
        <f t="shared" si="18"/>
        <v>0</v>
      </c>
      <c r="EI21">
        <f t="shared" si="18"/>
        <v>0</v>
      </c>
      <c r="EJ21">
        <f t="shared" si="18"/>
        <v>0.43933269383026263</v>
      </c>
      <c r="EK21">
        <f t="shared" si="18"/>
        <v>0.43933269383026263</v>
      </c>
      <c r="EL21">
        <f t="shared" si="18"/>
        <v>0</v>
      </c>
      <c r="EO21" s="30"/>
      <c r="EP21" t="s">
        <v>59</v>
      </c>
      <c r="EQ21">
        <f t="shared" ref="EQ21:FK21" si="19">IF(EQ20=0,0,VLOOKUP(EQ19,$A$20:$M$106,13))</f>
        <v>0</v>
      </c>
      <c r="ER21">
        <f t="shared" si="19"/>
        <v>0</v>
      </c>
      <c r="ES21">
        <f t="shared" si="19"/>
        <v>0.43933269383026263</v>
      </c>
      <c r="ET21">
        <f t="shared" si="19"/>
        <v>0.43933269383026263</v>
      </c>
      <c r="EU21">
        <f t="shared" si="19"/>
        <v>0</v>
      </c>
      <c r="EV21">
        <f t="shared" si="19"/>
        <v>0</v>
      </c>
      <c r="EW21">
        <f t="shared" si="19"/>
        <v>0</v>
      </c>
      <c r="EX21">
        <f t="shared" si="19"/>
        <v>0</v>
      </c>
      <c r="EY21">
        <f t="shared" si="19"/>
        <v>0</v>
      </c>
      <c r="EZ21">
        <f t="shared" si="19"/>
        <v>0.56427143043856254</v>
      </c>
      <c r="FA21">
        <f t="shared" si="19"/>
        <v>0</v>
      </c>
      <c r="FB21">
        <f t="shared" si="19"/>
        <v>0</v>
      </c>
      <c r="FC21">
        <f t="shared" si="19"/>
        <v>0</v>
      </c>
      <c r="FD21">
        <f t="shared" si="19"/>
        <v>0</v>
      </c>
      <c r="FE21">
        <f t="shared" si="19"/>
        <v>0</v>
      </c>
      <c r="FF21">
        <f t="shared" si="19"/>
        <v>0.56427143043856254</v>
      </c>
      <c r="FG21">
        <f t="shared" si="19"/>
        <v>0</v>
      </c>
      <c r="FH21">
        <f t="shared" si="19"/>
        <v>0</v>
      </c>
      <c r="FI21">
        <f t="shared" si="19"/>
        <v>0</v>
      </c>
      <c r="FJ21">
        <f t="shared" si="19"/>
        <v>0</v>
      </c>
      <c r="FK21">
        <f t="shared" si="19"/>
        <v>0</v>
      </c>
      <c r="FN21" s="30"/>
      <c r="FO21" t="s">
        <v>59</v>
      </c>
      <c r="FP21">
        <f t="shared" ref="FP21:GA21" si="20">IF(FP20=0,0,VLOOKUP(FP19,$A$20:$M$106,13))</f>
        <v>0</v>
      </c>
      <c r="FQ21">
        <f t="shared" si="20"/>
        <v>0</v>
      </c>
      <c r="FR21">
        <f t="shared" si="20"/>
        <v>0</v>
      </c>
      <c r="FS21">
        <f t="shared" si="20"/>
        <v>0</v>
      </c>
      <c r="FT21">
        <f t="shared" si="20"/>
        <v>0</v>
      </c>
      <c r="FU21">
        <f t="shared" si="20"/>
        <v>0</v>
      </c>
      <c r="FV21">
        <f t="shared" si="20"/>
        <v>0</v>
      </c>
      <c r="FW21">
        <f t="shared" si="20"/>
        <v>0</v>
      </c>
      <c r="FX21">
        <f t="shared" si="20"/>
        <v>0</v>
      </c>
      <c r="FY21">
        <f t="shared" si="20"/>
        <v>0</v>
      </c>
      <c r="FZ21">
        <f t="shared" si="20"/>
        <v>0</v>
      </c>
      <c r="GA21">
        <f t="shared" si="20"/>
        <v>0</v>
      </c>
      <c r="GD21" s="30"/>
      <c r="GE21" t="s">
        <v>59</v>
      </c>
      <c r="GF21">
        <f t="shared" ref="GF21:HA21" si="21">IF(GF20=0,0,VLOOKUP(GF19,$A$20:$M$106,13))</f>
        <v>0</v>
      </c>
      <c r="GG21">
        <f t="shared" si="21"/>
        <v>0</v>
      </c>
      <c r="GH21">
        <f t="shared" si="21"/>
        <v>0</v>
      </c>
      <c r="GI21">
        <f t="shared" si="21"/>
        <v>0</v>
      </c>
      <c r="GJ21">
        <f t="shared" si="21"/>
        <v>0</v>
      </c>
      <c r="GK21">
        <f t="shared" si="21"/>
        <v>0.34242268082220628</v>
      </c>
      <c r="GL21">
        <f t="shared" si="21"/>
        <v>0.2632414347745814</v>
      </c>
      <c r="GM21">
        <f t="shared" si="21"/>
        <v>0</v>
      </c>
      <c r="GN21">
        <f t="shared" si="21"/>
        <v>0</v>
      </c>
      <c r="GO21">
        <f t="shared" si="21"/>
        <v>0</v>
      </c>
      <c r="GP21">
        <f t="shared" si="21"/>
        <v>0</v>
      </c>
      <c r="GQ21">
        <f t="shared" si="21"/>
        <v>0</v>
      </c>
      <c r="GR21">
        <f t="shared" si="21"/>
        <v>0</v>
      </c>
      <c r="GS21">
        <f t="shared" si="21"/>
        <v>0</v>
      </c>
      <c r="GT21">
        <f t="shared" si="21"/>
        <v>0</v>
      </c>
      <c r="GU21">
        <f t="shared" si="21"/>
        <v>0</v>
      </c>
      <c r="GV21">
        <f t="shared" si="21"/>
        <v>0</v>
      </c>
      <c r="GW21">
        <f t="shared" si="21"/>
        <v>0</v>
      </c>
      <c r="GX21">
        <f t="shared" si="21"/>
        <v>0</v>
      </c>
      <c r="GY21">
        <f t="shared" si="21"/>
        <v>0</v>
      </c>
      <c r="GZ21">
        <f t="shared" si="21"/>
        <v>0</v>
      </c>
      <c r="HA21">
        <f t="shared" si="21"/>
        <v>0</v>
      </c>
    </row>
    <row r="22" spans="1:209" x14ac:dyDescent="0.25">
      <c r="A22" s="10" t="s">
        <v>133</v>
      </c>
      <c r="B22" s="9">
        <v>0</v>
      </c>
      <c r="C22" s="9">
        <v>0</v>
      </c>
      <c r="D22" s="9">
        <v>1</v>
      </c>
      <c r="E22" s="9">
        <v>0</v>
      </c>
      <c r="F22" s="9">
        <v>0</v>
      </c>
      <c r="G22" s="9">
        <v>2</v>
      </c>
      <c r="H22" s="9">
        <v>2</v>
      </c>
      <c r="I22" s="9">
        <v>2</v>
      </c>
      <c r="J22" s="9">
        <v>0</v>
      </c>
      <c r="K22" s="9">
        <v>2</v>
      </c>
      <c r="L22" s="9">
        <f t="shared" si="9"/>
        <v>5</v>
      </c>
      <c r="M22" s="9">
        <f t="shared" si="10"/>
        <v>0.34242268082220628</v>
      </c>
      <c r="N22">
        <f t="shared" si="11"/>
        <v>0</v>
      </c>
      <c r="S22" s="30"/>
      <c r="T22" t="s">
        <v>67</v>
      </c>
      <c r="U22">
        <f>(U21*($Q$18+1)*U20)/(Q18*((1-$Q$19)+($Q$19*$C$107/$Q$20))+U20)</f>
        <v>0</v>
      </c>
      <c r="V22">
        <f>(V21*($Q$18+1)*V20)/($Q$18*((1-$Q$19)+($Q$19*$C$107/$Q$20))+V20)</f>
        <v>0.35647879998936638</v>
      </c>
      <c r="W22">
        <f>(W21*($Q$18+1)*W20)/($Q$18*((1-$Q$19)+($Q$19*$C$107/$Q$20))+W20)</f>
        <v>0.37204246122166068</v>
      </c>
      <c r="X22">
        <f t="shared" ref="X22:AI22" si="22">(X21*($Q$18+1)*X20)/($Q$18*((1-$Q$19)+($Q$19*$C$107/$Q$20))+X20)</f>
        <v>0</v>
      </c>
      <c r="Y22">
        <f t="shared" si="22"/>
        <v>0</v>
      </c>
      <c r="Z22">
        <f t="shared" si="22"/>
        <v>0.77075386032867133</v>
      </c>
      <c r="AA22">
        <f t="shared" si="22"/>
        <v>0.58743422575873161</v>
      </c>
      <c r="AB22">
        <f t="shared" si="22"/>
        <v>0</v>
      </c>
      <c r="AC22">
        <f t="shared" si="22"/>
        <v>0</v>
      </c>
      <c r="AD22">
        <f t="shared" si="22"/>
        <v>0</v>
      </c>
      <c r="AE22">
        <f t="shared" si="22"/>
        <v>0</v>
      </c>
      <c r="AF22">
        <f t="shared" si="22"/>
        <v>0</v>
      </c>
      <c r="AG22">
        <f t="shared" si="22"/>
        <v>0</v>
      </c>
      <c r="AH22">
        <f t="shared" si="22"/>
        <v>0</v>
      </c>
      <c r="AI22">
        <f t="shared" si="22"/>
        <v>0</v>
      </c>
      <c r="AL22" s="30"/>
      <c r="AM22" t="s">
        <v>69</v>
      </c>
      <c r="AN22">
        <f t="shared" ref="AN22:BA22" si="23">(AN21*($Q$18+1)*AN20)/($Q$18*((1-$Q$19)+($Q$19*$B$107/$Q$20))+AN20)</f>
        <v>0</v>
      </c>
      <c r="AO22">
        <f t="shared" si="23"/>
        <v>0</v>
      </c>
      <c r="AP22">
        <f t="shared" si="23"/>
        <v>0</v>
      </c>
      <c r="AQ22">
        <f>(AQ21*($Q$18+1)*AQ20)/($Q$18*((1-$Q$19)+($Q$19*$B$107/$Q$20))+AQ20)</f>
        <v>0.26067183291669505</v>
      </c>
      <c r="AR22">
        <f t="shared" si="23"/>
        <v>0</v>
      </c>
      <c r="AS22">
        <f t="shared" si="23"/>
        <v>0</v>
      </c>
      <c r="AT22">
        <f t="shared" si="23"/>
        <v>0.73313572180937614</v>
      </c>
      <c r="AU22">
        <f t="shared" si="23"/>
        <v>0.55876335790716669</v>
      </c>
      <c r="AV22">
        <f t="shared" si="23"/>
        <v>0</v>
      </c>
      <c r="AW22">
        <f t="shared" si="23"/>
        <v>0</v>
      </c>
      <c r="AX22">
        <f t="shared" si="23"/>
        <v>0</v>
      </c>
      <c r="AY22">
        <f t="shared" si="23"/>
        <v>0</v>
      </c>
      <c r="AZ22">
        <f t="shared" si="23"/>
        <v>0</v>
      </c>
      <c r="BA22">
        <f t="shared" si="23"/>
        <v>0.46766179145949793</v>
      </c>
      <c r="BD22" s="30"/>
      <c r="BE22" t="s">
        <v>71</v>
      </c>
      <c r="BF22">
        <f t="shared" ref="BF22:BU22" si="24">(BF21*($Q$18+1)*BF20)/($Q$18*((1-$Q$19)+($Q$19*$B$107/$Q$20))+BF20)</f>
        <v>0.73313572180937614</v>
      </c>
      <c r="BG22">
        <f t="shared" si="24"/>
        <v>0.55876335790716669</v>
      </c>
      <c r="BH22">
        <f t="shared" si="24"/>
        <v>0.77065043528856803</v>
      </c>
      <c r="BI22">
        <f t="shared" si="24"/>
        <v>0</v>
      </c>
      <c r="BJ22">
        <f t="shared" si="24"/>
        <v>0.43504419681890444</v>
      </c>
      <c r="BK22">
        <f t="shared" si="24"/>
        <v>0.43504419681890444</v>
      </c>
      <c r="BL22">
        <f t="shared" si="24"/>
        <v>0.73313572180937614</v>
      </c>
      <c r="BM22">
        <f t="shared" si="24"/>
        <v>0</v>
      </c>
      <c r="BN22">
        <f t="shared" si="24"/>
        <v>0</v>
      </c>
      <c r="BO22">
        <f t="shared" si="24"/>
        <v>0</v>
      </c>
      <c r="BP22">
        <f t="shared" si="24"/>
        <v>0</v>
      </c>
      <c r="BQ22">
        <f t="shared" si="24"/>
        <v>0</v>
      </c>
      <c r="BR22">
        <f t="shared" si="24"/>
        <v>0.46766179145949793</v>
      </c>
      <c r="BS22">
        <f t="shared" si="24"/>
        <v>0.26067183291669505</v>
      </c>
      <c r="BT22">
        <f t="shared" si="24"/>
        <v>0</v>
      </c>
      <c r="BU22">
        <f t="shared" si="24"/>
        <v>0</v>
      </c>
      <c r="BV22">
        <f t="shared" ref="BV22:CA22" si="25">(BV21*($Q$18+1)*BV20)/($Q$18*((1-$Q$19)+($Q$19*$C$107/$Q$20))+BV20)</f>
        <v>0</v>
      </c>
      <c r="BW22">
        <f t="shared" si="25"/>
        <v>0</v>
      </c>
      <c r="BX22">
        <f t="shared" si="25"/>
        <v>0</v>
      </c>
      <c r="BY22">
        <f t="shared" si="25"/>
        <v>0</v>
      </c>
      <c r="BZ22">
        <f t="shared" si="25"/>
        <v>0</v>
      </c>
      <c r="CA22">
        <f t="shared" si="25"/>
        <v>0</v>
      </c>
      <c r="CD22" s="30"/>
      <c r="CE22" t="s">
        <v>73</v>
      </c>
      <c r="CF22">
        <f>(CF21*($Q$18+1)*CF20)/($Q$18*((1-$Q$19)+($Q$19*$B$107/$Q$20))+CF20)</f>
        <v>0</v>
      </c>
      <c r="CG22">
        <f t="shared" ref="CG22:CO22" si="26">(CG21*($Q$18+1)*CG20)/($Q$18*((1-$Q$19)+($Q$19*$C$107/$Q$20))+CG20)</f>
        <v>0</v>
      </c>
      <c r="CH22">
        <f t="shared" si="26"/>
        <v>0</v>
      </c>
      <c r="CI22">
        <f t="shared" si="26"/>
        <v>0</v>
      </c>
      <c r="CJ22">
        <f>(CJ21*($Q$18+1)*CJ20)/($Q$18*((1-$Q$19)+($Q$19*$B$107/$Q$20))+CJ20)</f>
        <v>0.46766179145949793</v>
      </c>
      <c r="CK22">
        <f>(CK21*($Q$18+1)*CK20)/($Q$18*((1-$Q$19)+($Q$19*$B$107/$Q$20))+CK20)</f>
        <v>0.26067183291669505</v>
      </c>
      <c r="CL22">
        <f t="shared" si="26"/>
        <v>0</v>
      </c>
      <c r="CM22">
        <f t="shared" si="26"/>
        <v>0</v>
      </c>
      <c r="CN22">
        <f t="shared" si="26"/>
        <v>0</v>
      </c>
      <c r="CO22">
        <f t="shared" si="26"/>
        <v>0</v>
      </c>
      <c r="CP22">
        <f>(CP21*($Q$18+1)*CP20)/($Q$18*((1-$Q$19)+($Q$19*$B$107/$Q$20))+CP20)</f>
        <v>0.55876335790716669</v>
      </c>
      <c r="CS22" s="30"/>
      <c r="CT22" t="s">
        <v>82</v>
      </c>
      <c r="CU22">
        <f t="shared" ref="CU22:DF22" si="27">(CU21*($Q$18+1)*CU20)/($Q$18*((1-$Q$19)+($Q$19*$C$107/$Q$20))+CU20)</f>
        <v>0</v>
      </c>
      <c r="CV22">
        <f t="shared" si="27"/>
        <v>0</v>
      </c>
      <c r="CW22">
        <f t="shared" si="27"/>
        <v>0</v>
      </c>
      <c r="CX22">
        <f t="shared" si="27"/>
        <v>0</v>
      </c>
      <c r="CY22">
        <f t="shared" si="27"/>
        <v>0</v>
      </c>
      <c r="CZ22">
        <f t="shared" si="27"/>
        <v>0</v>
      </c>
      <c r="DA22">
        <f t="shared" si="27"/>
        <v>0</v>
      </c>
      <c r="DB22">
        <f t="shared" si="27"/>
        <v>0</v>
      </c>
      <c r="DC22">
        <f t="shared" si="27"/>
        <v>0</v>
      </c>
      <c r="DD22">
        <f t="shared" si="27"/>
        <v>0</v>
      </c>
      <c r="DE22">
        <f t="shared" si="27"/>
        <v>0</v>
      </c>
      <c r="DF22">
        <f t="shared" si="27"/>
        <v>0</v>
      </c>
      <c r="DI22" s="30"/>
      <c r="DJ22" t="s">
        <v>86</v>
      </c>
      <c r="DK22">
        <f t="shared" ref="DK22:DT22" si="28">(DK21*($Q$18+1)*DK20)/($Q$18*((1-$Q$19)+($Q$19*$C$107/$Q$20))+DK20)</f>
        <v>0</v>
      </c>
      <c r="DL22">
        <f t="shared" si="28"/>
        <v>0</v>
      </c>
      <c r="DM22">
        <f>(DM21*($Q$18+1)*DM20)/($Q$18*((1-$Q$19)+($Q$19*$B$107/$Q$20))+DM20)</f>
        <v>0.26067183291669505</v>
      </c>
      <c r="DN22">
        <f t="shared" si="28"/>
        <v>0</v>
      </c>
      <c r="DO22">
        <f t="shared" si="28"/>
        <v>0</v>
      </c>
      <c r="DP22">
        <f t="shared" si="28"/>
        <v>0</v>
      </c>
      <c r="DQ22">
        <f t="shared" si="28"/>
        <v>0</v>
      </c>
      <c r="DR22">
        <f t="shared" si="28"/>
        <v>0</v>
      </c>
      <c r="DS22">
        <f t="shared" si="28"/>
        <v>0</v>
      </c>
      <c r="DT22">
        <f t="shared" si="28"/>
        <v>0</v>
      </c>
      <c r="DW22" s="30"/>
      <c r="DX22" t="s">
        <v>90</v>
      </c>
      <c r="DY22">
        <f t="shared" ref="DY22:EL22" si="29">(DY21*($Q$18+1)*DY20)/($Q$18*((1-$Q$19)+($Q$19*$C$107/$Q$20))+DY20)</f>
        <v>0</v>
      </c>
      <c r="DZ22">
        <f t="shared" si="29"/>
        <v>0</v>
      </c>
      <c r="EA22">
        <f t="shared" si="29"/>
        <v>0</v>
      </c>
      <c r="EB22">
        <f t="shared" si="29"/>
        <v>0</v>
      </c>
      <c r="EC22">
        <f>(EC21*($Q$18+1)*EC20)/($Q$18*((1-$Q$19)+($Q$19*$B$107/$Q$20))+EC20)</f>
        <v>0.73313572180937614</v>
      </c>
      <c r="ED22">
        <f>(ED21*($Q$18+1)*ED20)/($Q$18*((1-$Q$19)+($Q$19*$B$107/$Q$20))+ED20)</f>
        <v>0.73313572180937614</v>
      </c>
      <c r="EE22">
        <f t="shared" si="29"/>
        <v>0</v>
      </c>
      <c r="EF22">
        <f t="shared" si="29"/>
        <v>0</v>
      </c>
      <c r="EG22">
        <f t="shared" si="29"/>
        <v>0</v>
      </c>
      <c r="EH22">
        <f t="shared" si="29"/>
        <v>0</v>
      </c>
      <c r="EI22">
        <f t="shared" si="29"/>
        <v>0</v>
      </c>
      <c r="EJ22">
        <f>(EJ21*($Q$18+1)*EJ20)/($Q$18*((1-$Q$19)+($Q$19*$B$107/$Q$20))+EJ20)</f>
        <v>0.43504419681890444</v>
      </c>
      <c r="EK22">
        <f>(EK21*($Q$18+1)*EK20)/($Q$18*((1-$Q$19)+($Q$19*$B$107/$Q$20))+EK20)</f>
        <v>0.43504419681890444</v>
      </c>
      <c r="EL22">
        <f t="shared" si="29"/>
        <v>0</v>
      </c>
      <c r="EO22" s="30"/>
      <c r="EP22" t="s">
        <v>94</v>
      </c>
      <c r="EQ22">
        <f t="shared" ref="EQ22:FK22" si="30">(EQ21*($Q$18+1)*EQ20)/($Q$18*((1-$Q$19)+($Q$19*$C$107/$Q$20))+EQ20)</f>
        <v>0</v>
      </c>
      <c r="ER22">
        <f t="shared" si="30"/>
        <v>0</v>
      </c>
      <c r="ES22">
        <f>(ES21*($Q$18+1)*ES20)/($Q$18*((1-$Q$19)+($Q$19*$B$107/$Q$20))+ES20)</f>
        <v>0.43504419681890444</v>
      </c>
      <c r="ET22">
        <f>(ET21*($Q$18+1)*ET20)/($Q$18*((1-$Q$19)+($Q$19*$B$107/$Q$20))+ET20)</f>
        <v>0.43504419681890444</v>
      </c>
      <c r="EU22">
        <f t="shared" si="30"/>
        <v>0</v>
      </c>
      <c r="EV22">
        <f t="shared" si="30"/>
        <v>0</v>
      </c>
      <c r="EW22">
        <f t="shared" si="30"/>
        <v>0</v>
      </c>
      <c r="EX22">
        <f t="shared" si="30"/>
        <v>0</v>
      </c>
      <c r="EY22">
        <f t="shared" si="30"/>
        <v>0</v>
      </c>
      <c r="EZ22">
        <f>(EZ21*($Q$18+1)*EZ20)/($Q$18*((1-$Q$19)+($Q$19*$B$107/$Q$20))+EZ20)</f>
        <v>0.55876335790716669</v>
      </c>
      <c r="FA22">
        <f t="shared" si="30"/>
        <v>0</v>
      </c>
      <c r="FB22">
        <f t="shared" si="30"/>
        <v>0</v>
      </c>
      <c r="FC22">
        <f t="shared" si="30"/>
        <v>0</v>
      </c>
      <c r="FD22">
        <f t="shared" si="30"/>
        <v>0</v>
      </c>
      <c r="FE22">
        <f t="shared" si="30"/>
        <v>0</v>
      </c>
      <c r="FF22">
        <f>(FF21*($Q$18+1)*FF20)/($Q$18*((1-$Q$19)+($Q$19*$B$107/$Q$20))+FF20)</f>
        <v>0.77065043528856803</v>
      </c>
      <c r="FG22">
        <f t="shared" si="30"/>
        <v>0</v>
      </c>
      <c r="FH22">
        <f t="shared" si="30"/>
        <v>0</v>
      </c>
      <c r="FI22">
        <f t="shared" si="30"/>
        <v>0</v>
      </c>
      <c r="FJ22">
        <f t="shared" si="30"/>
        <v>0</v>
      </c>
      <c r="FK22">
        <f t="shared" si="30"/>
        <v>0</v>
      </c>
      <c r="FN22" s="30"/>
      <c r="FO22" t="s">
        <v>98</v>
      </c>
      <c r="FP22">
        <f t="shared" ref="FP22:GA22" si="31">(FP21*($Q$18+1)*FP20)/($Q$18*((1-$Q$19)+($Q$19*$C$107/$Q$20))+FP20)</f>
        <v>0</v>
      </c>
      <c r="FQ22">
        <f t="shared" si="31"/>
        <v>0</v>
      </c>
      <c r="FR22">
        <f t="shared" si="31"/>
        <v>0</v>
      </c>
      <c r="FS22">
        <f t="shared" si="31"/>
        <v>0</v>
      </c>
      <c r="FT22">
        <f t="shared" si="31"/>
        <v>0</v>
      </c>
      <c r="FU22">
        <f t="shared" si="31"/>
        <v>0</v>
      </c>
      <c r="FV22">
        <f t="shared" si="31"/>
        <v>0</v>
      </c>
      <c r="FW22">
        <f t="shared" si="31"/>
        <v>0</v>
      </c>
      <c r="FX22">
        <f t="shared" si="31"/>
        <v>0</v>
      </c>
      <c r="FY22">
        <f t="shared" si="31"/>
        <v>0</v>
      </c>
      <c r="FZ22">
        <f t="shared" si="31"/>
        <v>0</v>
      </c>
      <c r="GA22">
        <f t="shared" si="31"/>
        <v>0</v>
      </c>
      <c r="GD22" s="30"/>
      <c r="GE22" t="s">
        <v>101</v>
      </c>
      <c r="GF22">
        <f t="shared" ref="GF22:HA22" si="32">(GF21*($Q$18+1)*GF20)/($Q$18*((1-$Q$19)+($Q$19*$C$107/$Q$20))+GF20)</f>
        <v>0</v>
      </c>
      <c r="GG22">
        <f t="shared" si="32"/>
        <v>0</v>
      </c>
      <c r="GH22">
        <f t="shared" si="32"/>
        <v>0</v>
      </c>
      <c r="GI22">
        <f t="shared" si="32"/>
        <v>0</v>
      </c>
      <c r="GJ22">
        <f t="shared" si="32"/>
        <v>0</v>
      </c>
      <c r="GK22">
        <f>(GK21*($Q$18+1)*GK20)/($Q$18*((1-$Q$19)+($Q$19*$B$107/$Q$20))+GK20)</f>
        <v>0.46766179145949793</v>
      </c>
      <c r="GL22">
        <f>(GL21*($Q$18+1)*GL20)/($Q$18*((1-$Q$19)+($Q$19*$B$107/$Q$20))+GL20)</f>
        <v>0.26067183291669505</v>
      </c>
      <c r="GM22">
        <f t="shared" si="32"/>
        <v>0</v>
      </c>
      <c r="GN22">
        <f t="shared" si="32"/>
        <v>0</v>
      </c>
      <c r="GO22">
        <f t="shared" si="32"/>
        <v>0</v>
      </c>
      <c r="GP22">
        <f t="shared" si="32"/>
        <v>0</v>
      </c>
      <c r="GQ22">
        <f t="shared" si="32"/>
        <v>0</v>
      </c>
      <c r="GR22">
        <f t="shared" si="32"/>
        <v>0</v>
      </c>
      <c r="GS22">
        <f t="shared" si="32"/>
        <v>0</v>
      </c>
      <c r="GT22">
        <f t="shared" si="32"/>
        <v>0</v>
      </c>
      <c r="GU22">
        <f t="shared" si="32"/>
        <v>0</v>
      </c>
      <c r="GV22">
        <f t="shared" si="32"/>
        <v>0</v>
      </c>
      <c r="GW22">
        <f t="shared" si="32"/>
        <v>0</v>
      </c>
      <c r="GX22">
        <f t="shared" si="32"/>
        <v>0</v>
      </c>
      <c r="GY22">
        <f t="shared" si="32"/>
        <v>0</v>
      </c>
      <c r="GZ22">
        <f t="shared" si="32"/>
        <v>0</v>
      </c>
      <c r="HA22">
        <f t="shared" si="32"/>
        <v>0</v>
      </c>
    </row>
    <row r="23" spans="1:209" x14ac:dyDescent="0.25">
      <c r="A23" s="10" t="s">
        <v>80</v>
      </c>
      <c r="B23" s="9">
        <v>0</v>
      </c>
      <c r="C23" s="9">
        <v>0</v>
      </c>
      <c r="D23" s="9">
        <v>0</v>
      </c>
      <c r="E23" s="9">
        <v>1</v>
      </c>
      <c r="F23" s="9">
        <v>0</v>
      </c>
      <c r="G23" s="9">
        <v>0</v>
      </c>
      <c r="H23" s="9">
        <v>0</v>
      </c>
      <c r="I23" s="9">
        <v>0</v>
      </c>
      <c r="J23" s="9">
        <v>0</v>
      </c>
      <c r="K23" s="9">
        <v>0</v>
      </c>
      <c r="L23" s="9">
        <f t="shared" si="9"/>
        <v>1</v>
      </c>
      <c r="M23" s="9">
        <f t="shared" si="10"/>
        <v>1.0413926851582251</v>
      </c>
      <c r="N23">
        <f t="shared" si="11"/>
        <v>0.80163234623316648</v>
      </c>
      <c r="S23" s="30"/>
      <c r="T23" t="s">
        <v>68</v>
      </c>
      <c r="U23">
        <f>SUM(U22:AI22)</f>
        <v>2.0867093472984299</v>
      </c>
      <c r="AL23" s="30"/>
      <c r="AM23" t="s">
        <v>70</v>
      </c>
      <c r="AN23">
        <f>SUM(AN22:BA22)</f>
        <v>2.0202327040927357</v>
      </c>
      <c r="BD23" s="30"/>
      <c r="BE23" t="s">
        <v>72</v>
      </c>
      <c r="BF23">
        <f>SUM(BF22:CA22)</f>
        <v>4.3941072548284881</v>
      </c>
      <c r="CD23" s="30"/>
      <c r="CE23" t="s">
        <v>74</v>
      </c>
      <c r="CF23">
        <f>SUM(CF22:CP22)</f>
        <v>1.2870969822833596</v>
      </c>
      <c r="CS23" s="30"/>
      <c r="CT23" t="s">
        <v>83</v>
      </c>
      <c r="CU23">
        <f>SUM(CU22:DE22)</f>
        <v>0</v>
      </c>
      <c r="DI23" s="30"/>
      <c r="DJ23" t="s">
        <v>87</v>
      </c>
      <c r="DK23">
        <f>SUM(DK22:DT22)</f>
        <v>0.26067183291669505</v>
      </c>
      <c r="DW23" s="30"/>
      <c r="DX23" t="s">
        <v>91</v>
      </c>
      <c r="DY23">
        <f>SUM(DY22:EL22)</f>
        <v>2.3363598372565613</v>
      </c>
      <c r="EO23" s="30"/>
      <c r="EP23" t="s">
        <v>95</v>
      </c>
      <c r="EQ23">
        <f>SUM(EQ22:FK22)</f>
        <v>2.1995021868335436</v>
      </c>
      <c r="FN23" s="30"/>
      <c r="FO23" t="s">
        <v>99</v>
      </c>
      <c r="FP23">
        <f>SUM(FP22:GA22)</f>
        <v>0</v>
      </c>
      <c r="GD23" s="30"/>
      <c r="GE23" t="s">
        <v>102</v>
      </c>
      <c r="GF23">
        <f>SUM(GF22:HA22)</f>
        <v>0.72833362437619298</v>
      </c>
    </row>
    <row r="24" spans="1:209" x14ac:dyDescent="0.25">
      <c r="A24" s="10" t="s">
        <v>113</v>
      </c>
      <c r="B24" s="9">
        <v>1</v>
      </c>
      <c r="C24" s="9">
        <v>0</v>
      </c>
      <c r="D24" s="9">
        <v>1</v>
      </c>
      <c r="E24" s="9">
        <v>0</v>
      </c>
      <c r="F24" s="9">
        <v>0</v>
      </c>
      <c r="G24" s="9">
        <v>0</v>
      </c>
      <c r="H24" s="9">
        <v>1</v>
      </c>
      <c r="I24" s="9">
        <v>1</v>
      </c>
      <c r="J24" s="9">
        <v>0</v>
      </c>
      <c r="K24" s="9">
        <v>0</v>
      </c>
      <c r="L24" s="9">
        <f t="shared" si="9"/>
        <v>4</v>
      </c>
      <c r="M24" s="9">
        <f t="shared" si="10"/>
        <v>0.43933269383026263</v>
      </c>
      <c r="N24">
        <f t="shared" si="11"/>
        <v>0.15970084286751185</v>
      </c>
      <c r="S24" s="4"/>
      <c r="AL24" s="4"/>
      <c r="BD24" s="4"/>
      <c r="CD24" s="4"/>
      <c r="CS24" s="4"/>
      <c r="DI24" s="4"/>
      <c r="DW24" s="4"/>
      <c r="EO24" s="4"/>
      <c r="FN24" s="4"/>
      <c r="GD24" s="4"/>
    </row>
    <row r="25" spans="1:209" x14ac:dyDescent="0.25">
      <c r="A25" s="10" t="s">
        <v>170</v>
      </c>
      <c r="B25" s="9">
        <v>0</v>
      </c>
      <c r="C25" s="9">
        <v>0</v>
      </c>
      <c r="D25" s="9">
        <v>0</v>
      </c>
      <c r="E25" s="9">
        <v>0</v>
      </c>
      <c r="F25" s="9">
        <v>0</v>
      </c>
      <c r="G25" s="9">
        <v>0</v>
      </c>
      <c r="H25" s="9">
        <v>0</v>
      </c>
      <c r="I25" s="9">
        <v>0</v>
      </c>
      <c r="J25" s="9">
        <v>1</v>
      </c>
      <c r="K25" s="9">
        <v>0</v>
      </c>
      <c r="L25" s="9">
        <f t="shared" si="9"/>
        <v>1</v>
      </c>
      <c r="M25" s="9">
        <f t="shared" si="10"/>
        <v>1.0413926851582251</v>
      </c>
      <c r="N25">
        <f t="shared" si="11"/>
        <v>0.80163234623316648</v>
      </c>
      <c r="S25" s="30">
        <v>3</v>
      </c>
      <c r="T25" t="s">
        <v>66</v>
      </c>
      <c r="U25">
        <f>VLOOKUP(U$19,$A$20:$M$106,4)</f>
        <v>0</v>
      </c>
      <c r="V25">
        <f t="shared" ref="V25:AI25" si="33">VLOOKUP(V$19,$A$20:$M$106,4)</f>
        <v>1</v>
      </c>
      <c r="W25">
        <f t="shared" si="33"/>
        <v>1</v>
      </c>
      <c r="X25">
        <f t="shared" si="33"/>
        <v>0</v>
      </c>
      <c r="Y25">
        <f t="shared" si="33"/>
        <v>0</v>
      </c>
      <c r="Z25">
        <f t="shared" si="33"/>
        <v>0</v>
      </c>
      <c r="AA25">
        <f t="shared" si="33"/>
        <v>2</v>
      </c>
      <c r="AB25">
        <f t="shared" si="33"/>
        <v>3</v>
      </c>
      <c r="AC25">
        <f t="shared" si="33"/>
        <v>0</v>
      </c>
      <c r="AD25">
        <f t="shared" si="33"/>
        <v>1</v>
      </c>
      <c r="AE25">
        <f t="shared" si="33"/>
        <v>1</v>
      </c>
      <c r="AF25">
        <f t="shared" si="33"/>
        <v>1</v>
      </c>
      <c r="AG25">
        <f t="shared" si="33"/>
        <v>0</v>
      </c>
      <c r="AH25">
        <f t="shared" si="33"/>
        <v>0</v>
      </c>
      <c r="AI25">
        <f t="shared" si="33"/>
        <v>1</v>
      </c>
      <c r="AL25" s="30">
        <v>3</v>
      </c>
      <c r="AM25" t="s">
        <v>66</v>
      </c>
      <c r="AN25">
        <f>VLOOKUP(AN$19,$A$20:$M$106,4)</f>
        <v>0</v>
      </c>
      <c r="AO25">
        <f t="shared" ref="AO25:BA25" si="34">VLOOKUP(AO$19,$A$20:$M$106,4)</f>
        <v>0</v>
      </c>
      <c r="AP25">
        <f t="shared" si="34"/>
        <v>0</v>
      </c>
      <c r="AQ25">
        <f t="shared" si="34"/>
        <v>1</v>
      </c>
      <c r="AR25">
        <f t="shared" si="34"/>
        <v>1</v>
      </c>
      <c r="AS25">
        <f t="shared" si="34"/>
        <v>0</v>
      </c>
      <c r="AT25">
        <f t="shared" si="34"/>
        <v>0</v>
      </c>
      <c r="AU25">
        <f t="shared" si="34"/>
        <v>2</v>
      </c>
      <c r="AV25">
        <f t="shared" si="34"/>
        <v>0</v>
      </c>
      <c r="AW25">
        <f t="shared" si="34"/>
        <v>0</v>
      </c>
      <c r="AX25">
        <f t="shared" si="34"/>
        <v>1</v>
      </c>
      <c r="AY25">
        <f t="shared" si="34"/>
        <v>0</v>
      </c>
      <c r="AZ25">
        <f t="shared" si="34"/>
        <v>0</v>
      </c>
      <c r="BA25">
        <f t="shared" si="34"/>
        <v>1</v>
      </c>
      <c r="BD25" s="30">
        <v>2</v>
      </c>
      <c r="BE25" t="s">
        <v>66</v>
      </c>
      <c r="BF25">
        <f>VLOOKUP(BF$19,$A$20:$M$106,3)</f>
        <v>0</v>
      </c>
      <c r="BG25">
        <f t="shared" ref="BG25:CA25" si="35">VLOOKUP(BG$19,$A$20:$M$106,3)</f>
        <v>1</v>
      </c>
      <c r="BH25">
        <f t="shared" si="35"/>
        <v>0</v>
      </c>
      <c r="BI25">
        <f t="shared" si="35"/>
        <v>0</v>
      </c>
      <c r="BJ25">
        <f t="shared" si="35"/>
        <v>0</v>
      </c>
      <c r="BK25">
        <f t="shared" si="35"/>
        <v>0</v>
      </c>
      <c r="BL25">
        <f t="shared" si="35"/>
        <v>0</v>
      </c>
      <c r="BM25">
        <f t="shared" si="35"/>
        <v>0</v>
      </c>
      <c r="BN25">
        <f t="shared" si="35"/>
        <v>0</v>
      </c>
      <c r="BO25">
        <f t="shared" si="35"/>
        <v>0</v>
      </c>
      <c r="BP25">
        <f t="shared" si="35"/>
        <v>1</v>
      </c>
      <c r="BQ25">
        <f t="shared" si="35"/>
        <v>0</v>
      </c>
      <c r="BR25">
        <f t="shared" si="35"/>
        <v>1</v>
      </c>
      <c r="BS25">
        <f t="shared" si="35"/>
        <v>2</v>
      </c>
      <c r="BT25">
        <f t="shared" si="35"/>
        <v>0</v>
      </c>
      <c r="BU25">
        <f t="shared" si="35"/>
        <v>0</v>
      </c>
      <c r="BV25">
        <f t="shared" si="35"/>
        <v>0</v>
      </c>
      <c r="BW25">
        <f t="shared" si="35"/>
        <v>0</v>
      </c>
      <c r="BX25">
        <f t="shared" si="35"/>
        <v>0</v>
      </c>
      <c r="BY25">
        <f t="shared" si="35"/>
        <v>1</v>
      </c>
      <c r="BZ25">
        <f t="shared" si="35"/>
        <v>0</v>
      </c>
      <c r="CA25">
        <f t="shared" si="35"/>
        <v>0</v>
      </c>
      <c r="CD25" s="30">
        <v>2</v>
      </c>
      <c r="CE25" t="s">
        <v>66</v>
      </c>
      <c r="CF25">
        <f>VLOOKUP(CF$19,$A$20:$M$106,3)</f>
        <v>0</v>
      </c>
      <c r="CG25">
        <f t="shared" ref="CG25:DF25" si="36">VLOOKUP(CG$19,$A$20:$M$106,3)</f>
        <v>1</v>
      </c>
      <c r="CH25">
        <f t="shared" si="36"/>
        <v>1</v>
      </c>
      <c r="CI25">
        <f t="shared" si="36"/>
        <v>1</v>
      </c>
      <c r="CJ25">
        <f t="shared" si="36"/>
        <v>1</v>
      </c>
      <c r="CK25">
        <f t="shared" si="36"/>
        <v>2</v>
      </c>
      <c r="CL25">
        <f t="shared" si="36"/>
        <v>0</v>
      </c>
      <c r="CM25">
        <f t="shared" si="36"/>
        <v>0</v>
      </c>
      <c r="CN25">
        <f t="shared" si="36"/>
        <v>0</v>
      </c>
      <c r="CO25">
        <f t="shared" si="36"/>
        <v>0</v>
      </c>
      <c r="CP25">
        <f t="shared" si="36"/>
        <v>0</v>
      </c>
      <c r="CS25" s="30">
        <v>2</v>
      </c>
      <c r="CT25" t="s">
        <v>66</v>
      </c>
      <c r="CU25">
        <f>VLOOKUP(CU$19,$A$20:$M$106,3)</f>
        <v>0</v>
      </c>
      <c r="CV25">
        <f t="shared" si="36"/>
        <v>1</v>
      </c>
      <c r="CW25">
        <f t="shared" si="36"/>
        <v>1</v>
      </c>
      <c r="CX25">
        <f t="shared" si="36"/>
        <v>0</v>
      </c>
      <c r="CY25">
        <f t="shared" si="36"/>
        <v>0</v>
      </c>
      <c r="CZ25">
        <f t="shared" si="36"/>
        <v>0</v>
      </c>
      <c r="DA25">
        <f t="shared" si="36"/>
        <v>0</v>
      </c>
      <c r="DB25">
        <f t="shared" si="36"/>
        <v>0</v>
      </c>
      <c r="DC25">
        <f t="shared" si="36"/>
        <v>0</v>
      </c>
      <c r="DD25">
        <f t="shared" si="36"/>
        <v>0</v>
      </c>
      <c r="DE25">
        <f t="shared" si="36"/>
        <v>0</v>
      </c>
      <c r="DF25">
        <f t="shared" si="36"/>
        <v>0</v>
      </c>
      <c r="DI25" s="30">
        <v>2</v>
      </c>
      <c r="DJ25" t="s">
        <v>66</v>
      </c>
      <c r="DK25">
        <f>VLOOKUP(DK$19,$A$20:$M$106,3)</f>
        <v>0</v>
      </c>
      <c r="DL25">
        <f t="shared" ref="DL25:DT25" si="37">VLOOKUP(DL$19,$A$20:$M$106,3)</f>
        <v>0</v>
      </c>
      <c r="DM25">
        <f t="shared" si="37"/>
        <v>2</v>
      </c>
      <c r="DN25">
        <f t="shared" si="37"/>
        <v>0</v>
      </c>
      <c r="DO25">
        <f t="shared" si="37"/>
        <v>0</v>
      </c>
      <c r="DP25">
        <f t="shared" si="37"/>
        <v>0</v>
      </c>
      <c r="DQ25">
        <f t="shared" si="37"/>
        <v>0</v>
      </c>
      <c r="DR25">
        <f t="shared" si="37"/>
        <v>0</v>
      </c>
      <c r="DS25">
        <f t="shared" si="37"/>
        <v>1</v>
      </c>
      <c r="DT25">
        <f t="shared" si="37"/>
        <v>0</v>
      </c>
      <c r="DW25" s="30">
        <v>2</v>
      </c>
      <c r="DX25" t="s">
        <v>66</v>
      </c>
      <c r="DY25">
        <f>VLOOKUP(DY$19,$A$20:$M$106,3)</f>
        <v>0</v>
      </c>
      <c r="DZ25">
        <f t="shared" ref="DZ25:EL25" si="38">VLOOKUP(DZ$19,$A$20:$M$106,3)</f>
        <v>1</v>
      </c>
      <c r="EA25">
        <f t="shared" si="38"/>
        <v>1</v>
      </c>
      <c r="EB25">
        <f t="shared" si="38"/>
        <v>1</v>
      </c>
      <c r="EC25">
        <f t="shared" si="38"/>
        <v>0</v>
      </c>
      <c r="ED25">
        <f t="shared" si="38"/>
        <v>0</v>
      </c>
      <c r="EE25">
        <f t="shared" si="38"/>
        <v>0</v>
      </c>
      <c r="EF25">
        <f t="shared" si="38"/>
        <v>0</v>
      </c>
      <c r="EG25">
        <f t="shared" si="38"/>
        <v>0</v>
      </c>
      <c r="EH25">
        <f t="shared" si="38"/>
        <v>0</v>
      </c>
      <c r="EI25">
        <f t="shared" si="38"/>
        <v>0</v>
      </c>
      <c r="EJ25">
        <f t="shared" si="38"/>
        <v>0</v>
      </c>
      <c r="EK25">
        <f t="shared" si="38"/>
        <v>0</v>
      </c>
      <c r="EL25">
        <f t="shared" si="38"/>
        <v>0</v>
      </c>
      <c r="EO25" s="30">
        <v>2</v>
      </c>
      <c r="EP25" t="s">
        <v>66</v>
      </c>
      <c r="EQ25">
        <f>VLOOKUP(EQ$19,$A$20:$M$106,3)</f>
        <v>0</v>
      </c>
      <c r="ER25">
        <f t="shared" ref="ER25:FK25" si="39">VLOOKUP(ER$19,$A$20:$M$106,3)</f>
        <v>0</v>
      </c>
      <c r="ES25">
        <f t="shared" si="39"/>
        <v>0</v>
      </c>
      <c r="ET25">
        <f t="shared" si="39"/>
        <v>0</v>
      </c>
      <c r="EU25">
        <f t="shared" si="39"/>
        <v>0</v>
      </c>
      <c r="EV25">
        <f t="shared" si="39"/>
        <v>0</v>
      </c>
      <c r="EW25">
        <f t="shared" si="39"/>
        <v>0</v>
      </c>
      <c r="EX25">
        <f t="shared" si="39"/>
        <v>0</v>
      </c>
      <c r="EY25">
        <f t="shared" si="39"/>
        <v>0</v>
      </c>
      <c r="EZ25">
        <f t="shared" si="39"/>
        <v>0</v>
      </c>
      <c r="FA25">
        <f t="shared" si="39"/>
        <v>0</v>
      </c>
      <c r="FB25">
        <f t="shared" si="39"/>
        <v>0</v>
      </c>
      <c r="FC25">
        <f t="shared" si="39"/>
        <v>0</v>
      </c>
      <c r="FD25">
        <f t="shared" si="39"/>
        <v>0</v>
      </c>
      <c r="FE25">
        <f t="shared" si="39"/>
        <v>0</v>
      </c>
      <c r="FF25">
        <f t="shared" si="39"/>
        <v>0</v>
      </c>
      <c r="FG25">
        <f t="shared" si="39"/>
        <v>0</v>
      </c>
      <c r="FH25">
        <f t="shared" si="39"/>
        <v>0</v>
      </c>
      <c r="FI25">
        <f t="shared" si="39"/>
        <v>0</v>
      </c>
      <c r="FJ25">
        <f t="shared" si="39"/>
        <v>0</v>
      </c>
      <c r="FK25">
        <f t="shared" si="39"/>
        <v>0</v>
      </c>
      <c r="FN25" s="30">
        <v>2</v>
      </c>
      <c r="FO25" t="s">
        <v>66</v>
      </c>
      <c r="FP25">
        <f>VLOOKUP(FP$19,$A$20:$M$106,3)</f>
        <v>0</v>
      </c>
      <c r="FQ25">
        <f t="shared" ref="FQ25:GA25" si="40">VLOOKUP(FQ$19,$A$20:$M$106,3)</f>
        <v>0</v>
      </c>
      <c r="FR25">
        <f t="shared" si="40"/>
        <v>1</v>
      </c>
      <c r="FS25">
        <f t="shared" si="40"/>
        <v>0</v>
      </c>
      <c r="FT25">
        <f t="shared" si="40"/>
        <v>0</v>
      </c>
      <c r="FU25">
        <f t="shared" si="40"/>
        <v>0</v>
      </c>
      <c r="FV25">
        <f t="shared" si="40"/>
        <v>0</v>
      </c>
      <c r="FW25">
        <f t="shared" si="40"/>
        <v>0</v>
      </c>
      <c r="FX25">
        <f t="shared" si="40"/>
        <v>0</v>
      </c>
      <c r="FY25">
        <f t="shared" si="40"/>
        <v>0</v>
      </c>
      <c r="FZ25">
        <f t="shared" si="40"/>
        <v>0</v>
      </c>
      <c r="GA25">
        <f t="shared" si="40"/>
        <v>0</v>
      </c>
      <c r="GD25" s="30">
        <v>2</v>
      </c>
      <c r="GE25" t="s">
        <v>66</v>
      </c>
      <c r="GF25">
        <f>VLOOKUP(GF$19,$A$20:$M$106,3)</f>
        <v>0</v>
      </c>
      <c r="GG25">
        <f t="shared" ref="GG25:HA25" si="41">VLOOKUP(GG$19,$A$20:$M$106,3)</f>
        <v>0</v>
      </c>
      <c r="GH25">
        <f t="shared" si="41"/>
        <v>1</v>
      </c>
      <c r="GI25">
        <f t="shared" si="41"/>
        <v>1</v>
      </c>
      <c r="GJ25">
        <f t="shared" si="41"/>
        <v>1</v>
      </c>
      <c r="GK25">
        <f t="shared" si="41"/>
        <v>1</v>
      </c>
      <c r="GL25">
        <f t="shared" si="41"/>
        <v>2</v>
      </c>
      <c r="GM25">
        <f t="shared" si="41"/>
        <v>1</v>
      </c>
      <c r="GN25">
        <f t="shared" si="41"/>
        <v>0</v>
      </c>
      <c r="GO25">
        <f t="shared" si="41"/>
        <v>0</v>
      </c>
      <c r="GP25">
        <f t="shared" si="41"/>
        <v>0</v>
      </c>
      <c r="GQ25">
        <f t="shared" si="41"/>
        <v>0</v>
      </c>
      <c r="GR25">
        <f t="shared" si="41"/>
        <v>0</v>
      </c>
      <c r="GS25">
        <f t="shared" si="41"/>
        <v>0</v>
      </c>
      <c r="GT25">
        <f t="shared" si="41"/>
        <v>1</v>
      </c>
      <c r="GU25">
        <f t="shared" si="41"/>
        <v>1</v>
      </c>
      <c r="GV25">
        <f t="shared" si="41"/>
        <v>0</v>
      </c>
      <c r="GW25">
        <f t="shared" si="41"/>
        <v>0</v>
      </c>
      <c r="GX25">
        <f t="shared" si="41"/>
        <v>0</v>
      </c>
      <c r="GY25">
        <f t="shared" si="41"/>
        <v>0</v>
      </c>
      <c r="GZ25">
        <f t="shared" si="41"/>
        <v>0</v>
      </c>
      <c r="HA25">
        <f t="shared" si="41"/>
        <v>0</v>
      </c>
    </row>
    <row r="26" spans="1:209" x14ac:dyDescent="0.25">
      <c r="A26" s="10" t="s">
        <v>178</v>
      </c>
      <c r="B26" s="9">
        <v>0</v>
      </c>
      <c r="C26" s="9">
        <v>0</v>
      </c>
      <c r="D26" s="9">
        <v>0</v>
      </c>
      <c r="E26" s="9">
        <v>0</v>
      </c>
      <c r="F26" s="9">
        <v>0</v>
      </c>
      <c r="G26" s="9">
        <v>0</v>
      </c>
      <c r="H26" s="9">
        <v>0</v>
      </c>
      <c r="I26" s="9">
        <v>0</v>
      </c>
      <c r="J26" s="9">
        <v>0</v>
      </c>
      <c r="K26" s="9">
        <v>1</v>
      </c>
      <c r="L26" s="9">
        <f t="shared" si="9"/>
        <v>1</v>
      </c>
      <c r="M26" s="9">
        <f t="shared" si="10"/>
        <v>1.0413926851582251</v>
      </c>
      <c r="N26">
        <f t="shared" si="11"/>
        <v>0.80163234623316648</v>
      </c>
      <c r="S26" s="30"/>
      <c r="T26" t="s">
        <v>59</v>
      </c>
      <c r="U26">
        <f>IF(U25=0,0,VLOOKUP(U19,$A$20:$M$106,13))</f>
        <v>0</v>
      </c>
      <c r="V26">
        <f t="shared" ref="V26:AI26" si="42">IF(V25=0,0,VLOOKUP(V19,$A$20:$M$106,13))</f>
        <v>0.34242268082220628</v>
      </c>
      <c r="W26">
        <f t="shared" si="42"/>
        <v>0.2632414347745814</v>
      </c>
      <c r="X26">
        <f t="shared" si="42"/>
        <v>0</v>
      </c>
      <c r="Y26">
        <f t="shared" si="42"/>
        <v>0</v>
      </c>
      <c r="Z26">
        <f t="shared" si="42"/>
        <v>0</v>
      </c>
      <c r="AA26">
        <f t="shared" si="42"/>
        <v>0.56427143043856254</v>
      </c>
      <c r="AB26">
        <f t="shared" si="42"/>
        <v>0.56427143043856254</v>
      </c>
      <c r="AC26">
        <f t="shared" si="42"/>
        <v>0</v>
      </c>
      <c r="AD26">
        <f t="shared" si="42"/>
        <v>0.43933269383026263</v>
      </c>
      <c r="AE26">
        <f t="shared" si="42"/>
        <v>0.43933269383026263</v>
      </c>
      <c r="AF26">
        <f t="shared" si="42"/>
        <v>0.74036268949424389</v>
      </c>
      <c r="AG26">
        <f t="shared" si="42"/>
        <v>0</v>
      </c>
      <c r="AH26">
        <f t="shared" si="42"/>
        <v>0</v>
      </c>
      <c r="AI26">
        <f t="shared" si="42"/>
        <v>0.74036268949424389</v>
      </c>
      <c r="AL26" s="30"/>
      <c r="AM26" t="s">
        <v>59</v>
      </c>
      <c r="AN26">
        <f t="shared" ref="AN26:BA26" si="43">IF(AN25=0,0,VLOOKUP(AN19,$A$20:$M$106,13))</f>
        <v>0</v>
      </c>
      <c r="AO26">
        <f t="shared" si="43"/>
        <v>0</v>
      </c>
      <c r="AP26">
        <f t="shared" si="43"/>
        <v>0</v>
      </c>
      <c r="AQ26">
        <f t="shared" si="43"/>
        <v>0.2632414347745814</v>
      </c>
      <c r="AR26">
        <f t="shared" si="43"/>
        <v>0.74036268949424389</v>
      </c>
      <c r="AS26">
        <f t="shared" si="43"/>
        <v>0</v>
      </c>
      <c r="AT26">
        <f t="shared" si="43"/>
        <v>0</v>
      </c>
      <c r="AU26">
        <f t="shared" si="43"/>
        <v>0.56427143043856254</v>
      </c>
      <c r="AV26">
        <f t="shared" si="43"/>
        <v>0</v>
      </c>
      <c r="AW26">
        <f t="shared" si="43"/>
        <v>0</v>
      </c>
      <c r="AX26">
        <f t="shared" si="43"/>
        <v>0.56427143043856254</v>
      </c>
      <c r="AY26">
        <f t="shared" si="43"/>
        <v>0</v>
      </c>
      <c r="AZ26">
        <f t="shared" si="43"/>
        <v>0</v>
      </c>
      <c r="BA26">
        <f t="shared" si="43"/>
        <v>0.34242268082220628</v>
      </c>
      <c r="BD26" s="30"/>
      <c r="BE26" t="s">
        <v>59</v>
      </c>
      <c r="BF26">
        <f t="shared" ref="BF26:CA26" si="44">IF(BF25=0,0,VLOOKUP(BF19,$A$20:$M$106,13))</f>
        <v>0</v>
      </c>
      <c r="BG26">
        <f t="shared" si="44"/>
        <v>0.56427143043856254</v>
      </c>
      <c r="BH26">
        <f t="shared" si="44"/>
        <v>0</v>
      </c>
      <c r="BI26">
        <f t="shared" si="44"/>
        <v>0</v>
      </c>
      <c r="BJ26">
        <f t="shared" si="44"/>
        <v>0</v>
      </c>
      <c r="BK26">
        <f t="shared" si="44"/>
        <v>0</v>
      </c>
      <c r="BL26">
        <f t="shared" si="44"/>
        <v>0</v>
      </c>
      <c r="BM26">
        <f t="shared" si="44"/>
        <v>0</v>
      </c>
      <c r="BN26">
        <f t="shared" si="44"/>
        <v>0</v>
      </c>
      <c r="BO26">
        <f t="shared" si="44"/>
        <v>0</v>
      </c>
      <c r="BP26">
        <f t="shared" si="44"/>
        <v>0.56427143043856254</v>
      </c>
      <c r="BQ26">
        <f t="shared" si="44"/>
        <v>0</v>
      </c>
      <c r="BR26">
        <f t="shared" si="44"/>
        <v>0.34242268082220628</v>
      </c>
      <c r="BS26">
        <f t="shared" si="44"/>
        <v>0.2632414347745814</v>
      </c>
      <c r="BT26">
        <f t="shared" si="44"/>
        <v>0</v>
      </c>
      <c r="BU26">
        <f t="shared" si="44"/>
        <v>0</v>
      </c>
      <c r="BV26">
        <f t="shared" si="44"/>
        <v>0</v>
      </c>
      <c r="BW26">
        <f t="shared" si="44"/>
        <v>0</v>
      </c>
      <c r="BX26">
        <f t="shared" si="44"/>
        <v>0</v>
      </c>
      <c r="BY26">
        <f t="shared" si="44"/>
        <v>0.74036268949424389</v>
      </c>
      <c r="BZ26">
        <f t="shared" si="44"/>
        <v>0</v>
      </c>
      <c r="CA26">
        <f t="shared" si="44"/>
        <v>0</v>
      </c>
      <c r="CD26" s="30"/>
      <c r="CE26" t="s">
        <v>59</v>
      </c>
      <c r="CF26">
        <f t="shared" ref="CF26:CP26" si="45">IF(CF25=0,0,VLOOKUP(CF19,$A$20:$M$106,13))</f>
        <v>0</v>
      </c>
      <c r="CG26">
        <f t="shared" si="45"/>
        <v>0.34242268082220628</v>
      </c>
      <c r="CH26">
        <f t="shared" si="45"/>
        <v>0.43933269383026263</v>
      </c>
      <c r="CI26">
        <f t="shared" si="45"/>
        <v>0.43933269383026263</v>
      </c>
      <c r="CJ26">
        <f t="shared" si="45"/>
        <v>0.34242268082220628</v>
      </c>
      <c r="CK26">
        <f t="shared" si="45"/>
        <v>0.2632414347745814</v>
      </c>
      <c r="CL26">
        <f t="shared" si="45"/>
        <v>0</v>
      </c>
      <c r="CM26">
        <f t="shared" si="45"/>
        <v>0</v>
      </c>
      <c r="CN26">
        <f t="shared" si="45"/>
        <v>0</v>
      </c>
      <c r="CO26">
        <f t="shared" si="45"/>
        <v>0</v>
      </c>
      <c r="CP26">
        <f t="shared" si="45"/>
        <v>0</v>
      </c>
      <c r="CS26" s="30"/>
      <c r="CT26" t="s">
        <v>59</v>
      </c>
      <c r="CU26">
        <f t="shared" ref="CU26:DF26" si="46">IF(CU25=0,0,VLOOKUP(CU19,$A$20:$M$106,13))</f>
        <v>0</v>
      </c>
      <c r="CV26">
        <f t="shared" si="46"/>
        <v>0.43933269383026263</v>
      </c>
      <c r="CW26">
        <f t="shared" si="46"/>
        <v>0.56427143043856254</v>
      </c>
      <c r="CX26">
        <f t="shared" si="46"/>
        <v>0</v>
      </c>
      <c r="CY26">
        <f t="shared" si="46"/>
        <v>0</v>
      </c>
      <c r="CZ26">
        <f t="shared" si="46"/>
        <v>0</v>
      </c>
      <c r="DA26">
        <f t="shared" si="46"/>
        <v>0</v>
      </c>
      <c r="DB26">
        <f t="shared" si="46"/>
        <v>0</v>
      </c>
      <c r="DC26">
        <f t="shared" si="46"/>
        <v>0</v>
      </c>
      <c r="DD26">
        <f t="shared" si="46"/>
        <v>0</v>
      </c>
      <c r="DE26">
        <f t="shared" si="46"/>
        <v>0</v>
      </c>
      <c r="DF26">
        <f t="shared" si="46"/>
        <v>0</v>
      </c>
      <c r="DI26" s="30"/>
      <c r="DJ26" t="s">
        <v>59</v>
      </c>
      <c r="DK26">
        <f t="shared" ref="DK26:DT26" si="47">IF(DK25=0,0,VLOOKUP(DK19,$A$20:$M$106,13))</f>
        <v>0</v>
      </c>
      <c r="DL26">
        <f t="shared" si="47"/>
        <v>0</v>
      </c>
      <c r="DM26">
        <f t="shared" si="47"/>
        <v>0.2632414347745814</v>
      </c>
      <c r="DN26">
        <f t="shared" si="47"/>
        <v>0</v>
      </c>
      <c r="DO26">
        <f t="shared" si="47"/>
        <v>0</v>
      </c>
      <c r="DP26">
        <f t="shared" si="47"/>
        <v>0</v>
      </c>
      <c r="DQ26">
        <f t="shared" si="47"/>
        <v>0</v>
      </c>
      <c r="DR26">
        <f t="shared" si="47"/>
        <v>0</v>
      </c>
      <c r="DS26">
        <f t="shared" si="47"/>
        <v>0.43933269383026263</v>
      </c>
      <c r="DT26">
        <f t="shared" si="47"/>
        <v>0</v>
      </c>
      <c r="DW26" s="30"/>
      <c r="DX26" t="s">
        <v>59</v>
      </c>
      <c r="DY26">
        <f t="shared" ref="DY26:EL26" si="48">IF(DY25=0,0,VLOOKUP(DY19,$A$20:$M$106,13))</f>
        <v>0</v>
      </c>
      <c r="DZ26">
        <f t="shared" si="48"/>
        <v>0.34242268082220628</v>
      </c>
      <c r="EA26">
        <f t="shared" si="48"/>
        <v>0.43933269383026263</v>
      </c>
      <c r="EB26">
        <f t="shared" si="48"/>
        <v>0.43933269383026263</v>
      </c>
      <c r="EC26">
        <f t="shared" si="48"/>
        <v>0</v>
      </c>
      <c r="ED26">
        <f t="shared" si="48"/>
        <v>0</v>
      </c>
      <c r="EE26">
        <f t="shared" si="48"/>
        <v>0</v>
      </c>
      <c r="EF26">
        <f t="shared" si="48"/>
        <v>0</v>
      </c>
      <c r="EG26">
        <f t="shared" si="48"/>
        <v>0</v>
      </c>
      <c r="EH26">
        <f t="shared" si="48"/>
        <v>0</v>
      </c>
      <c r="EI26">
        <f t="shared" si="48"/>
        <v>0</v>
      </c>
      <c r="EJ26">
        <f t="shared" si="48"/>
        <v>0</v>
      </c>
      <c r="EK26">
        <f t="shared" si="48"/>
        <v>0</v>
      </c>
      <c r="EL26">
        <f t="shared" si="48"/>
        <v>0</v>
      </c>
      <c r="EO26" s="30"/>
      <c r="EP26" t="s">
        <v>59</v>
      </c>
      <c r="EQ26">
        <f t="shared" ref="EQ26:FK26" si="49">IF(EQ25=0,0,VLOOKUP(EQ19,$A$20:$M$106,13))</f>
        <v>0</v>
      </c>
      <c r="ER26">
        <f t="shared" si="49"/>
        <v>0</v>
      </c>
      <c r="ES26">
        <f t="shared" si="49"/>
        <v>0</v>
      </c>
      <c r="ET26">
        <f t="shared" si="49"/>
        <v>0</v>
      </c>
      <c r="EU26">
        <f t="shared" si="49"/>
        <v>0</v>
      </c>
      <c r="EV26">
        <f t="shared" si="49"/>
        <v>0</v>
      </c>
      <c r="EW26">
        <f t="shared" si="49"/>
        <v>0</v>
      </c>
      <c r="EX26">
        <f t="shared" si="49"/>
        <v>0</v>
      </c>
      <c r="EY26">
        <f t="shared" si="49"/>
        <v>0</v>
      </c>
      <c r="EZ26">
        <f t="shared" si="49"/>
        <v>0</v>
      </c>
      <c r="FA26">
        <f t="shared" si="49"/>
        <v>0</v>
      </c>
      <c r="FB26">
        <f t="shared" si="49"/>
        <v>0</v>
      </c>
      <c r="FC26">
        <f t="shared" si="49"/>
        <v>0</v>
      </c>
      <c r="FD26">
        <f t="shared" si="49"/>
        <v>0</v>
      </c>
      <c r="FE26">
        <f t="shared" si="49"/>
        <v>0</v>
      </c>
      <c r="FF26">
        <f t="shared" si="49"/>
        <v>0</v>
      </c>
      <c r="FG26">
        <f t="shared" si="49"/>
        <v>0</v>
      </c>
      <c r="FH26">
        <f t="shared" si="49"/>
        <v>0</v>
      </c>
      <c r="FI26">
        <f t="shared" si="49"/>
        <v>0</v>
      </c>
      <c r="FJ26">
        <f t="shared" si="49"/>
        <v>0</v>
      </c>
      <c r="FK26">
        <f t="shared" si="49"/>
        <v>0</v>
      </c>
      <c r="FN26" s="30"/>
      <c r="FO26" t="s">
        <v>59</v>
      </c>
      <c r="FP26">
        <f t="shared" ref="FP26:GA26" si="50">IF(FP25=0,0,VLOOKUP(FP19,$A$20:$M$106,13))</f>
        <v>0</v>
      </c>
      <c r="FQ26">
        <f t="shared" si="50"/>
        <v>0</v>
      </c>
      <c r="FR26">
        <f t="shared" si="50"/>
        <v>0.34242268082220628</v>
      </c>
      <c r="FS26">
        <f t="shared" si="50"/>
        <v>0</v>
      </c>
      <c r="FT26">
        <f t="shared" si="50"/>
        <v>0</v>
      </c>
      <c r="FU26">
        <f t="shared" si="50"/>
        <v>0</v>
      </c>
      <c r="FV26">
        <f t="shared" si="50"/>
        <v>0</v>
      </c>
      <c r="FW26">
        <f t="shared" si="50"/>
        <v>0</v>
      </c>
      <c r="FX26">
        <f t="shared" si="50"/>
        <v>0</v>
      </c>
      <c r="FY26">
        <f t="shared" si="50"/>
        <v>0</v>
      </c>
      <c r="FZ26">
        <f t="shared" si="50"/>
        <v>0</v>
      </c>
      <c r="GA26">
        <f t="shared" si="50"/>
        <v>0</v>
      </c>
      <c r="GD26" s="30"/>
      <c r="GE26" t="s">
        <v>59</v>
      </c>
      <c r="GF26">
        <f t="shared" ref="GF26:HA26" si="51">IF(GF25=0,0,VLOOKUP(GF19,$A$20:$M$106,13))</f>
        <v>0</v>
      </c>
      <c r="GG26">
        <f t="shared" si="51"/>
        <v>0</v>
      </c>
      <c r="GH26">
        <f t="shared" si="51"/>
        <v>0.34242268082220628</v>
      </c>
      <c r="GI26">
        <f t="shared" si="51"/>
        <v>0.43933269383026263</v>
      </c>
      <c r="GJ26">
        <f t="shared" si="51"/>
        <v>0.43933269383026263</v>
      </c>
      <c r="GK26">
        <f t="shared" si="51"/>
        <v>0.34242268082220628</v>
      </c>
      <c r="GL26">
        <f t="shared" si="51"/>
        <v>0.2632414347745814</v>
      </c>
      <c r="GM26">
        <f t="shared" si="51"/>
        <v>0.56427143043856254</v>
      </c>
      <c r="GN26">
        <f t="shared" si="51"/>
        <v>0</v>
      </c>
      <c r="GO26">
        <f t="shared" si="51"/>
        <v>0</v>
      </c>
      <c r="GP26">
        <f t="shared" si="51"/>
        <v>0</v>
      </c>
      <c r="GQ26">
        <f t="shared" si="51"/>
        <v>0</v>
      </c>
      <c r="GR26">
        <f t="shared" si="51"/>
        <v>0</v>
      </c>
      <c r="GS26">
        <f t="shared" si="51"/>
        <v>0</v>
      </c>
      <c r="GT26">
        <f t="shared" si="51"/>
        <v>0.43933269383026263</v>
      </c>
      <c r="GU26">
        <f t="shared" si="51"/>
        <v>0.56427143043856254</v>
      </c>
      <c r="GV26">
        <f t="shared" si="51"/>
        <v>0</v>
      </c>
      <c r="GW26">
        <f t="shared" si="51"/>
        <v>0</v>
      </c>
      <c r="GX26">
        <f t="shared" si="51"/>
        <v>0</v>
      </c>
      <c r="GY26">
        <f t="shared" si="51"/>
        <v>0</v>
      </c>
      <c r="GZ26">
        <f t="shared" si="51"/>
        <v>0</v>
      </c>
      <c r="HA26">
        <f t="shared" si="51"/>
        <v>0</v>
      </c>
    </row>
    <row r="27" spans="1:209" x14ac:dyDescent="0.25">
      <c r="A27" s="10" t="s">
        <v>173</v>
      </c>
      <c r="B27" s="9">
        <v>0</v>
      </c>
      <c r="C27" s="9">
        <v>0</v>
      </c>
      <c r="D27" s="9">
        <v>0</v>
      </c>
      <c r="E27" s="9">
        <v>0</v>
      </c>
      <c r="F27" s="9">
        <v>0</v>
      </c>
      <c r="G27" s="9">
        <v>0</v>
      </c>
      <c r="H27" s="9">
        <v>0</v>
      </c>
      <c r="I27" s="9">
        <v>0</v>
      </c>
      <c r="J27" s="9">
        <v>1</v>
      </c>
      <c r="K27" s="9">
        <v>0</v>
      </c>
      <c r="L27" s="9">
        <f t="shared" si="9"/>
        <v>1</v>
      </c>
      <c r="M27" s="9">
        <f t="shared" si="10"/>
        <v>1.0413926851582251</v>
      </c>
      <c r="N27">
        <f t="shared" si="11"/>
        <v>0.80163234623316648</v>
      </c>
      <c r="S27" s="30"/>
      <c r="T27" t="s">
        <v>67</v>
      </c>
      <c r="U27">
        <f>(U26*($Q$18+1)*U25)/($Q$18*((1-$Q$19)+($Q$19*$D$107/$Q$20))+U25)</f>
        <v>0</v>
      </c>
      <c r="V27">
        <f>(V26*($Q$18+1)*V25)/($Q$18*((1-$Q$19)+($Q$19*$D$107/$Q$20))+V25)</f>
        <v>0.28369501596249941</v>
      </c>
      <c r="W27">
        <f t="shared" ref="W27:AI27" si="52">(W26*($Q$18+1)*W25)/($Q$18*((1-$Q$19)+($Q$19*$D$107/$Q$20))+W25)</f>
        <v>0.21809385657821492</v>
      </c>
      <c r="X27">
        <f t="shared" si="52"/>
        <v>0</v>
      </c>
      <c r="Y27">
        <f t="shared" si="52"/>
        <v>0</v>
      </c>
      <c r="Z27">
        <f t="shared" si="52"/>
        <v>0</v>
      </c>
      <c r="AA27">
        <f t="shared" si="52"/>
        <v>0.67920872246592967</v>
      </c>
      <c r="AB27">
        <f t="shared" si="52"/>
        <v>0.79996865837019826</v>
      </c>
      <c r="AC27">
        <f t="shared" si="52"/>
        <v>0</v>
      </c>
      <c r="AD27">
        <f t="shared" si="52"/>
        <v>0.3639843461588293</v>
      </c>
      <c r="AE27">
        <f t="shared" si="52"/>
        <v>0.3639843461588293</v>
      </c>
      <c r="AF27">
        <f t="shared" si="52"/>
        <v>0.61338578539768129</v>
      </c>
      <c r="AG27">
        <f t="shared" si="52"/>
        <v>0</v>
      </c>
      <c r="AH27">
        <f t="shared" si="52"/>
        <v>0</v>
      </c>
      <c r="AI27">
        <f t="shared" si="52"/>
        <v>0.61338578539768129</v>
      </c>
      <c r="AL27" s="30"/>
      <c r="AM27" t="s">
        <v>69</v>
      </c>
      <c r="AN27">
        <f t="shared" ref="AN27:BA27" si="53">(AN26*($Q$18+1)*AN25)/($Q$18*((1-$Q$19)+($Q$19*$D$107/$Q$20))+AN25)</f>
        <v>0</v>
      </c>
      <c r="AO27">
        <f t="shared" si="53"/>
        <v>0</v>
      </c>
      <c r="AP27">
        <f t="shared" si="53"/>
        <v>0</v>
      </c>
      <c r="AQ27">
        <f t="shared" si="53"/>
        <v>0.21809385657821492</v>
      </c>
      <c r="AR27">
        <f t="shared" si="53"/>
        <v>0.61338578539768129</v>
      </c>
      <c r="AS27">
        <f t="shared" si="53"/>
        <v>0</v>
      </c>
      <c r="AT27">
        <f t="shared" si="53"/>
        <v>0</v>
      </c>
      <c r="AU27">
        <f t="shared" si="53"/>
        <v>0.67920872246592967</v>
      </c>
      <c r="AV27">
        <f t="shared" si="53"/>
        <v>0</v>
      </c>
      <c r="AW27">
        <f t="shared" si="53"/>
        <v>0</v>
      </c>
      <c r="AX27">
        <f t="shared" si="53"/>
        <v>0.46749529581706689</v>
      </c>
      <c r="AY27">
        <f t="shared" si="53"/>
        <v>0</v>
      </c>
      <c r="AZ27">
        <f t="shared" si="53"/>
        <v>0</v>
      </c>
      <c r="BA27">
        <f t="shared" si="53"/>
        <v>0.28369501596249941</v>
      </c>
      <c r="BD27" s="30"/>
      <c r="BE27" t="s">
        <v>71</v>
      </c>
      <c r="BF27">
        <f>(BF26*($Q$18+1)*BF25)/($Q$18*((1-$Q$19)+($Q$19*$C$107/$Q$20))+BF25)</f>
        <v>0</v>
      </c>
      <c r="BG27">
        <f>(BG26*($Q$18+1)*BG25)/($Q$18*((1-$Q$19)+($Q$19*$C$107/$Q$20))+BG25)</f>
        <v>0.58743422575873161</v>
      </c>
      <c r="BH27">
        <f t="shared" ref="BH27:CA27" si="54">(BH26*($Q$18+1)*BH25)/($Q$18*((1-$Q$19)+($Q$19*$D$107/$Q$20))+BH25)</f>
        <v>0</v>
      </c>
      <c r="BI27">
        <f t="shared" si="54"/>
        <v>0</v>
      </c>
      <c r="BJ27">
        <f t="shared" si="54"/>
        <v>0</v>
      </c>
      <c r="BK27">
        <f t="shared" si="54"/>
        <v>0</v>
      </c>
      <c r="BL27">
        <f t="shared" si="54"/>
        <v>0</v>
      </c>
      <c r="BM27">
        <f t="shared" ref="BM27:BS27" si="55">(BM26*($Q$18+1)*BM25)/($Q$18*((1-$Q$19)+($Q$19*$C$107/$Q$20))+BM25)</f>
        <v>0</v>
      </c>
      <c r="BN27">
        <f t="shared" si="55"/>
        <v>0</v>
      </c>
      <c r="BO27">
        <f t="shared" si="55"/>
        <v>0</v>
      </c>
      <c r="BP27">
        <f t="shared" si="55"/>
        <v>0.58743422575873161</v>
      </c>
      <c r="BQ27">
        <f t="shared" si="55"/>
        <v>0</v>
      </c>
      <c r="BR27">
        <f t="shared" si="55"/>
        <v>0.35647879998936638</v>
      </c>
      <c r="BS27">
        <f t="shared" si="55"/>
        <v>0.37204246122166068</v>
      </c>
      <c r="BT27">
        <f t="shared" si="54"/>
        <v>0</v>
      </c>
      <c r="BU27">
        <f t="shared" si="54"/>
        <v>0</v>
      </c>
      <c r="BV27">
        <f t="shared" si="54"/>
        <v>0</v>
      </c>
      <c r="BW27">
        <f t="shared" si="54"/>
        <v>0</v>
      </c>
      <c r="BX27">
        <f t="shared" si="54"/>
        <v>0</v>
      </c>
      <c r="BY27">
        <f>(BY26*($Q$18+1)*BY25)/($Q$18*((1-$Q$19)+($Q$19*$C$107/$Q$20))+BY25)</f>
        <v>0.77075386032867133</v>
      </c>
      <c r="BZ27">
        <f t="shared" si="54"/>
        <v>0</v>
      </c>
      <c r="CA27">
        <f t="shared" si="54"/>
        <v>0</v>
      </c>
      <c r="CD27" s="30"/>
      <c r="CE27" t="s">
        <v>73</v>
      </c>
      <c r="CF27">
        <f t="shared" ref="CF27:CK27" si="56">(CF26*($Q$18+1)*CF25)/($Q$18*((1-$Q$19)+($Q$19*$C$107/$Q$20))+CF25)</f>
        <v>0</v>
      </c>
      <c r="CG27">
        <f t="shared" si="56"/>
        <v>0.35647879998936638</v>
      </c>
      <c r="CH27">
        <f t="shared" si="56"/>
        <v>0.45736687510493707</v>
      </c>
      <c r="CI27">
        <f t="shared" si="56"/>
        <v>0.45736687510493707</v>
      </c>
      <c r="CJ27">
        <f t="shared" si="56"/>
        <v>0.35647879998936638</v>
      </c>
      <c r="CK27">
        <f t="shared" si="56"/>
        <v>0.37204246122166068</v>
      </c>
      <c r="CL27">
        <f t="shared" ref="CL27:CP27" si="57">(CL26*($Q$18+1)*CL25)/($Q$18*((1-$Q$19)+($Q$19*$D$107/$Q$20))+CL25)</f>
        <v>0</v>
      </c>
      <c r="CM27">
        <f t="shared" si="57"/>
        <v>0</v>
      </c>
      <c r="CN27">
        <f t="shared" si="57"/>
        <v>0</v>
      </c>
      <c r="CO27">
        <f t="shared" si="57"/>
        <v>0</v>
      </c>
      <c r="CP27">
        <f t="shared" si="57"/>
        <v>0</v>
      </c>
      <c r="CS27" s="30"/>
      <c r="CT27" t="s">
        <v>82</v>
      </c>
      <c r="CU27">
        <f>(CU26*($Q$18+1)*CU25)/($Q$18*((1-$Q$19)+($Q$19*$C$107/$Q$20))+CU25)</f>
        <v>0</v>
      </c>
      <c r="CV27">
        <f>(CV26*($Q$18+1)*CV25)/($Q$18*((1-$Q$19)+($Q$19*$C$107/$Q$20))+CV25)</f>
        <v>0.45736687510493707</v>
      </c>
      <c r="CW27">
        <f>(CW26*($Q$18+1)*CW25)/($Q$18*((1-$Q$19)+($Q$19*$C$107/$Q$20))+CW25)</f>
        <v>0.58743422575873161</v>
      </c>
      <c r="CX27">
        <f t="shared" ref="CX27:DF27" si="58">(CX26*($Q$18+1)*CX25)/($Q$18*((1-$Q$19)+($Q$19*$D$107/$Q$20))+CX25)</f>
        <v>0</v>
      </c>
      <c r="CY27">
        <f t="shared" si="58"/>
        <v>0</v>
      </c>
      <c r="CZ27">
        <f t="shared" si="58"/>
        <v>0</v>
      </c>
      <c r="DA27">
        <f t="shared" si="58"/>
        <v>0</v>
      </c>
      <c r="DB27">
        <f t="shared" si="58"/>
        <v>0</v>
      </c>
      <c r="DC27">
        <f t="shared" si="58"/>
        <v>0</v>
      </c>
      <c r="DD27">
        <f t="shared" si="58"/>
        <v>0</v>
      </c>
      <c r="DE27">
        <f t="shared" si="58"/>
        <v>0</v>
      </c>
      <c r="DF27">
        <f t="shared" si="58"/>
        <v>0</v>
      </c>
      <c r="DI27" s="30"/>
      <c r="DJ27" t="s">
        <v>86</v>
      </c>
      <c r="DK27">
        <f t="shared" ref="DK27:DT27" si="59">(DK26*($Q$18+1)*DK25)/($Q$18*((1-$Q$19)+($Q$19*$D$107/$Q$20))+DK25)</f>
        <v>0</v>
      </c>
      <c r="DL27">
        <f t="shared" si="59"/>
        <v>0</v>
      </c>
      <c r="DM27">
        <f>(DM26*($Q$18+1)*DM25)/($Q$18*((1-$Q$19)+($Q$19*$C$107/$Q$20))+DM25)</f>
        <v>0.37204246122166068</v>
      </c>
      <c r="DN27">
        <f t="shared" si="59"/>
        <v>0</v>
      </c>
      <c r="DO27">
        <f t="shared" si="59"/>
        <v>0</v>
      </c>
      <c r="DP27">
        <f t="shared" si="59"/>
        <v>0</v>
      </c>
      <c r="DQ27">
        <f t="shared" si="59"/>
        <v>0</v>
      </c>
      <c r="DR27">
        <f t="shared" si="59"/>
        <v>0</v>
      </c>
      <c r="DS27">
        <f>(DS26*($Q$18+1)*DS25)/($Q$18*((1-$Q$19)+($Q$19*$C$107/$Q$20))+DS25)</f>
        <v>0.45736687510493707</v>
      </c>
      <c r="DT27">
        <f t="shared" si="59"/>
        <v>0</v>
      </c>
      <c r="DW27" s="30"/>
      <c r="DX27" t="s">
        <v>90</v>
      </c>
      <c r="DY27">
        <f t="shared" ref="DY27:EL27" si="60">(DY26*($Q$18+1)*DY25)/($Q$18*((1-$Q$19)+($Q$19*$D$107/$Q$20))+DY25)</f>
        <v>0</v>
      </c>
      <c r="DZ27">
        <f>(DZ26*($Q$18+1)*DZ25)/($Q$18*((1-$Q$19)+($Q$19*$C$107/$Q$20))+DZ25)</f>
        <v>0.35647879998936638</v>
      </c>
      <c r="EA27">
        <f>(EA26*($Q$18+1)*EA25)/($Q$18*((1-$Q$19)+($Q$19*$C$107/$Q$20))+EA25)</f>
        <v>0.45736687510493707</v>
      </c>
      <c r="EB27">
        <f>(EB26*($Q$18+1)*EB25)/($Q$18*((1-$Q$19)+($Q$19*$C$107/$Q$20))+EB25)</f>
        <v>0.45736687510493707</v>
      </c>
      <c r="EC27">
        <f t="shared" si="60"/>
        <v>0</v>
      </c>
      <c r="ED27">
        <f t="shared" si="60"/>
        <v>0</v>
      </c>
      <c r="EE27">
        <f t="shared" si="60"/>
        <v>0</v>
      </c>
      <c r="EF27">
        <f t="shared" si="60"/>
        <v>0</v>
      </c>
      <c r="EG27">
        <f t="shared" si="60"/>
        <v>0</v>
      </c>
      <c r="EH27">
        <f t="shared" si="60"/>
        <v>0</v>
      </c>
      <c r="EI27">
        <f t="shared" si="60"/>
        <v>0</v>
      </c>
      <c r="EJ27">
        <f t="shared" si="60"/>
        <v>0</v>
      </c>
      <c r="EK27">
        <f t="shared" si="60"/>
        <v>0</v>
      </c>
      <c r="EL27">
        <f t="shared" si="60"/>
        <v>0</v>
      </c>
      <c r="EO27" s="30"/>
      <c r="EP27" t="s">
        <v>94</v>
      </c>
      <c r="EQ27">
        <f t="shared" ref="EQ27:FK27" si="61">(EQ26*($Q$18+1)*EQ25)/($Q$18*((1-$Q$19)+($Q$19*$D$107/$Q$20))+EQ25)</f>
        <v>0</v>
      </c>
      <c r="ER27">
        <f t="shared" si="61"/>
        <v>0</v>
      </c>
      <c r="ES27">
        <f t="shared" si="61"/>
        <v>0</v>
      </c>
      <c r="ET27">
        <f t="shared" si="61"/>
        <v>0</v>
      </c>
      <c r="EU27">
        <f t="shared" si="61"/>
        <v>0</v>
      </c>
      <c r="EV27">
        <f t="shared" si="61"/>
        <v>0</v>
      </c>
      <c r="EW27">
        <f t="shared" si="61"/>
        <v>0</v>
      </c>
      <c r="EX27">
        <f t="shared" si="61"/>
        <v>0</v>
      </c>
      <c r="EY27">
        <f t="shared" si="61"/>
        <v>0</v>
      </c>
      <c r="EZ27">
        <f t="shared" si="61"/>
        <v>0</v>
      </c>
      <c r="FA27">
        <f t="shared" si="61"/>
        <v>0</v>
      </c>
      <c r="FB27">
        <f t="shared" si="61"/>
        <v>0</v>
      </c>
      <c r="FC27">
        <f t="shared" si="61"/>
        <v>0</v>
      </c>
      <c r="FD27">
        <f t="shared" si="61"/>
        <v>0</v>
      </c>
      <c r="FE27">
        <f t="shared" si="61"/>
        <v>0</v>
      </c>
      <c r="FF27">
        <f t="shared" si="61"/>
        <v>0</v>
      </c>
      <c r="FG27">
        <f t="shared" si="61"/>
        <v>0</v>
      </c>
      <c r="FH27">
        <f t="shared" si="61"/>
        <v>0</v>
      </c>
      <c r="FI27">
        <f t="shared" si="61"/>
        <v>0</v>
      </c>
      <c r="FJ27">
        <f t="shared" si="61"/>
        <v>0</v>
      </c>
      <c r="FK27">
        <f t="shared" si="61"/>
        <v>0</v>
      </c>
      <c r="FN27" s="30"/>
      <c r="FO27" t="s">
        <v>98</v>
      </c>
      <c r="FP27">
        <f t="shared" ref="FP27:GA27" si="62">(FP26*($Q$18+1)*FP25)/($Q$18*((1-$Q$19)+($Q$19*$D$107/$Q$20))+FP25)</f>
        <v>0</v>
      </c>
      <c r="FQ27">
        <f t="shared" si="62"/>
        <v>0</v>
      </c>
      <c r="FR27">
        <f>(FR26*($Q$18+1)*FR25)/($Q$18*((1-$Q$19)+($Q$19*$C$107/$Q$20))+FR25)</f>
        <v>0.35647879998936638</v>
      </c>
      <c r="FS27">
        <f t="shared" si="62"/>
        <v>0</v>
      </c>
      <c r="FT27">
        <f t="shared" si="62"/>
        <v>0</v>
      </c>
      <c r="FU27">
        <f t="shared" si="62"/>
        <v>0</v>
      </c>
      <c r="FV27">
        <f t="shared" si="62"/>
        <v>0</v>
      </c>
      <c r="FW27">
        <f t="shared" si="62"/>
        <v>0</v>
      </c>
      <c r="FX27">
        <f t="shared" si="62"/>
        <v>0</v>
      </c>
      <c r="FY27">
        <f t="shared" si="62"/>
        <v>0</v>
      </c>
      <c r="FZ27">
        <f t="shared" si="62"/>
        <v>0</v>
      </c>
      <c r="GA27">
        <f t="shared" si="62"/>
        <v>0</v>
      </c>
      <c r="GD27" s="30"/>
      <c r="GE27" t="s">
        <v>101</v>
      </c>
      <c r="GF27">
        <f t="shared" ref="GF27:HA27" si="63">(GF26*($Q$18+1)*GF25)/($Q$18*((1-$Q$19)+($Q$19*$D$107/$Q$20))+GF25)</f>
        <v>0</v>
      </c>
      <c r="GG27">
        <f t="shared" si="63"/>
        <v>0</v>
      </c>
      <c r="GH27">
        <f t="shared" ref="GH27:GM27" si="64">(GH26*($Q$18+1)*GH25)/($Q$18*((1-$Q$19)+($Q$19*$C$107/$Q$20))+GH25)</f>
        <v>0.35647879998936638</v>
      </c>
      <c r="GI27">
        <f t="shared" si="64"/>
        <v>0.45736687510493707</v>
      </c>
      <c r="GJ27">
        <f t="shared" si="64"/>
        <v>0.45736687510493707</v>
      </c>
      <c r="GK27">
        <f t="shared" si="64"/>
        <v>0.35647879998936638</v>
      </c>
      <c r="GL27">
        <f t="shared" si="64"/>
        <v>0.37204246122166068</v>
      </c>
      <c r="GM27">
        <f t="shared" si="64"/>
        <v>0.58743422575873161</v>
      </c>
      <c r="GN27">
        <f t="shared" si="63"/>
        <v>0</v>
      </c>
      <c r="GO27">
        <f t="shared" si="63"/>
        <v>0</v>
      </c>
      <c r="GP27">
        <f t="shared" si="63"/>
        <v>0</v>
      </c>
      <c r="GQ27">
        <f t="shared" si="63"/>
        <v>0</v>
      </c>
      <c r="GR27">
        <f t="shared" si="63"/>
        <v>0</v>
      </c>
      <c r="GS27">
        <f t="shared" si="63"/>
        <v>0</v>
      </c>
      <c r="GT27">
        <f>(GT26*($Q$18+1)*GT25)/($Q$18*((1-$Q$19)+($Q$19*$C$107/$Q$20))+GT25)</f>
        <v>0.45736687510493707</v>
      </c>
      <c r="GU27">
        <f>(GU26*($Q$18+1)*GU25)/($Q$18*((1-$Q$19)+($Q$19*$C$107/$Q$20))+GU25)</f>
        <v>0.58743422575873161</v>
      </c>
      <c r="GV27">
        <f t="shared" si="63"/>
        <v>0</v>
      </c>
      <c r="GW27">
        <f t="shared" si="63"/>
        <v>0</v>
      </c>
      <c r="GX27">
        <f t="shared" si="63"/>
        <v>0</v>
      </c>
      <c r="GY27">
        <f t="shared" si="63"/>
        <v>0</v>
      </c>
      <c r="GZ27">
        <f t="shared" si="63"/>
        <v>0</v>
      </c>
      <c r="HA27">
        <f t="shared" si="63"/>
        <v>0</v>
      </c>
    </row>
    <row r="28" spans="1:209" x14ac:dyDescent="0.25">
      <c r="A28" s="10" t="s">
        <v>146</v>
      </c>
      <c r="B28" s="9">
        <v>0</v>
      </c>
      <c r="C28" s="9">
        <v>0</v>
      </c>
      <c r="D28" s="9">
        <v>0</v>
      </c>
      <c r="E28" s="9">
        <v>0</v>
      </c>
      <c r="F28" s="9">
        <v>1</v>
      </c>
      <c r="G28" s="9">
        <v>0</v>
      </c>
      <c r="H28" s="9">
        <v>0</v>
      </c>
      <c r="I28" s="9">
        <v>0</v>
      </c>
      <c r="J28" s="9">
        <v>0</v>
      </c>
      <c r="K28" s="9">
        <v>0</v>
      </c>
      <c r="L28" s="9">
        <f t="shared" si="9"/>
        <v>1</v>
      </c>
      <c r="M28" s="9">
        <f t="shared" si="10"/>
        <v>1.0413926851582251</v>
      </c>
      <c r="N28">
        <f t="shared" si="11"/>
        <v>0.80163234623316648</v>
      </c>
      <c r="S28" s="30"/>
      <c r="T28" t="s">
        <v>68</v>
      </c>
      <c r="U28">
        <f>SUM(U27:AI27)</f>
        <v>3.9357065164898635</v>
      </c>
      <c r="AL28" s="30"/>
      <c r="AM28" t="s">
        <v>70</v>
      </c>
      <c r="AN28">
        <f>SUM(AN27:BB27)</f>
        <v>2.261878676221392</v>
      </c>
      <c r="BD28" s="30"/>
      <c r="BE28" t="s">
        <v>72</v>
      </c>
      <c r="BF28">
        <f>SUM(BF27:CA27)</f>
        <v>2.6741435730571617</v>
      </c>
      <c r="CD28" s="30"/>
      <c r="CE28" t="s">
        <v>74</v>
      </c>
      <c r="CF28">
        <f>SUM(CF27:CP27)</f>
        <v>1.9997338114102676</v>
      </c>
      <c r="CS28" s="30"/>
      <c r="CT28" t="s">
        <v>83</v>
      </c>
      <c r="CU28">
        <f>SUM(CU27:DE27)</f>
        <v>1.0448011008636686</v>
      </c>
      <c r="DI28" s="30"/>
      <c r="DJ28" t="s">
        <v>87</v>
      </c>
      <c r="DK28">
        <f>SUM(DK27:DT27)</f>
        <v>0.82940933632659775</v>
      </c>
      <c r="DW28" s="30"/>
      <c r="DX28" t="s">
        <v>91</v>
      </c>
      <c r="DY28">
        <f>SUM(DY27:EL27)</f>
        <v>1.2712125501992406</v>
      </c>
      <c r="EO28" s="30"/>
      <c r="EP28" t="s">
        <v>95</v>
      </c>
      <c r="EQ28">
        <f>SUM(EQ27:FD27)</f>
        <v>0</v>
      </c>
      <c r="FN28" s="30"/>
      <c r="FO28" t="s">
        <v>99</v>
      </c>
      <c r="FP28">
        <f>SUM(FP27:GA27)</f>
        <v>0.35647879998936638</v>
      </c>
      <c r="GD28" s="30"/>
      <c r="GE28" t="s">
        <v>102</v>
      </c>
      <c r="GF28">
        <f>SUM(GF27:HA27)</f>
        <v>3.6319691380326677</v>
      </c>
    </row>
    <row r="29" spans="1:209" x14ac:dyDescent="0.25">
      <c r="A29" s="10" t="s">
        <v>144</v>
      </c>
      <c r="B29" s="9">
        <v>0</v>
      </c>
      <c r="C29" s="9">
        <v>0</v>
      </c>
      <c r="D29" s="9">
        <v>0</v>
      </c>
      <c r="E29" s="9">
        <v>0</v>
      </c>
      <c r="F29" s="9">
        <v>1</v>
      </c>
      <c r="G29" s="9">
        <v>0</v>
      </c>
      <c r="H29" s="9">
        <v>0</v>
      </c>
      <c r="I29" s="9">
        <v>0</v>
      </c>
      <c r="J29" s="9">
        <v>0</v>
      </c>
      <c r="K29" s="9">
        <v>0</v>
      </c>
      <c r="L29" s="9">
        <f t="shared" si="9"/>
        <v>1</v>
      </c>
      <c r="M29" s="9">
        <f t="shared" si="10"/>
        <v>1.0413926851582251</v>
      </c>
      <c r="N29">
        <f t="shared" si="11"/>
        <v>0.80163234623316648</v>
      </c>
      <c r="S29" s="4"/>
      <c r="AL29" s="4"/>
      <c r="BD29" s="4"/>
      <c r="CD29" s="4"/>
      <c r="CS29" s="4"/>
      <c r="DI29" s="4"/>
      <c r="DW29" s="4"/>
      <c r="EO29" s="4"/>
      <c r="FN29" s="4"/>
      <c r="GD29" s="4"/>
    </row>
    <row r="30" spans="1:209" x14ac:dyDescent="0.25">
      <c r="A30" s="10" t="s">
        <v>174</v>
      </c>
      <c r="B30" s="9">
        <v>0</v>
      </c>
      <c r="C30" s="9">
        <v>0</v>
      </c>
      <c r="D30" s="9">
        <v>0</v>
      </c>
      <c r="E30" s="9">
        <v>0</v>
      </c>
      <c r="F30" s="9">
        <v>0</v>
      </c>
      <c r="G30" s="9">
        <v>0</v>
      </c>
      <c r="H30" s="9">
        <v>0</v>
      </c>
      <c r="I30" s="9">
        <v>0</v>
      </c>
      <c r="J30" s="9">
        <v>1</v>
      </c>
      <c r="K30" s="9">
        <v>0</v>
      </c>
      <c r="L30" s="9">
        <f t="shared" si="9"/>
        <v>1</v>
      </c>
      <c r="M30" s="9">
        <f t="shared" si="10"/>
        <v>1.0413926851582251</v>
      </c>
      <c r="N30">
        <f t="shared" si="11"/>
        <v>0.80163234623316648</v>
      </c>
      <c r="S30" s="30">
        <v>4</v>
      </c>
      <c r="T30" t="s">
        <v>66</v>
      </c>
      <c r="U30">
        <f>VLOOKUP(U$19,$A$20:$M$106,5)</f>
        <v>1</v>
      </c>
      <c r="V30">
        <f t="shared" ref="V30:AI30" si="65">VLOOKUP(V$19,$A$20:$M$106,5)</f>
        <v>1</v>
      </c>
      <c r="W30">
        <f t="shared" si="65"/>
        <v>1</v>
      </c>
      <c r="X30">
        <f t="shared" si="65"/>
        <v>0</v>
      </c>
      <c r="Y30">
        <f t="shared" si="65"/>
        <v>0</v>
      </c>
      <c r="Z30">
        <f t="shared" si="65"/>
        <v>0</v>
      </c>
      <c r="AA30">
        <f t="shared" si="65"/>
        <v>0</v>
      </c>
      <c r="AB30">
        <f t="shared" si="65"/>
        <v>0</v>
      </c>
      <c r="AC30">
        <f t="shared" si="65"/>
        <v>0</v>
      </c>
      <c r="AD30">
        <f t="shared" si="65"/>
        <v>0</v>
      </c>
      <c r="AE30">
        <f t="shared" si="65"/>
        <v>0</v>
      </c>
      <c r="AF30">
        <f t="shared" si="65"/>
        <v>0</v>
      </c>
      <c r="AG30">
        <f t="shared" si="65"/>
        <v>0</v>
      </c>
      <c r="AH30">
        <f t="shared" si="65"/>
        <v>0</v>
      </c>
      <c r="AI30">
        <f t="shared" si="65"/>
        <v>0</v>
      </c>
      <c r="AL30" s="30">
        <v>4</v>
      </c>
      <c r="AM30" t="s">
        <v>66</v>
      </c>
      <c r="AN30">
        <f>VLOOKUP(AN$19,$A$20:$M$106,5)</f>
        <v>1</v>
      </c>
      <c r="AO30">
        <f t="shared" ref="AO30:BA30" si="66">VLOOKUP(AO$19,$A$20:$M$106,5)</f>
        <v>0</v>
      </c>
      <c r="AP30">
        <f t="shared" si="66"/>
        <v>0</v>
      </c>
      <c r="AQ30">
        <f t="shared" si="66"/>
        <v>1</v>
      </c>
      <c r="AR30">
        <f t="shared" si="66"/>
        <v>0</v>
      </c>
      <c r="AS30">
        <f t="shared" si="66"/>
        <v>0</v>
      </c>
      <c r="AT30">
        <f t="shared" si="66"/>
        <v>0</v>
      </c>
      <c r="AU30">
        <f t="shared" si="66"/>
        <v>0</v>
      </c>
      <c r="AV30">
        <f t="shared" si="66"/>
        <v>0</v>
      </c>
      <c r="AW30">
        <f t="shared" si="66"/>
        <v>0</v>
      </c>
      <c r="AX30">
        <f t="shared" si="66"/>
        <v>0</v>
      </c>
      <c r="AY30">
        <f t="shared" si="66"/>
        <v>1</v>
      </c>
      <c r="AZ30">
        <f t="shared" si="66"/>
        <v>1</v>
      </c>
      <c r="BA30">
        <f t="shared" si="66"/>
        <v>1</v>
      </c>
      <c r="BD30" s="30">
        <v>4</v>
      </c>
      <c r="BE30" t="s">
        <v>66</v>
      </c>
      <c r="BF30">
        <f>VLOOKUP(BF$19,$A$20:$M$106,5)</f>
        <v>0</v>
      </c>
      <c r="BG30">
        <f t="shared" ref="BG30:CA30" si="67">VLOOKUP(BG$19,$A$20:$M$106,5)</f>
        <v>0</v>
      </c>
      <c r="BH30">
        <f t="shared" si="67"/>
        <v>0</v>
      </c>
      <c r="BI30">
        <f t="shared" si="67"/>
        <v>0</v>
      </c>
      <c r="BJ30">
        <f t="shared" si="67"/>
        <v>0</v>
      </c>
      <c r="BK30">
        <f t="shared" si="67"/>
        <v>0</v>
      </c>
      <c r="BL30">
        <f t="shared" si="67"/>
        <v>0</v>
      </c>
      <c r="BM30">
        <f t="shared" si="67"/>
        <v>0</v>
      </c>
      <c r="BN30">
        <f t="shared" si="67"/>
        <v>0</v>
      </c>
      <c r="BO30">
        <f t="shared" si="67"/>
        <v>0</v>
      </c>
      <c r="BP30">
        <f t="shared" si="67"/>
        <v>0</v>
      </c>
      <c r="BQ30">
        <f t="shared" si="67"/>
        <v>0</v>
      </c>
      <c r="BR30">
        <f t="shared" si="67"/>
        <v>1</v>
      </c>
      <c r="BS30">
        <f t="shared" si="67"/>
        <v>1</v>
      </c>
      <c r="BT30">
        <f t="shared" si="67"/>
        <v>0</v>
      </c>
      <c r="BU30">
        <f t="shared" si="67"/>
        <v>0</v>
      </c>
      <c r="BV30">
        <f t="shared" si="67"/>
        <v>0</v>
      </c>
      <c r="BW30">
        <f t="shared" si="67"/>
        <v>0</v>
      </c>
      <c r="BX30">
        <f t="shared" si="67"/>
        <v>0</v>
      </c>
      <c r="BY30">
        <f t="shared" si="67"/>
        <v>0</v>
      </c>
      <c r="BZ30">
        <f t="shared" si="67"/>
        <v>0</v>
      </c>
      <c r="CA30">
        <f t="shared" si="67"/>
        <v>0</v>
      </c>
      <c r="CD30" s="30">
        <v>3</v>
      </c>
      <c r="CE30" t="s">
        <v>66</v>
      </c>
      <c r="CF30">
        <f>VLOOKUP(CF$19,$A$20:$M$106,4)</f>
        <v>0</v>
      </c>
      <c r="CG30">
        <f t="shared" ref="CG30:CP30" si="68">VLOOKUP(CG$19,$A$20:$M$106,4)</f>
        <v>0</v>
      </c>
      <c r="CH30">
        <f t="shared" si="68"/>
        <v>0</v>
      </c>
      <c r="CI30">
        <f t="shared" si="68"/>
        <v>0</v>
      </c>
      <c r="CJ30">
        <f t="shared" si="68"/>
        <v>1</v>
      </c>
      <c r="CK30">
        <f t="shared" si="68"/>
        <v>1</v>
      </c>
      <c r="CL30">
        <f t="shared" si="68"/>
        <v>0</v>
      </c>
      <c r="CM30">
        <f t="shared" si="68"/>
        <v>0</v>
      </c>
      <c r="CN30">
        <f t="shared" si="68"/>
        <v>0</v>
      </c>
      <c r="CO30">
        <f t="shared" si="68"/>
        <v>0</v>
      </c>
      <c r="CP30">
        <f t="shared" si="68"/>
        <v>0</v>
      </c>
      <c r="CS30" s="30">
        <v>3</v>
      </c>
      <c r="CT30" t="s">
        <v>66</v>
      </c>
      <c r="CU30">
        <f>VLOOKUP(CU$19,$A$20:$M$106,4)</f>
        <v>0</v>
      </c>
      <c r="CV30">
        <f t="shared" ref="CV30:DF30" si="69">VLOOKUP(CV$19,$A$20:$M$106,4)</f>
        <v>0</v>
      </c>
      <c r="CW30">
        <f t="shared" si="69"/>
        <v>0</v>
      </c>
      <c r="CX30">
        <f t="shared" si="69"/>
        <v>0</v>
      </c>
      <c r="CY30">
        <f t="shared" si="69"/>
        <v>0</v>
      </c>
      <c r="CZ30">
        <f t="shared" si="69"/>
        <v>0</v>
      </c>
      <c r="DA30">
        <f t="shared" si="69"/>
        <v>0</v>
      </c>
      <c r="DB30">
        <f t="shared" si="69"/>
        <v>0</v>
      </c>
      <c r="DC30">
        <f t="shared" si="69"/>
        <v>0</v>
      </c>
      <c r="DD30">
        <f t="shared" si="69"/>
        <v>0</v>
      </c>
      <c r="DE30">
        <f t="shared" si="69"/>
        <v>0</v>
      </c>
      <c r="DF30">
        <f t="shared" si="69"/>
        <v>0</v>
      </c>
      <c r="DI30" s="30">
        <v>3</v>
      </c>
      <c r="DJ30" t="s">
        <v>66</v>
      </c>
      <c r="DK30">
        <f>VLOOKUP(DK$19,$A$20:$M$106,4)</f>
        <v>0</v>
      </c>
      <c r="DL30">
        <f t="shared" ref="DL30:DT30" si="70">VLOOKUP(DL$19,$A$20:$M$106,4)</f>
        <v>0</v>
      </c>
      <c r="DM30">
        <f t="shared" si="70"/>
        <v>1</v>
      </c>
      <c r="DN30">
        <f t="shared" si="70"/>
        <v>1</v>
      </c>
      <c r="DO30">
        <f t="shared" si="70"/>
        <v>0</v>
      </c>
      <c r="DP30">
        <f t="shared" si="70"/>
        <v>1</v>
      </c>
      <c r="DQ30">
        <f t="shared" si="70"/>
        <v>0</v>
      </c>
      <c r="DR30">
        <f t="shared" si="70"/>
        <v>0</v>
      </c>
      <c r="DS30">
        <f t="shared" si="70"/>
        <v>0</v>
      </c>
      <c r="DT30">
        <f t="shared" si="70"/>
        <v>0</v>
      </c>
      <c r="DW30" s="30">
        <v>3</v>
      </c>
      <c r="DX30" t="s">
        <v>66</v>
      </c>
      <c r="DY30">
        <f>VLOOKUP(DY$19,$A$20:$M$106,4)</f>
        <v>0</v>
      </c>
      <c r="DZ30">
        <f t="shared" ref="DZ30:EL30" si="71">VLOOKUP(DZ$19,$A$20:$M$106,4)</f>
        <v>0</v>
      </c>
      <c r="EA30">
        <f t="shared" si="71"/>
        <v>0</v>
      </c>
      <c r="EB30">
        <f t="shared" si="71"/>
        <v>0</v>
      </c>
      <c r="EC30">
        <f t="shared" si="71"/>
        <v>0</v>
      </c>
      <c r="ED30">
        <f t="shared" si="71"/>
        <v>0</v>
      </c>
      <c r="EE30">
        <f t="shared" si="71"/>
        <v>0</v>
      </c>
      <c r="EF30">
        <f t="shared" si="71"/>
        <v>0</v>
      </c>
      <c r="EG30">
        <f t="shared" si="71"/>
        <v>1</v>
      </c>
      <c r="EH30">
        <f t="shared" si="71"/>
        <v>0</v>
      </c>
      <c r="EI30">
        <f t="shared" si="71"/>
        <v>1</v>
      </c>
      <c r="EJ30">
        <f t="shared" si="71"/>
        <v>1</v>
      </c>
      <c r="EK30">
        <f t="shared" si="71"/>
        <v>1</v>
      </c>
      <c r="EL30">
        <f t="shared" si="71"/>
        <v>0</v>
      </c>
      <c r="EO30" s="30">
        <v>3</v>
      </c>
      <c r="EP30" t="s">
        <v>66</v>
      </c>
      <c r="EQ30">
        <f>VLOOKUP(EQ$19,$A$20:$M$106,4)</f>
        <v>0</v>
      </c>
      <c r="ER30">
        <f t="shared" ref="ER30:FK30" si="72">VLOOKUP(ER$19,$A$20:$M$106,4)</f>
        <v>1</v>
      </c>
      <c r="ES30">
        <f t="shared" si="72"/>
        <v>1</v>
      </c>
      <c r="ET30">
        <f t="shared" si="72"/>
        <v>1</v>
      </c>
      <c r="EU30">
        <f t="shared" si="72"/>
        <v>0</v>
      </c>
      <c r="EV30">
        <f t="shared" si="72"/>
        <v>1</v>
      </c>
      <c r="EW30">
        <f t="shared" si="72"/>
        <v>0</v>
      </c>
      <c r="EX30">
        <f t="shared" si="72"/>
        <v>0</v>
      </c>
      <c r="EY30">
        <f t="shared" si="72"/>
        <v>0</v>
      </c>
      <c r="EZ30">
        <f t="shared" si="72"/>
        <v>0</v>
      </c>
      <c r="FA30">
        <f t="shared" si="72"/>
        <v>0</v>
      </c>
      <c r="FB30">
        <f t="shared" si="72"/>
        <v>0</v>
      </c>
      <c r="FC30">
        <f t="shared" si="72"/>
        <v>0</v>
      </c>
      <c r="FD30">
        <f t="shared" si="72"/>
        <v>0</v>
      </c>
      <c r="FE30">
        <f t="shared" si="72"/>
        <v>0</v>
      </c>
      <c r="FF30">
        <f t="shared" si="72"/>
        <v>3</v>
      </c>
      <c r="FG30">
        <f t="shared" si="72"/>
        <v>0</v>
      </c>
      <c r="FH30">
        <f t="shared" si="72"/>
        <v>0</v>
      </c>
      <c r="FI30">
        <f t="shared" si="72"/>
        <v>0</v>
      </c>
      <c r="FJ30">
        <f t="shared" si="72"/>
        <v>0</v>
      </c>
      <c r="FK30">
        <f t="shared" si="72"/>
        <v>0</v>
      </c>
      <c r="FN30" s="30">
        <v>3</v>
      </c>
      <c r="FO30" t="s">
        <v>66</v>
      </c>
      <c r="FP30">
        <f>VLOOKUP(FP$19,$A$20:$M$106,4)</f>
        <v>0</v>
      </c>
      <c r="FQ30">
        <f t="shared" ref="FQ30:GA30" si="73">VLOOKUP(FQ$19,$A$20:$M$106,4)</f>
        <v>0</v>
      </c>
      <c r="FR30">
        <f t="shared" si="73"/>
        <v>0</v>
      </c>
      <c r="FS30">
        <f t="shared" si="73"/>
        <v>0</v>
      </c>
      <c r="FT30">
        <f t="shared" si="73"/>
        <v>0</v>
      </c>
      <c r="FU30">
        <f t="shared" si="73"/>
        <v>0</v>
      </c>
      <c r="FV30">
        <f t="shared" si="73"/>
        <v>0</v>
      </c>
      <c r="FW30">
        <f t="shared" si="73"/>
        <v>0</v>
      </c>
      <c r="FX30">
        <f t="shared" si="73"/>
        <v>0</v>
      </c>
      <c r="FY30">
        <f t="shared" si="73"/>
        <v>0</v>
      </c>
      <c r="FZ30">
        <f t="shared" si="73"/>
        <v>0</v>
      </c>
      <c r="GA30">
        <f t="shared" si="73"/>
        <v>0</v>
      </c>
      <c r="GD30" s="30">
        <v>3</v>
      </c>
      <c r="GE30" t="s">
        <v>66</v>
      </c>
      <c r="GF30">
        <f>VLOOKUP(GF$19,$A$20:$M$106,4)</f>
        <v>1</v>
      </c>
      <c r="GG30">
        <f t="shared" ref="GG30:HA30" si="74">VLOOKUP(GG$19,$A$20:$M$106,4)</f>
        <v>0</v>
      </c>
      <c r="GH30">
        <f t="shared" si="74"/>
        <v>0</v>
      </c>
      <c r="GI30">
        <f t="shared" si="74"/>
        <v>0</v>
      </c>
      <c r="GJ30">
        <f t="shared" si="74"/>
        <v>0</v>
      </c>
      <c r="GK30">
        <f t="shared" si="74"/>
        <v>1</v>
      </c>
      <c r="GL30">
        <f t="shared" si="74"/>
        <v>1</v>
      </c>
      <c r="GM30">
        <f t="shared" si="74"/>
        <v>1</v>
      </c>
      <c r="GN30">
        <f t="shared" si="74"/>
        <v>0</v>
      </c>
      <c r="GO30">
        <f t="shared" si="74"/>
        <v>1</v>
      </c>
      <c r="GP30">
        <f t="shared" si="74"/>
        <v>0</v>
      </c>
      <c r="GQ30">
        <f t="shared" si="74"/>
        <v>0</v>
      </c>
      <c r="GR30">
        <f t="shared" si="74"/>
        <v>0</v>
      </c>
      <c r="GS30">
        <f t="shared" si="74"/>
        <v>0</v>
      </c>
      <c r="GT30">
        <f t="shared" si="74"/>
        <v>0</v>
      </c>
      <c r="GU30">
        <f t="shared" si="74"/>
        <v>0</v>
      </c>
      <c r="GV30">
        <f t="shared" si="74"/>
        <v>0</v>
      </c>
      <c r="GW30">
        <f t="shared" si="74"/>
        <v>0</v>
      </c>
      <c r="GX30">
        <f t="shared" si="74"/>
        <v>0</v>
      </c>
      <c r="GY30">
        <f t="shared" si="74"/>
        <v>0</v>
      </c>
      <c r="GZ30">
        <f t="shared" si="74"/>
        <v>0</v>
      </c>
      <c r="HA30">
        <f t="shared" si="74"/>
        <v>0</v>
      </c>
    </row>
    <row r="31" spans="1:209" x14ac:dyDescent="0.25">
      <c r="A31" s="10" t="s">
        <v>128</v>
      </c>
      <c r="B31" s="9">
        <v>0</v>
      </c>
      <c r="C31" s="9">
        <v>0</v>
      </c>
      <c r="D31" s="9">
        <v>1</v>
      </c>
      <c r="E31" s="9">
        <v>0</v>
      </c>
      <c r="F31" s="9">
        <v>0</v>
      </c>
      <c r="G31" s="9">
        <v>1</v>
      </c>
      <c r="H31" s="9">
        <v>0</v>
      </c>
      <c r="I31" s="9">
        <v>0</v>
      </c>
      <c r="J31" s="9">
        <v>0</v>
      </c>
      <c r="K31" s="9">
        <v>0</v>
      </c>
      <c r="L31" s="9">
        <f t="shared" si="9"/>
        <v>2</v>
      </c>
      <c r="M31" s="9">
        <f t="shared" si="10"/>
        <v>0.74036268949424389</v>
      </c>
      <c r="N31">
        <f t="shared" si="11"/>
        <v>0.53147891704225514</v>
      </c>
      <c r="S31" s="30"/>
      <c r="T31" t="s">
        <v>59</v>
      </c>
      <c r="U31">
        <f>IF(U30=0,0,VLOOKUP(U19,$A$20:$M$106,13))</f>
        <v>0.56427143043856254</v>
      </c>
      <c r="V31">
        <f t="shared" ref="V31:AI31" si="75">IF(V30=0,0,VLOOKUP(V19,$A$20:$M$106,13))</f>
        <v>0.34242268082220628</v>
      </c>
      <c r="W31">
        <f t="shared" si="75"/>
        <v>0.2632414347745814</v>
      </c>
      <c r="X31">
        <f t="shared" si="75"/>
        <v>0</v>
      </c>
      <c r="Y31">
        <f t="shared" si="75"/>
        <v>0</v>
      </c>
      <c r="Z31">
        <f t="shared" si="75"/>
        <v>0</v>
      </c>
      <c r="AA31">
        <f t="shared" si="75"/>
        <v>0</v>
      </c>
      <c r="AB31">
        <f t="shared" si="75"/>
        <v>0</v>
      </c>
      <c r="AC31">
        <f t="shared" si="75"/>
        <v>0</v>
      </c>
      <c r="AD31">
        <f t="shared" si="75"/>
        <v>0</v>
      </c>
      <c r="AE31">
        <f t="shared" si="75"/>
        <v>0</v>
      </c>
      <c r="AF31">
        <f t="shared" si="75"/>
        <v>0</v>
      </c>
      <c r="AG31">
        <f t="shared" si="75"/>
        <v>0</v>
      </c>
      <c r="AH31">
        <f t="shared" si="75"/>
        <v>0</v>
      </c>
      <c r="AI31">
        <f t="shared" si="75"/>
        <v>0</v>
      </c>
      <c r="AL31" s="30"/>
      <c r="AM31" t="s">
        <v>59</v>
      </c>
      <c r="AN31">
        <f t="shared" ref="AN31:BA31" si="76">IF(AN30=0,0,VLOOKUP(AN19,$A$20:$M$106,13))</f>
        <v>0.34242268082220628</v>
      </c>
      <c r="AO31">
        <f t="shared" si="76"/>
        <v>0</v>
      </c>
      <c r="AP31">
        <f t="shared" si="76"/>
        <v>0</v>
      </c>
      <c r="AQ31">
        <f t="shared" si="76"/>
        <v>0.2632414347745814</v>
      </c>
      <c r="AR31">
        <f t="shared" si="76"/>
        <v>0</v>
      </c>
      <c r="AS31">
        <f t="shared" si="76"/>
        <v>0</v>
      </c>
      <c r="AT31">
        <f t="shared" si="76"/>
        <v>0</v>
      </c>
      <c r="AU31">
        <f t="shared" si="76"/>
        <v>0</v>
      </c>
      <c r="AV31">
        <f t="shared" si="76"/>
        <v>0</v>
      </c>
      <c r="AW31">
        <f t="shared" si="76"/>
        <v>0</v>
      </c>
      <c r="AX31">
        <f t="shared" si="76"/>
        <v>0</v>
      </c>
      <c r="AY31">
        <f t="shared" si="76"/>
        <v>0.43933269383026263</v>
      </c>
      <c r="AZ31">
        <f t="shared" si="76"/>
        <v>0.43933269383026263</v>
      </c>
      <c r="BA31">
        <f t="shared" si="76"/>
        <v>0.34242268082220628</v>
      </c>
      <c r="BD31" s="30"/>
      <c r="BE31" t="s">
        <v>59</v>
      </c>
      <c r="BF31">
        <f t="shared" ref="BF31:CA31" si="77">IF(BF30=0,0,VLOOKUP(BF19,$A$20:$M$106,13))</f>
        <v>0</v>
      </c>
      <c r="BG31">
        <f t="shared" si="77"/>
        <v>0</v>
      </c>
      <c r="BH31">
        <f t="shared" si="77"/>
        <v>0</v>
      </c>
      <c r="BI31">
        <f t="shared" si="77"/>
        <v>0</v>
      </c>
      <c r="BJ31">
        <f t="shared" si="77"/>
        <v>0</v>
      </c>
      <c r="BK31">
        <f t="shared" si="77"/>
        <v>0</v>
      </c>
      <c r="BL31">
        <f t="shared" si="77"/>
        <v>0</v>
      </c>
      <c r="BM31">
        <f t="shared" si="77"/>
        <v>0</v>
      </c>
      <c r="BN31">
        <f t="shared" si="77"/>
        <v>0</v>
      </c>
      <c r="BO31">
        <f t="shared" si="77"/>
        <v>0</v>
      </c>
      <c r="BP31">
        <f t="shared" si="77"/>
        <v>0</v>
      </c>
      <c r="BQ31">
        <f t="shared" si="77"/>
        <v>0</v>
      </c>
      <c r="BR31">
        <f t="shared" si="77"/>
        <v>0.34242268082220628</v>
      </c>
      <c r="BS31">
        <f t="shared" si="77"/>
        <v>0.2632414347745814</v>
      </c>
      <c r="BT31">
        <f t="shared" si="77"/>
        <v>0</v>
      </c>
      <c r="BU31">
        <f t="shared" si="77"/>
        <v>0</v>
      </c>
      <c r="BV31">
        <f t="shared" si="77"/>
        <v>0</v>
      </c>
      <c r="BW31">
        <f t="shared" si="77"/>
        <v>0</v>
      </c>
      <c r="BX31">
        <f t="shared" si="77"/>
        <v>0</v>
      </c>
      <c r="BY31">
        <f t="shared" si="77"/>
        <v>0</v>
      </c>
      <c r="BZ31">
        <f t="shared" si="77"/>
        <v>0</v>
      </c>
      <c r="CA31">
        <f t="shared" si="77"/>
        <v>0</v>
      </c>
      <c r="CD31" s="30"/>
      <c r="CE31" t="s">
        <v>59</v>
      </c>
      <c r="CF31">
        <f t="shared" ref="CF31:CP31" si="78">IF(CF30=0,0,VLOOKUP(CF19,$A$20:$M$106,13))</f>
        <v>0</v>
      </c>
      <c r="CG31">
        <f t="shared" si="78"/>
        <v>0</v>
      </c>
      <c r="CH31">
        <f t="shared" si="78"/>
        <v>0</v>
      </c>
      <c r="CI31">
        <f t="shared" si="78"/>
        <v>0</v>
      </c>
      <c r="CJ31">
        <f t="shared" si="78"/>
        <v>0.34242268082220628</v>
      </c>
      <c r="CK31">
        <f t="shared" si="78"/>
        <v>0.2632414347745814</v>
      </c>
      <c r="CL31">
        <f t="shared" si="78"/>
        <v>0</v>
      </c>
      <c r="CM31">
        <f t="shared" si="78"/>
        <v>0</v>
      </c>
      <c r="CN31">
        <f t="shared" si="78"/>
        <v>0</v>
      </c>
      <c r="CO31">
        <f t="shared" si="78"/>
        <v>0</v>
      </c>
      <c r="CP31">
        <f t="shared" si="78"/>
        <v>0</v>
      </c>
      <c r="CS31" s="30"/>
      <c r="CT31" t="s">
        <v>59</v>
      </c>
      <c r="CU31">
        <f t="shared" ref="CU31:DF31" si="79">IF(CU30=0,0,VLOOKUP(CU19,$A$20:$M$106,13))</f>
        <v>0</v>
      </c>
      <c r="CV31">
        <f t="shared" si="79"/>
        <v>0</v>
      </c>
      <c r="CW31">
        <f t="shared" si="79"/>
        <v>0</v>
      </c>
      <c r="CX31">
        <f t="shared" si="79"/>
        <v>0</v>
      </c>
      <c r="CY31">
        <f t="shared" si="79"/>
        <v>0</v>
      </c>
      <c r="CZ31">
        <f t="shared" si="79"/>
        <v>0</v>
      </c>
      <c r="DA31">
        <f t="shared" si="79"/>
        <v>0</v>
      </c>
      <c r="DB31">
        <f t="shared" si="79"/>
        <v>0</v>
      </c>
      <c r="DC31">
        <f t="shared" si="79"/>
        <v>0</v>
      </c>
      <c r="DD31">
        <f t="shared" si="79"/>
        <v>0</v>
      </c>
      <c r="DE31">
        <f t="shared" si="79"/>
        <v>0</v>
      </c>
      <c r="DF31">
        <f t="shared" si="79"/>
        <v>0</v>
      </c>
      <c r="DI31" s="30"/>
      <c r="DJ31" t="s">
        <v>59</v>
      </c>
      <c r="DK31">
        <f t="shared" ref="DK31:DT31" si="80">IF(DK30=0,0,VLOOKUP(DK19,$A$20:$M$106,13))</f>
        <v>0</v>
      </c>
      <c r="DL31">
        <f t="shared" si="80"/>
        <v>0</v>
      </c>
      <c r="DM31">
        <f t="shared" si="80"/>
        <v>0.2632414347745814</v>
      </c>
      <c r="DN31">
        <f t="shared" si="80"/>
        <v>0.74036268949424389</v>
      </c>
      <c r="DO31">
        <f t="shared" si="80"/>
        <v>0</v>
      </c>
      <c r="DP31">
        <f t="shared" si="80"/>
        <v>0.34242268082220628</v>
      </c>
      <c r="DQ31">
        <f t="shared" si="80"/>
        <v>0</v>
      </c>
      <c r="DR31">
        <f t="shared" si="80"/>
        <v>0</v>
      </c>
      <c r="DS31">
        <f t="shared" si="80"/>
        <v>0</v>
      </c>
      <c r="DT31">
        <f t="shared" si="80"/>
        <v>0</v>
      </c>
      <c r="DW31" s="30"/>
      <c r="DX31" t="s">
        <v>59</v>
      </c>
      <c r="DY31">
        <f t="shared" ref="DY31:EL31" si="81">IF(DY30=0,0,VLOOKUP(DY19,$A$20:$M$106,13))</f>
        <v>0</v>
      </c>
      <c r="DZ31">
        <f t="shared" si="81"/>
        <v>0</v>
      </c>
      <c r="EA31">
        <f t="shared" si="81"/>
        <v>0</v>
      </c>
      <c r="EB31">
        <f t="shared" si="81"/>
        <v>0</v>
      </c>
      <c r="EC31">
        <f t="shared" si="81"/>
        <v>0</v>
      </c>
      <c r="ED31">
        <f t="shared" si="81"/>
        <v>0</v>
      </c>
      <c r="EE31">
        <f t="shared" si="81"/>
        <v>0</v>
      </c>
      <c r="EF31">
        <f t="shared" si="81"/>
        <v>0</v>
      </c>
      <c r="EG31">
        <f t="shared" si="81"/>
        <v>0.34242268082220628</v>
      </c>
      <c r="EH31">
        <f t="shared" si="81"/>
        <v>0</v>
      </c>
      <c r="EI31">
        <f t="shared" si="81"/>
        <v>0.56427143043856254</v>
      </c>
      <c r="EJ31">
        <f t="shared" si="81"/>
        <v>0.43933269383026263</v>
      </c>
      <c r="EK31">
        <f t="shared" si="81"/>
        <v>0.43933269383026263</v>
      </c>
      <c r="EL31">
        <f t="shared" si="81"/>
        <v>0</v>
      </c>
      <c r="EO31" s="30"/>
      <c r="EP31" t="s">
        <v>59</v>
      </c>
      <c r="EQ31">
        <f t="shared" ref="EQ31:FK31" si="82">IF(EQ30=0,0,VLOOKUP(EQ19,$A$20:$M$106,13))</f>
        <v>0</v>
      </c>
      <c r="ER31">
        <f t="shared" si="82"/>
        <v>0.56427143043856254</v>
      </c>
      <c r="ES31">
        <f t="shared" si="82"/>
        <v>0.43933269383026263</v>
      </c>
      <c r="ET31">
        <f t="shared" si="82"/>
        <v>0.43933269383026263</v>
      </c>
      <c r="EU31">
        <f t="shared" si="82"/>
        <v>0</v>
      </c>
      <c r="EV31">
        <f t="shared" si="82"/>
        <v>0.34242268082220628</v>
      </c>
      <c r="EW31">
        <f t="shared" si="82"/>
        <v>0</v>
      </c>
      <c r="EX31">
        <f t="shared" si="82"/>
        <v>0</v>
      </c>
      <c r="EY31">
        <f t="shared" si="82"/>
        <v>0</v>
      </c>
      <c r="EZ31">
        <f t="shared" si="82"/>
        <v>0</v>
      </c>
      <c r="FA31">
        <f t="shared" si="82"/>
        <v>0</v>
      </c>
      <c r="FB31">
        <f t="shared" si="82"/>
        <v>0</v>
      </c>
      <c r="FC31">
        <f t="shared" si="82"/>
        <v>0</v>
      </c>
      <c r="FD31">
        <f t="shared" si="82"/>
        <v>0</v>
      </c>
      <c r="FE31">
        <f t="shared" si="82"/>
        <v>0</v>
      </c>
      <c r="FF31">
        <f t="shared" si="82"/>
        <v>0.56427143043856254</v>
      </c>
      <c r="FG31">
        <f t="shared" si="82"/>
        <v>0</v>
      </c>
      <c r="FH31">
        <f t="shared" si="82"/>
        <v>0</v>
      </c>
      <c r="FI31">
        <f t="shared" si="82"/>
        <v>0</v>
      </c>
      <c r="FJ31">
        <f t="shared" si="82"/>
        <v>0</v>
      </c>
      <c r="FK31">
        <f t="shared" si="82"/>
        <v>0</v>
      </c>
      <c r="FN31" s="30"/>
      <c r="FO31" t="s">
        <v>59</v>
      </c>
      <c r="FP31">
        <f t="shared" ref="FP31:GA31" si="83">IF(FP30=0,0,VLOOKUP(FP19,$A$20:$M$106,13))</f>
        <v>0</v>
      </c>
      <c r="FQ31">
        <f t="shared" si="83"/>
        <v>0</v>
      </c>
      <c r="FR31">
        <f t="shared" si="83"/>
        <v>0</v>
      </c>
      <c r="FS31">
        <f t="shared" si="83"/>
        <v>0</v>
      </c>
      <c r="FT31">
        <f t="shared" si="83"/>
        <v>0</v>
      </c>
      <c r="FU31">
        <f t="shared" si="83"/>
        <v>0</v>
      </c>
      <c r="FV31">
        <f t="shared" si="83"/>
        <v>0</v>
      </c>
      <c r="FW31">
        <f t="shared" si="83"/>
        <v>0</v>
      </c>
      <c r="FX31">
        <f t="shared" si="83"/>
        <v>0</v>
      </c>
      <c r="FY31">
        <f t="shared" si="83"/>
        <v>0</v>
      </c>
      <c r="FZ31">
        <f t="shared" si="83"/>
        <v>0</v>
      </c>
      <c r="GA31">
        <f t="shared" si="83"/>
        <v>0</v>
      </c>
      <c r="GD31" s="30"/>
      <c r="GE31" t="s">
        <v>59</v>
      </c>
      <c r="GF31">
        <f t="shared" ref="GF31:HA31" si="84">IF(GF30=0,0,VLOOKUP(GF19,$A$20:$M$106,13))</f>
        <v>0.74036268949424389</v>
      </c>
      <c r="GG31">
        <f t="shared" si="84"/>
        <v>0</v>
      </c>
      <c r="GH31">
        <f t="shared" si="84"/>
        <v>0</v>
      </c>
      <c r="GI31">
        <f t="shared" si="84"/>
        <v>0</v>
      </c>
      <c r="GJ31">
        <f t="shared" si="84"/>
        <v>0</v>
      </c>
      <c r="GK31">
        <f t="shared" si="84"/>
        <v>0.34242268082220628</v>
      </c>
      <c r="GL31">
        <f t="shared" si="84"/>
        <v>0.2632414347745814</v>
      </c>
      <c r="GM31">
        <f t="shared" si="84"/>
        <v>0.56427143043856254</v>
      </c>
      <c r="GN31">
        <f t="shared" si="84"/>
        <v>0</v>
      </c>
      <c r="GO31">
        <f t="shared" si="84"/>
        <v>0.34242268082220628</v>
      </c>
      <c r="GP31">
        <f t="shared" si="84"/>
        <v>0</v>
      </c>
      <c r="GQ31">
        <f t="shared" si="84"/>
        <v>0</v>
      </c>
      <c r="GR31">
        <f t="shared" si="84"/>
        <v>0</v>
      </c>
      <c r="GS31">
        <f t="shared" si="84"/>
        <v>0</v>
      </c>
      <c r="GT31">
        <f t="shared" si="84"/>
        <v>0</v>
      </c>
      <c r="GU31">
        <f t="shared" si="84"/>
        <v>0</v>
      </c>
      <c r="GV31">
        <f t="shared" si="84"/>
        <v>0</v>
      </c>
      <c r="GW31">
        <f t="shared" si="84"/>
        <v>0</v>
      </c>
      <c r="GX31">
        <f t="shared" si="84"/>
        <v>0</v>
      </c>
      <c r="GY31">
        <f t="shared" si="84"/>
        <v>0</v>
      </c>
      <c r="GZ31">
        <f t="shared" si="84"/>
        <v>0</v>
      </c>
      <c r="HA31">
        <f t="shared" si="84"/>
        <v>0</v>
      </c>
    </row>
    <row r="32" spans="1:209" x14ac:dyDescent="0.25">
      <c r="A32" s="10" t="s">
        <v>96</v>
      </c>
      <c r="B32" s="9">
        <v>0</v>
      </c>
      <c r="C32" s="9">
        <v>0</v>
      </c>
      <c r="D32" s="9">
        <v>0</v>
      </c>
      <c r="E32" s="9">
        <v>0</v>
      </c>
      <c r="F32" s="9">
        <v>0</v>
      </c>
      <c r="G32" s="9">
        <v>0</v>
      </c>
      <c r="H32" s="9">
        <v>1</v>
      </c>
      <c r="I32" s="9">
        <v>3</v>
      </c>
      <c r="J32" s="9">
        <v>0</v>
      </c>
      <c r="K32" s="9">
        <v>0</v>
      </c>
      <c r="L32" s="9">
        <f t="shared" si="9"/>
        <v>2</v>
      </c>
      <c r="M32" s="9">
        <f t="shared" si="10"/>
        <v>0.74036268949424389</v>
      </c>
      <c r="N32">
        <f t="shared" si="11"/>
        <v>0.53147891704225514</v>
      </c>
      <c r="S32" s="30"/>
      <c r="T32" t="s">
        <v>67</v>
      </c>
      <c r="U32">
        <f>(U31*($Q$18+1)*U30)/($Q$18*((1-$Q$19)+($Q$19*$E$107/$Q$20))+U30)</f>
        <v>0.65461221853927276</v>
      </c>
      <c r="V32">
        <f t="shared" ref="V32:AI32" si="85">(V31*($Q$18+1)*V30)/($Q$18*((1-$Q$19)+($Q$19*$E$107/$Q$20))+V30)</f>
        <v>0.39724511765015802</v>
      </c>
      <c r="W32">
        <f t="shared" si="85"/>
        <v>0.30538682331536576</v>
      </c>
      <c r="X32">
        <f t="shared" si="85"/>
        <v>0</v>
      </c>
      <c r="Y32">
        <f t="shared" si="85"/>
        <v>0</v>
      </c>
      <c r="Z32">
        <f t="shared" si="85"/>
        <v>0</v>
      </c>
      <c r="AA32">
        <f t="shared" si="85"/>
        <v>0</v>
      </c>
      <c r="AB32">
        <f t="shared" si="85"/>
        <v>0</v>
      </c>
      <c r="AC32">
        <f t="shared" si="85"/>
        <v>0</v>
      </c>
      <c r="AD32">
        <f t="shared" si="85"/>
        <v>0</v>
      </c>
      <c r="AE32">
        <f t="shared" si="85"/>
        <v>0</v>
      </c>
      <c r="AF32">
        <f t="shared" si="85"/>
        <v>0</v>
      </c>
      <c r="AG32">
        <f t="shared" si="85"/>
        <v>0</v>
      </c>
      <c r="AH32">
        <f t="shared" si="85"/>
        <v>0</v>
      </c>
      <c r="AI32">
        <f t="shared" si="85"/>
        <v>0</v>
      </c>
      <c r="AL32" s="30"/>
      <c r="AM32" t="s">
        <v>69</v>
      </c>
      <c r="AN32">
        <f t="shared" ref="AN32:BA32" si="86">(AN31*($Q$18+1)*AN30)/($Q$18*((1-$Q$19)+($Q$19*$E$107/$Q$20))+AN30)</f>
        <v>0.39724511765015802</v>
      </c>
      <c r="AO32">
        <f t="shared" si="86"/>
        <v>0</v>
      </c>
      <c r="AP32">
        <f t="shared" si="86"/>
        <v>0</v>
      </c>
      <c r="AQ32">
        <f t="shared" si="86"/>
        <v>0.30538682331536576</v>
      </c>
      <c r="AR32">
        <f t="shared" si="86"/>
        <v>0</v>
      </c>
      <c r="AS32">
        <f t="shared" si="86"/>
        <v>0</v>
      </c>
      <c r="AT32">
        <f t="shared" si="86"/>
        <v>0</v>
      </c>
      <c r="AU32">
        <f t="shared" si="86"/>
        <v>0</v>
      </c>
      <c r="AV32">
        <f t="shared" si="86"/>
        <v>0</v>
      </c>
      <c r="AW32">
        <f t="shared" si="86"/>
        <v>0</v>
      </c>
      <c r="AX32">
        <f t="shared" si="86"/>
        <v>0</v>
      </c>
      <c r="AY32">
        <f t="shared" si="86"/>
        <v>0.5096705838208766</v>
      </c>
      <c r="AZ32">
        <f t="shared" si="86"/>
        <v>0.5096705838208766</v>
      </c>
      <c r="BA32">
        <f t="shared" si="86"/>
        <v>0.39724511765015802</v>
      </c>
      <c r="BD32" s="30"/>
      <c r="BE32" t="s">
        <v>71</v>
      </c>
      <c r="BF32">
        <f t="shared" ref="BF32:CA32" si="87">(BF31*($Q$18+1)*BF30)/($Q$18*((1-$Q$19)+($Q$19*$E$107/$Q$20))+BF30)</f>
        <v>0</v>
      </c>
      <c r="BG32">
        <f t="shared" si="87"/>
        <v>0</v>
      </c>
      <c r="BH32">
        <f t="shared" si="87"/>
        <v>0</v>
      </c>
      <c r="BI32">
        <f t="shared" si="87"/>
        <v>0</v>
      </c>
      <c r="BJ32">
        <f t="shared" si="87"/>
        <v>0</v>
      </c>
      <c r="BK32">
        <f t="shared" si="87"/>
        <v>0</v>
      </c>
      <c r="BL32">
        <f t="shared" si="87"/>
        <v>0</v>
      </c>
      <c r="BM32">
        <f t="shared" si="87"/>
        <v>0</v>
      </c>
      <c r="BN32">
        <f t="shared" si="87"/>
        <v>0</v>
      </c>
      <c r="BO32">
        <f t="shared" si="87"/>
        <v>0</v>
      </c>
      <c r="BP32">
        <f t="shared" si="87"/>
        <v>0</v>
      </c>
      <c r="BQ32">
        <f t="shared" si="87"/>
        <v>0</v>
      </c>
      <c r="BR32">
        <f t="shared" si="87"/>
        <v>0.39724511765015802</v>
      </c>
      <c r="BS32">
        <f t="shared" si="87"/>
        <v>0.30538682331536576</v>
      </c>
      <c r="BT32">
        <f t="shared" si="87"/>
        <v>0</v>
      </c>
      <c r="BU32">
        <f t="shared" si="87"/>
        <v>0</v>
      </c>
      <c r="BV32">
        <f t="shared" si="87"/>
        <v>0</v>
      </c>
      <c r="BW32">
        <f t="shared" si="87"/>
        <v>0</v>
      </c>
      <c r="BX32">
        <f t="shared" si="87"/>
        <v>0</v>
      </c>
      <c r="BY32">
        <f t="shared" si="87"/>
        <v>0</v>
      </c>
      <c r="BZ32">
        <f t="shared" si="87"/>
        <v>0</v>
      </c>
      <c r="CA32">
        <f t="shared" si="87"/>
        <v>0</v>
      </c>
      <c r="CD32" s="30"/>
      <c r="CE32" t="s">
        <v>73</v>
      </c>
      <c r="CF32">
        <f t="shared" ref="CF32:CP32" si="88">(CF31*($Q$18+1)*CF30)/($Q$18*((1-$Q$19)+($Q$19*$E$107/$Q$20))+CF30)</f>
        <v>0</v>
      </c>
      <c r="CG32">
        <f t="shared" si="88"/>
        <v>0</v>
      </c>
      <c r="CH32">
        <f t="shared" si="88"/>
        <v>0</v>
      </c>
      <c r="CI32">
        <f t="shared" si="88"/>
        <v>0</v>
      </c>
      <c r="CJ32">
        <f>(CJ31*($Q$18+1)*CJ30)/($Q$18*((1-$Q$19)+($Q$19*$D$107/$Q$20))+CJ30)</f>
        <v>0.28369501596249941</v>
      </c>
      <c r="CK32">
        <f>(CK31*($Q$18+1)*CK30)/($Q$18*((1-$Q$19)+($Q$19*$D$107/$Q$20))+CK30)</f>
        <v>0.21809385657821492</v>
      </c>
      <c r="CL32">
        <f t="shared" si="88"/>
        <v>0</v>
      </c>
      <c r="CM32">
        <f t="shared" si="88"/>
        <v>0</v>
      </c>
      <c r="CN32">
        <f t="shared" si="88"/>
        <v>0</v>
      </c>
      <c r="CO32">
        <f t="shared" si="88"/>
        <v>0</v>
      </c>
      <c r="CP32">
        <f t="shared" si="88"/>
        <v>0</v>
      </c>
      <c r="CS32" s="30"/>
      <c r="CT32" t="s">
        <v>82</v>
      </c>
      <c r="CU32">
        <f t="shared" ref="CU32:DF32" si="89">(CU31*($Q$18+1)*CU30)/($Q$18*((1-$Q$19)+($Q$19*$E$107/$Q$20))+CU30)</f>
        <v>0</v>
      </c>
      <c r="CV32">
        <f t="shared" si="89"/>
        <v>0</v>
      </c>
      <c r="CW32">
        <f t="shared" si="89"/>
        <v>0</v>
      </c>
      <c r="CX32">
        <f t="shared" si="89"/>
        <v>0</v>
      </c>
      <c r="CY32">
        <f t="shared" si="89"/>
        <v>0</v>
      </c>
      <c r="CZ32">
        <f t="shared" si="89"/>
        <v>0</v>
      </c>
      <c r="DA32">
        <f t="shared" si="89"/>
        <v>0</v>
      </c>
      <c r="DB32">
        <f t="shared" si="89"/>
        <v>0</v>
      </c>
      <c r="DC32">
        <f t="shared" si="89"/>
        <v>0</v>
      </c>
      <c r="DD32">
        <f t="shared" si="89"/>
        <v>0</v>
      </c>
      <c r="DE32">
        <f t="shared" si="89"/>
        <v>0</v>
      </c>
      <c r="DF32">
        <f t="shared" si="89"/>
        <v>0</v>
      </c>
      <c r="DI32" s="30"/>
      <c r="DJ32" t="s">
        <v>86</v>
      </c>
      <c r="DK32">
        <f t="shared" ref="DK32:DT32" si="90">(DK31*($Q$18+1)*DK30)/($Q$18*((1-$Q$19)+($Q$19*$E$107/$Q$20))+DK30)</f>
        <v>0</v>
      </c>
      <c r="DL32">
        <f t="shared" si="90"/>
        <v>0</v>
      </c>
      <c r="DM32">
        <f>(DM31*($Q$18+1)*DM30)/($Q$18*((1-$Q$19)+($Q$19*$D$107/$Q$20))+DM30)</f>
        <v>0.21809385657821492</v>
      </c>
      <c r="DN32">
        <f>(DN31*($Q$18+1)*DN30)/($Q$18*((1-$Q$19)+($Q$19*$D$107/$Q$20))+DN30)</f>
        <v>0.61338578539768129</v>
      </c>
      <c r="DO32">
        <f t="shared" si="90"/>
        <v>0</v>
      </c>
      <c r="DP32">
        <f>(DP31*($Q$18+1)*DP30)/($Q$18*((1-$Q$19)+($Q$19*$D$107/$Q$20))+DP30)</f>
        <v>0.28369501596249941</v>
      </c>
      <c r="DQ32">
        <f t="shared" si="90"/>
        <v>0</v>
      </c>
      <c r="DR32">
        <f t="shared" si="90"/>
        <v>0</v>
      </c>
      <c r="DS32">
        <f t="shared" si="90"/>
        <v>0</v>
      </c>
      <c r="DT32">
        <f t="shared" si="90"/>
        <v>0</v>
      </c>
      <c r="DW32" s="30"/>
      <c r="DX32" t="s">
        <v>90</v>
      </c>
      <c r="DY32">
        <f t="shared" ref="DY32:EL32" si="91">(DY31*($Q$18+1)*DY30)/($Q$18*((1-$Q$19)+($Q$19*$E$107/$Q$20))+DY30)</f>
        <v>0</v>
      </c>
      <c r="DZ32">
        <f t="shared" si="91"/>
        <v>0</v>
      </c>
      <c r="EA32">
        <f t="shared" si="91"/>
        <v>0</v>
      </c>
      <c r="EB32">
        <f t="shared" si="91"/>
        <v>0</v>
      </c>
      <c r="EC32">
        <f t="shared" si="91"/>
        <v>0</v>
      </c>
      <c r="ED32">
        <f t="shared" si="91"/>
        <v>0</v>
      </c>
      <c r="EE32">
        <f t="shared" si="91"/>
        <v>0</v>
      </c>
      <c r="EF32">
        <f t="shared" si="91"/>
        <v>0</v>
      </c>
      <c r="EG32">
        <f>(EG31*($Q$18+1)*EG30)/($Q$18*((1-$Q$19)+($Q$19*$D$107/$Q$20))+EG30)</f>
        <v>0.28369501596249941</v>
      </c>
      <c r="EH32">
        <f t="shared" si="91"/>
        <v>0</v>
      </c>
      <c r="EI32">
        <f>(EI31*($Q$18+1)*EI30)/($Q$18*((1-$Q$19)+($Q$19*$D$107/$Q$20))+EI30)</f>
        <v>0.46749529581706689</v>
      </c>
      <c r="EJ32">
        <f>(EJ31*($Q$18+1)*EJ30)/($Q$18*((1-$Q$19)+($Q$19*$D$107/$Q$20))+EJ30)</f>
        <v>0.3639843461588293</v>
      </c>
      <c r="EK32">
        <f>(EK31*($Q$18+1)*EK30)/($Q$18*((1-$Q$19)+($Q$19*$D$107/$Q$20))+EK30)</f>
        <v>0.3639843461588293</v>
      </c>
      <c r="EL32">
        <f t="shared" si="91"/>
        <v>0</v>
      </c>
      <c r="EO32" s="30"/>
      <c r="EP32" t="s">
        <v>94</v>
      </c>
      <c r="EQ32">
        <f t="shared" ref="EQ32:FK32" si="92">(EQ31*($Q$18+1)*EQ30)/($Q$18*((1-$Q$19)+($Q$19*$E$107/$Q$20))+EQ30)</f>
        <v>0</v>
      </c>
      <c r="ER32">
        <f>(ER31*($Q$18+1)*ER30)/($Q$18*((1-$Q$19)+($Q$19*$D$107/$Q$20))+ER30)</f>
        <v>0.46749529581706689</v>
      </c>
      <c r="ES32">
        <f>(ES31*($Q$18+1)*ES30)/($Q$18*((1-$Q$19)+($Q$19*$D$107/$Q$20))+ES30)</f>
        <v>0.3639843461588293</v>
      </c>
      <c r="ET32">
        <f>(ET31*($Q$18+1)*ET30)/($Q$18*((1-$Q$19)+($Q$19*$D$107/$Q$20))+ET30)</f>
        <v>0.3639843461588293</v>
      </c>
      <c r="EU32">
        <f t="shared" si="92"/>
        <v>0</v>
      </c>
      <c r="EV32">
        <f>(EV31*($Q$18+1)*EV30)/($Q$18*((1-$Q$19)+($Q$19*$D$107/$Q$20))+EV30)</f>
        <v>0.28369501596249941</v>
      </c>
      <c r="EW32">
        <f t="shared" si="92"/>
        <v>0</v>
      </c>
      <c r="EX32">
        <f t="shared" si="92"/>
        <v>0</v>
      </c>
      <c r="EY32">
        <f t="shared" si="92"/>
        <v>0</v>
      </c>
      <c r="EZ32">
        <f t="shared" si="92"/>
        <v>0</v>
      </c>
      <c r="FA32">
        <f t="shared" si="92"/>
        <v>0</v>
      </c>
      <c r="FB32">
        <f t="shared" si="92"/>
        <v>0</v>
      </c>
      <c r="FC32">
        <f t="shared" si="92"/>
        <v>0</v>
      </c>
      <c r="FD32">
        <f t="shared" si="92"/>
        <v>0</v>
      </c>
      <c r="FE32">
        <f t="shared" si="92"/>
        <v>0</v>
      </c>
      <c r="FF32">
        <f>(FF31*($Q$18+1)*FF30)/($Q$18*((1-$Q$19)+($Q$19*$D$107/$Q$20))+FF30)</f>
        <v>0.79996865837019826</v>
      </c>
      <c r="FG32">
        <f t="shared" si="92"/>
        <v>0</v>
      </c>
      <c r="FH32">
        <f t="shared" si="92"/>
        <v>0</v>
      </c>
      <c r="FI32">
        <f t="shared" si="92"/>
        <v>0</v>
      </c>
      <c r="FJ32">
        <f t="shared" si="92"/>
        <v>0</v>
      </c>
      <c r="FK32">
        <f t="shared" si="92"/>
        <v>0</v>
      </c>
      <c r="FN32" s="30"/>
      <c r="FO32" t="s">
        <v>98</v>
      </c>
      <c r="FP32">
        <f t="shared" ref="FP32:GA32" si="93">(FP31*($Q$18+1)*FP30)/($Q$18*((1-$Q$19)+($Q$19*$E$107/$Q$20))+FP30)</f>
        <v>0</v>
      </c>
      <c r="FQ32">
        <f t="shared" si="93"/>
        <v>0</v>
      </c>
      <c r="FR32">
        <f t="shared" si="93"/>
        <v>0</v>
      </c>
      <c r="FS32">
        <f t="shared" si="93"/>
        <v>0</v>
      </c>
      <c r="FT32">
        <f t="shared" si="93"/>
        <v>0</v>
      </c>
      <c r="FU32">
        <f t="shared" si="93"/>
        <v>0</v>
      </c>
      <c r="FV32">
        <f t="shared" si="93"/>
        <v>0</v>
      </c>
      <c r="FW32">
        <f t="shared" si="93"/>
        <v>0</v>
      </c>
      <c r="FX32">
        <f t="shared" si="93"/>
        <v>0</v>
      </c>
      <c r="FY32">
        <f t="shared" si="93"/>
        <v>0</v>
      </c>
      <c r="FZ32">
        <f t="shared" si="93"/>
        <v>0</v>
      </c>
      <c r="GA32">
        <f t="shared" si="93"/>
        <v>0</v>
      </c>
      <c r="GD32" s="30"/>
      <c r="GE32" t="s">
        <v>101</v>
      </c>
      <c r="GF32">
        <f>(GF31*($Q$18+1)*GF30)/($Q$18*((1-$Q$19)+($Q$19*$D$107/$Q$20))+GF30)</f>
        <v>0.61338578539768129</v>
      </c>
      <c r="GG32">
        <f t="shared" ref="GG32:HA32" si="94">(GG31*($Q$18+1)*GG30)/($Q$18*((1-$Q$19)+($Q$19*$E$107/$Q$20))+GG30)</f>
        <v>0</v>
      </c>
      <c r="GH32">
        <f t="shared" si="94"/>
        <v>0</v>
      </c>
      <c r="GI32">
        <f t="shared" si="94"/>
        <v>0</v>
      </c>
      <c r="GJ32">
        <f t="shared" si="94"/>
        <v>0</v>
      </c>
      <c r="GK32">
        <f>(GK31*($Q$18+1)*GK30)/($Q$18*((1-$Q$19)+($Q$19*$D$107/$Q$20))+GK30)</f>
        <v>0.28369501596249941</v>
      </c>
      <c r="GL32">
        <f>(GL31*($Q$18+1)*GL30)/($Q$18*((1-$Q$19)+($Q$19*$D$107/$Q$20))+GL30)</f>
        <v>0.21809385657821492</v>
      </c>
      <c r="GM32">
        <f>(GM31*($Q$18+1)*GM30)/($Q$18*((1-$Q$19)+($Q$19*$D$107/$Q$20))+GM30)</f>
        <v>0.46749529581706689</v>
      </c>
      <c r="GN32">
        <f t="shared" si="94"/>
        <v>0</v>
      </c>
      <c r="GO32">
        <f>(GO31*($Q$18+1)*GO30)/($Q$18*((1-$Q$19)+($Q$19*$D$107/$Q$20))+GO30)</f>
        <v>0.28369501596249941</v>
      </c>
      <c r="GP32">
        <f t="shared" si="94"/>
        <v>0</v>
      </c>
      <c r="GQ32">
        <f t="shared" si="94"/>
        <v>0</v>
      </c>
      <c r="GR32">
        <f t="shared" si="94"/>
        <v>0</v>
      </c>
      <c r="GS32">
        <f t="shared" si="94"/>
        <v>0</v>
      </c>
      <c r="GT32">
        <f t="shared" si="94"/>
        <v>0</v>
      </c>
      <c r="GU32">
        <f t="shared" si="94"/>
        <v>0</v>
      </c>
      <c r="GV32">
        <f t="shared" si="94"/>
        <v>0</v>
      </c>
      <c r="GW32">
        <f t="shared" si="94"/>
        <v>0</v>
      </c>
      <c r="GX32">
        <f t="shared" si="94"/>
        <v>0</v>
      </c>
      <c r="GY32">
        <f t="shared" si="94"/>
        <v>0</v>
      </c>
      <c r="GZ32">
        <f t="shared" si="94"/>
        <v>0</v>
      </c>
      <c r="HA32">
        <f t="shared" si="94"/>
        <v>0</v>
      </c>
    </row>
    <row r="33" spans="1:209" x14ac:dyDescent="0.25">
      <c r="A33" s="10" t="s">
        <v>127</v>
      </c>
      <c r="B33" s="9">
        <v>0</v>
      </c>
      <c r="C33" s="9">
        <v>0</v>
      </c>
      <c r="D33" s="9">
        <v>1</v>
      </c>
      <c r="E33" s="9">
        <v>0</v>
      </c>
      <c r="F33" s="9">
        <v>0</v>
      </c>
      <c r="G33" s="9">
        <v>0</v>
      </c>
      <c r="H33" s="9">
        <v>1</v>
      </c>
      <c r="I33" s="9">
        <v>1</v>
      </c>
      <c r="J33" s="9">
        <v>0</v>
      </c>
      <c r="K33" s="9">
        <v>0</v>
      </c>
      <c r="L33" s="9">
        <f t="shared" si="9"/>
        <v>3</v>
      </c>
      <c r="M33" s="9">
        <f t="shared" si="10"/>
        <v>0.56427143043856254</v>
      </c>
      <c r="N33">
        <f t="shared" si="11"/>
        <v>0.33099321904142442</v>
      </c>
      <c r="S33" s="30"/>
      <c r="T33" t="s">
        <v>68</v>
      </c>
      <c r="U33">
        <f>SUM(U32:AI32)</f>
        <v>1.3572441595047966</v>
      </c>
      <c r="AL33" s="30"/>
      <c r="AM33" t="s">
        <v>70</v>
      </c>
      <c r="AN33">
        <f>SUM(AN32:BB32)</f>
        <v>2.1192182262574351</v>
      </c>
      <c r="BD33" s="30"/>
      <c r="BE33" t="s">
        <v>72</v>
      </c>
      <c r="BF33">
        <f>SUM(BF32:CA32)</f>
        <v>0.70263194096552373</v>
      </c>
      <c r="CD33" s="30"/>
      <c r="CE33" t="s">
        <v>74</v>
      </c>
      <c r="CF33">
        <f>SUM(CF32:CP32)</f>
        <v>0.50178887254071436</v>
      </c>
      <c r="CS33" s="30"/>
      <c r="CT33" t="s">
        <v>83</v>
      </c>
      <c r="CU33">
        <f>SUM(CU32:DE32)</f>
        <v>0</v>
      </c>
      <c r="DI33" s="30"/>
      <c r="DJ33" t="s">
        <v>87</v>
      </c>
      <c r="DK33">
        <f>SUM(DK32:DT32)</f>
        <v>1.1151746579383957</v>
      </c>
      <c r="DW33" s="30"/>
      <c r="DX33" t="s">
        <v>91</v>
      </c>
      <c r="DY33">
        <f>SUM(DY32:EL32)</f>
        <v>1.4791590040972249</v>
      </c>
      <c r="EO33" s="30"/>
      <c r="EP33" t="s">
        <v>95</v>
      </c>
      <c r="EQ33">
        <f>SUM(EQ32:FK32)</f>
        <v>2.279127662467423</v>
      </c>
      <c r="FN33" s="30"/>
      <c r="FO33" t="s">
        <v>99</v>
      </c>
      <c r="FP33">
        <f>SUM(FP32:GA32)</f>
        <v>0</v>
      </c>
      <c r="GD33" s="30"/>
      <c r="GE33" t="s">
        <v>102</v>
      </c>
      <c r="GF33">
        <f>SUM(GF32:HA32)</f>
        <v>1.8663649697179618</v>
      </c>
    </row>
    <row r="34" spans="1:209" x14ac:dyDescent="0.25">
      <c r="A34" s="10" t="s">
        <v>164</v>
      </c>
      <c r="B34" s="9">
        <v>0</v>
      </c>
      <c r="C34" s="9">
        <v>0</v>
      </c>
      <c r="D34" s="9">
        <v>0</v>
      </c>
      <c r="E34" s="9">
        <v>0</v>
      </c>
      <c r="F34" s="9">
        <v>0</v>
      </c>
      <c r="G34" s="9">
        <v>0</v>
      </c>
      <c r="H34" s="9">
        <v>0</v>
      </c>
      <c r="I34" s="9">
        <v>1</v>
      </c>
      <c r="J34" s="9">
        <v>0</v>
      </c>
      <c r="K34" s="9">
        <v>0</v>
      </c>
      <c r="L34" s="9">
        <f t="shared" si="9"/>
        <v>1</v>
      </c>
      <c r="M34" s="9">
        <f t="shared" si="10"/>
        <v>1.0413926851582251</v>
      </c>
      <c r="N34">
        <f t="shared" si="11"/>
        <v>0.80163234623316648</v>
      </c>
      <c r="S34" s="4"/>
      <c r="AL34" s="4"/>
      <c r="BD34" s="4"/>
      <c r="CD34" s="4"/>
      <c r="CS34" s="4"/>
      <c r="DI34" s="4"/>
      <c r="DW34" s="4"/>
      <c r="EO34" s="4"/>
      <c r="FN34" s="4"/>
      <c r="GD34" s="4"/>
    </row>
    <row r="35" spans="1:209" x14ac:dyDescent="0.25">
      <c r="A35" s="10" t="s">
        <v>167</v>
      </c>
      <c r="B35" s="9">
        <v>0</v>
      </c>
      <c r="C35" s="9">
        <v>0</v>
      </c>
      <c r="D35" s="9">
        <v>0</v>
      </c>
      <c r="E35" s="9">
        <v>0</v>
      </c>
      <c r="F35" s="9">
        <v>0</v>
      </c>
      <c r="G35" s="9">
        <v>0</v>
      </c>
      <c r="H35" s="9">
        <v>0</v>
      </c>
      <c r="I35" s="9">
        <v>0</v>
      </c>
      <c r="J35" s="9">
        <v>1</v>
      </c>
      <c r="K35" s="9">
        <v>0</v>
      </c>
      <c r="L35" s="9">
        <f t="shared" si="9"/>
        <v>1</v>
      </c>
      <c r="M35" s="9">
        <f t="shared" si="10"/>
        <v>1.0413926851582251</v>
      </c>
      <c r="N35">
        <f t="shared" si="11"/>
        <v>0.80163234623316648</v>
      </c>
      <c r="S35" s="30">
        <v>5</v>
      </c>
      <c r="T35" t="s">
        <v>66</v>
      </c>
      <c r="U35">
        <f>VLOOKUP(U$19,$A$20:$M$106,6)</f>
        <v>0</v>
      </c>
      <c r="V35">
        <f>VLOOKUP(V$19,$A$20:$M$106,6)</f>
        <v>0</v>
      </c>
      <c r="W35">
        <f t="shared" ref="V35:AI38" si="95">VLOOKUP(W$19,$A$20:$M$106,6)</f>
        <v>0</v>
      </c>
      <c r="X35">
        <f t="shared" si="95"/>
        <v>0</v>
      </c>
      <c r="Y35">
        <f t="shared" si="95"/>
        <v>0</v>
      </c>
      <c r="Z35">
        <f t="shared" si="95"/>
        <v>0</v>
      </c>
      <c r="AA35">
        <f t="shared" si="95"/>
        <v>0</v>
      </c>
      <c r="AB35">
        <f t="shared" si="95"/>
        <v>0</v>
      </c>
      <c r="AC35">
        <f t="shared" si="95"/>
        <v>0</v>
      </c>
      <c r="AD35">
        <f t="shared" si="95"/>
        <v>0</v>
      </c>
      <c r="AE35">
        <f t="shared" si="95"/>
        <v>0</v>
      </c>
      <c r="AF35">
        <f t="shared" si="95"/>
        <v>0</v>
      </c>
      <c r="AG35">
        <f t="shared" si="95"/>
        <v>0</v>
      </c>
      <c r="AH35">
        <f t="shared" si="95"/>
        <v>0</v>
      </c>
      <c r="AI35">
        <f t="shared" si="95"/>
        <v>0</v>
      </c>
      <c r="AL35" s="30">
        <v>5</v>
      </c>
      <c r="AM35" t="s">
        <v>66</v>
      </c>
      <c r="AN35">
        <f>VLOOKUP(AN$19,$A$20:$M$106,6)</f>
        <v>0</v>
      </c>
      <c r="AO35">
        <f t="shared" ref="AO35:BA35" si="96">VLOOKUP(AO$19,$A$20:$M$106,6)</f>
        <v>1</v>
      </c>
      <c r="AP35">
        <f t="shared" si="96"/>
        <v>1</v>
      </c>
      <c r="AQ35">
        <f t="shared" si="96"/>
        <v>0</v>
      </c>
      <c r="AR35">
        <f t="shared" si="96"/>
        <v>0</v>
      </c>
      <c r="AS35">
        <f t="shared" si="96"/>
        <v>0</v>
      </c>
      <c r="AT35">
        <f t="shared" si="96"/>
        <v>0</v>
      </c>
      <c r="AU35">
        <f t="shared" si="96"/>
        <v>0</v>
      </c>
      <c r="AV35">
        <f t="shared" si="96"/>
        <v>0</v>
      </c>
      <c r="AW35">
        <f t="shared" si="96"/>
        <v>0</v>
      </c>
      <c r="AX35">
        <f t="shared" si="96"/>
        <v>0</v>
      </c>
      <c r="AY35">
        <f t="shared" si="96"/>
        <v>0</v>
      </c>
      <c r="AZ35">
        <f t="shared" si="96"/>
        <v>0</v>
      </c>
      <c r="BA35">
        <f t="shared" si="96"/>
        <v>0</v>
      </c>
      <c r="BD35" s="30">
        <v>5</v>
      </c>
      <c r="BE35" t="s">
        <v>66</v>
      </c>
      <c r="BF35">
        <f>VLOOKUP(BF$19,$A$20:$M$106,6)</f>
        <v>0</v>
      </c>
      <c r="BG35">
        <f t="shared" ref="BG35:BR35" si="97">VLOOKUP(BG$19,$A$20:$M$106,6)</f>
        <v>0</v>
      </c>
      <c r="BH35">
        <f t="shared" si="97"/>
        <v>0</v>
      </c>
      <c r="BI35">
        <f t="shared" si="97"/>
        <v>0</v>
      </c>
      <c r="BJ35">
        <f t="shared" si="97"/>
        <v>0</v>
      </c>
      <c r="BK35">
        <f t="shared" si="97"/>
        <v>0</v>
      </c>
      <c r="BL35">
        <f t="shared" si="97"/>
        <v>0</v>
      </c>
      <c r="BM35">
        <f t="shared" si="97"/>
        <v>0</v>
      </c>
      <c r="BN35">
        <f t="shared" si="97"/>
        <v>0</v>
      </c>
      <c r="BO35">
        <f t="shared" si="97"/>
        <v>0</v>
      </c>
      <c r="BP35">
        <f>VLOOKUP(BP$19,$A$20:$M$106,6)</f>
        <v>0</v>
      </c>
      <c r="BQ35">
        <f t="shared" si="97"/>
        <v>0</v>
      </c>
      <c r="BR35">
        <f t="shared" si="97"/>
        <v>0</v>
      </c>
      <c r="BS35">
        <f>VLOOKUP(BS$19,$A$20:$M$106,6)</f>
        <v>0</v>
      </c>
      <c r="BT35">
        <f t="shared" ref="BT35:CA35" si="98">VLOOKUP(BT$19,$A$20:$M$106,6)</f>
        <v>0</v>
      </c>
      <c r="BU35">
        <f t="shared" si="98"/>
        <v>0</v>
      </c>
      <c r="BV35">
        <f t="shared" si="98"/>
        <v>0</v>
      </c>
      <c r="BW35">
        <f t="shared" si="98"/>
        <v>0</v>
      </c>
      <c r="BX35">
        <f t="shared" si="98"/>
        <v>0</v>
      </c>
      <c r="BY35">
        <f t="shared" si="98"/>
        <v>0</v>
      </c>
      <c r="BZ35">
        <f t="shared" si="98"/>
        <v>0</v>
      </c>
      <c r="CA35">
        <f t="shared" si="98"/>
        <v>0</v>
      </c>
      <c r="CD35" s="30">
        <v>5</v>
      </c>
      <c r="CE35" t="s">
        <v>66</v>
      </c>
      <c r="CF35">
        <f>VLOOKUP(CF$19,$A$20:$M$106,6)</f>
        <v>0</v>
      </c>
      <c r="CG35">
        <f>VLOOKUP(CG$19,$A$20:$M$106,6)</f>
        <v>0</v>
      </c>
      <c r="CH35">
        <f t="shared" ref="CH35:CO35" si="99">VLOOKUP(CH$19,$A$20:$M$106,6)</f>
        <v>0</v>
      </c>
      <c r="CI35">
        <f t="shared" si="99"/>
        <v>0</v>
      </c>
      <c r="CJ35">
        <f t="shared" si="99"/>
        <v>0</v>
      </c>
      <c r="CK35">
        <f t="shared" si="99"/>
        <v>0</v>
      </c>
      <c r="CL35">
        <f t="shared" si="99"/>
        <v>1</v>
      </c>
      <c r="CM35">
        <f t="shared" si="99"/>
        <v>1</v>
      </c>
      <c r="CN35">
        <f t="shared" si="99"/>
        <v>0</v>
      </c>
      <c r="CO35">
        <f t="shared" si="99"/>
        <v>1</v>
      </c>
      <c r="CP35">
        <f>VLOOKUP(CP$19,$A$20:$M$106,6)</f>
        <v>0</v>
      </c>
      <c r="CS35" s="30">
        <v>4</v>
      </c>
      <c r="CT35" t="s">
        <v>66</v>
      </c>
      <c r="CU35">
        <f>VLOOKUP(CU$19,$A$20:$M$106,5)</f>
        <v>0</v>
      </c>
      <c r="CV35">
        <f t="shared" ref="CV35:DF35" si="100">VLOOKUP(CV$19,$A$20:$M$106,5)</f>
        <v>0</v>
      </c>
      <c r="CW35">
        <f t="shared" si="100"/>
        <v>0</v>
      </c>
      <c r="CX35">
        <f t="shared" si="100"/>
        <v>0</v>
      </c>
      <c r="CY35">
        <f t="shared" si="100"/>
        <v>0</v>
      </c>
      <c r="CZ35">
        <f t="shared" si="100"/>
        <v>0</v>
      </c>
      <c r="DA35">
        <f t="shared" si="100"/>
        <v>0</v>
      </c>
      <c r="DB35">
        <f t="shared" si="100"/>
        <v>1</v>
      </c>
      <c r="DC35">
        <f t="shared" si="100"/>
        <v>1</v>
      </c>
      <c r="DD35">
        <f t="shared" si="100"/>
        <v>1</v>
      </c>
      <c r="DE35">
        <f t="shared" si="100"/>
        <v>0</v>
      </c>
      <c r="DF35">
        <f t="shared" si="100"/>
        <v>0</v>
      </c>
      <c r="DI35" s="30">
        <v>4</v>
      </c>
      <c r="DJ35" t="s">
        <v>66</v>
      </c>
      <c r="DK35">
        <f>VLOOKUP(DK$19,$A$20:$M$106,5)</f>
        <v>0</v>
      </c>
      <c r="DL35">
        <f t="shared" ref="DL35:DT35" si="101">VLOOKUP(DL$19,$A$20:$M$106,5)</f>
        <v>0</v>
      </c>
      <c r="DM35">
        <f t="shared" si="101"/>
        <v>1</v>
      </c>
      <c r="DN35">
        <f t="shared" si="101"/>
        <v>0</v>
      </c>
      <c r="DO35">
        <f t="shared" si="101"/>
        <v>0</v>
      </c>
      <c r="DP35">
        <f t="shared" si="101"/>
        <v>0</v>
      </c>
      <c r="DQ35">
        <f t="shared" si="101"/>
        <v>0</v>
      </c>
      <c r="DR35">
        <f t="shared" si="101"/>
        <v>0</v>
      </c>
      <c r="DS35">
        <f t="shared" si="101"/>
        <v>0</v>
      </c>
      <c r="DT35">
        <f t="shared" si="101"/>
        <v>0</v>
      </c>
      <c r="DW35" s="30">
        <v>4</v>
      </c>
      <c r="DX35" t="s">
        <v>66</v>
      </c>
      <c r="DY35">
        <f>VLOOKUP(DY$19,$A$20:$M$106,5)</f>
        <v>0</v>
      </c>
      <c r="DZ35">
        <f t="shared" ref="DZ35:EL35" si="102">VLOOKUP(DZ$19,$A$20:$M$106,5)</f>
        <v>1</v>
      </c>
      <c r="EA35">
        <f t="shared" si="102"/>
        <v>1</v>
      </c>
      <c r="EB35">
        <f t="shared" si="102"/>
        <v>1</v>
      </c>
      <c r="EC35">
        <f t="shared" si="102"/>
        <v>0</v>
      </c>
      <c r="ED35">
        <f t="shared" si="102"/>
        <v>0</v>
      </c>
      <c r="EE35">
        <f t="shared" si="102"/>
        <v>0</v>
      </c>
      <c r="EF35">
        <f t="shared" si="102"/>
        <v>0</v>
      </c>
      <c r="EG35">
        <f t="shared" si="102"/>
        <v>0</v>
      </c>
      <c r="EH35">
        <f t="shared" si="102"/>
        <v>0</v>
      </c>
      <c r="EI35">
        <f t="shared" si="102"/>
        <v>0</v>
      </c>
      <c r="EJ35">
        <f t="shared" si="102"/>
        <v>0</v>
      </c>
      <c r="EK35">
        <f t="shared" si="102"/>
        <v>0</v>
      </c>
      <c r="EL35">
        <f t="shared" si="102"/>
        <v>0</v>
      </c>
      <c r="EO35" s="30">
        <v>4</v>
      </c>
      <c r="EP35" t="s">
        <v>66</v>
      </c>
      <c r="EQ35">
        <f>VLOOKUP(EQ$19,$A$20:$M$106,5)</f>
        <v>0</v>
      </c>
      <c r="ER35">
        <f t="shared" ref="ER35:FK35" si="103">VLOOKUP(ER$19,$A$20:$M$106,5)</f>
        <v>0</v>
      </c>
      <c r="ES35">
        <f t="shared" si="103"/>
        <v>0</v>
      </c>
      <c r="ET35">
        <f t="shared" si="103"/>
        <v>0</v>
      </c>
      <c r="EU35">
        <f t="shared" si="103"/>
        <v>0</v>
      </c>
      <c r="EV35">
        <f t="shared" si="103"/>
        <v>0</v>
      </c>
      <c r="EW35">
        <f t="shared" si="103"/>
        <v>0</v>
      </c>
      <c r="EX35">
        <f t="shared" si="103"/>
        <v>0</v>
      </c>
      <c r="EY35">
        <f t="shared" si="103"/>
        <v>0</v>
      </c>
      <c r="EZ35">
        <f t="shared" si="103"/>
        <v>1</v>
      </c>
      <c r="FA35">
        <f t="shared" si="103"/>
        <v>0</v>
      </c>
      <c r="FB35">
        <f t="shared" si="103"/>
        <v>0</v>
      </c>
      <c r="FC35">
        <f t="shared" si="103"/>
        <v>0</v>
      </c>
      <c r="FD35">
        <f t="shared" si="103"/>
        <v>0</v>
      </c>
      <c r="FE35">
        <f t="shared" si="103"/>
        <v>0</v>
      </c>
      <c r="FF35">
        <f t="shared" si="103"/>
        <v>0</v>
      </c>
      <c r="FG35">
        <f t="shared" si="103"/>
        <v>0</v>
      </c>
      <c r="FH35">
        <f t="shared" si="103"/>
        <v>0</v>
      </c>
      <c r="FI35">
        <f t="shared" si="103"/>
        <v>0</v>
      </c>
      <c r="FJ35">
        <f t="shared" si="103"/>
        <v>0</v>
      </c>
      <c r="FK35">
        <f t="shared" si="103"/>
        <v>0</v>
      </c>
      <c r="FN35" s="30">
        <v>4</v>
      </c>
      <c r="FO35" t="s">
        <v>66</v>
      </c>
      <c r="FP35">
        <f>VLOOKUP(FP$19,$A$20:$M$106,5)</f>
        <v>0</v>
      </c>
      <c r="FQ35">
        <f t="shared" ref="FQ35:GA35" si="104">VLOOKUP(FQ$19,$A$20:$M$106,5)</f>
        <v>0</v>
      </c>
      <c r="FR35">
        <f t="shared" si="104"/>
        <v>1</v>
      </c>
      <c r="FS35">
        <f t="shared" si="104"/>
        <v>0</v>
      </c>
      <c r="FT35">
        <f t="shared" si="104"/>
        <v>0</v>
      </c>
      <c r="FU35">
        <f t="shared" si="104"/>
        <v>0</v>
      </c>
      <c r="FV35">
        <f t="shared" si="104"/>
        <v>0</v>
      </c>
      <c r="FW35">
        <f t="shared" si="104"/>
        <v>0</v>
      </c>
      <c r="FX35">
        <f t="shared" si="104"/>
        <v>0</v>
      </c>
      <c r="FY35">
        <f t="shared" si="104"/>
        <v>0</v>
      </c>
      <c r="FZ35">
        <f t="shared" si="104"/>
        <v>0</v>
      </c>
      <c r="GA35">
        <f t="shared" si="104"/>
        <v>0</v>
      </c>
      <c r="GD35" s="30">
        <v>4</v>
      </c>
      <c r="GE35" t="s">
        <v>66</v>
      </c>
      <c r="GF35">
        <f>VLOOKUP(GF$19,$A$20:$M$106,5)</f>
        <v>0</v>
      </c>
      <c r="GG35">
        <f t="shared" ref="GG35:HA35" si="105">VLOOKUP(GG$19,$A$20:$M$106,5)</f>
        <v>0</v>
      </c>
      <c r="GH35">
        <f t="shared" si="105"/>
        <v>1</v>
      </c>
      <c r="GI35">
        <f t="shared" si="105"/>
        <v>1</v>
      </c>
      <c r="GJ35">
        <f t="shared" si="105"/>
        <v>1</v>
      </c>
      <c r="GK35">
        <f t="shared" si="105"/>
        <v>1</v>
      </c>
      <c r="GL35">
        <f t="shared" si="105"/>
        <v>1</v>
      </c>
      <c r="GM35">
        <f t="shared" si="105"/>
        <v>0</v>
      </c>
      <c r="GN35">
        <f t="shared" si="105"/>
        <v>0</v>
      </c>
      <c r="GO35">
        <f t="shared" si="105"/>
        <v>0</v>
      </c>
      <c r="GP35">
        <f t="shared" si="105"/>
        <v>0</v>
      </c>
      <c r="GQ35">
        <f t="shared" si="105"/>
        <v>0</v>
      </c>
      <c r="GR35">
        <f t="shared" si="105"/>
        <v>0</v>
      </c>
      <c r="GS35">
        <f t="shared" si="105"/>
        <v>0</v>
      </c>
      <c r="GT35">
        <f t="shared" si="105"/>
        <v>0</v>
      </c>
      <c r="GU35">
        <f t="shared" si="105"/>
        <v>0</v>
      </c>
      <c r="GV35">
        <f t="shared" si="105"/>
        <v>0</v>
      </c>
      <c r="GW35">
        <f t="shared" si="105"/>
        <v>0</v>
      </c>
      <c r="GX35">
        <f t="shared" si="105"/>
        <v>0</v>
      </c>
      <c r="GY35">
        <f t="shared" si="105"/>
        <v>0</v>
      </c>
      <c r="GZ35">
        <f t="shared" si="105"/>
        <v>0</v>
      </c>
      <c r="HA35">
        <f t="shared" si="105"/>
        <v>0</v>
      </c>
    </row>
    <row r="36" spans="1:209" x14ac:dyDescent="0.25">
      <c r="A36" s="10" t="s">
        <v>142</v>
      </c>
      <c r="B36" s="9">
        <v>0</v>
      </c>
      <c r="C36" s="9">
        <v>0</v>
      </c>
      <c r="D36" s="9">
        <v>0</v>
      </c>
      <c r="E36" s="9">
        <v>0</v>
      </c>
      <c r="F36" s="9">
        <v>1</v>
      </c>
      <c r="G36" s="9">
        <v>0</v>
      </c>
      <c r="H36" s="9">
        <v>0</v>
      </c>
      <c r="I36" s="9">
        <v>0</v>
      </c>
      <c r="J36" s="9">
        <v>0</v>
      </c>
      <c r="K36" s="9">
        <v>0</v>
      </c>
      <c r="L36" s="9">
        <f t="shared" si="9"/>
        <v>1</v>
      </c>
      <c r="M36" s="9">
        <f t="shared" si="10"/>
        <v>1.0413926851582251</v>
      </c>
      <c r="N36">
        <f t="shared" si="11"/>
        <v>0.80163234623316648</v>
      </c>
      <c r="S36" s="30"/>
      <c r="T36" t="s">
        <v>59</v>
      </c>
      <c r="U36">
        <f>F84</f>
        <v>0</v>
      </c>
      <c r="V36">
        <f t="shared" si="95"/>
        <v>0</v>
      </c>
      <c r="W36">
        <f t="shared" si="95"/>
        <v>0</v>
      </c>
      <c r="X36">
        <f t="shared" si="95"/>
        <v>0</v>
      </c>
      <c r="Y36">
        <f t="shared" si="95"/>
        <v>0</v>
      </c>
      <c r="Z36">
        <f t="shared" si="95"/>
        <v>0</v>
      </c>
      <c r="AA36">
        <f t="shared" si="95"/>
        <v>0</v>
      </c>
      <c r="AB36">
        <f t="shared" si="95"/>
        <v>0</v>
      </c>
      <c r="AC36">
        <f t="shared" si="95"/>
        <v>0</v>
      </c>
      <c r="AD36">
        <f t="shared" si="95"/>
        <v>0</v>
      </c>
      <c r="AE36">
        <f t="shared" si="95"/>
        <v>0</v>
      </c>
      <c r="AF36">
        <f t="shared" si="95"/>
        <v>0</v>
      </c>
      <c r="AG36">
        <f t="shared" si="95"/>
        <v>0</v>
      </c>
      <c r="AH36">
        <f t="shared" si="95"/>
        <v>0</v>
      </c>
      <c r="AI36">
        <f t="shared" si="95"/>
        <v>0</v>
      </c>
      <c r="AL36" s="30"/>
      <c r="AM36" t="s">
        <v>59</v>
      </c>
      <c r="AN36">
        <f>IF(AN35=0,0,VLOOKUP(AN19,$A$20:$M$106,13))</f>
        <v>0</v>
      </c>
      <c r="AO36">
        <f>IF(AO35=0,0,VLOOKUP(AO19,$A$20:$M$106,13))</f>
        <v>0.43933269383026263</v>
      </c>
      <c r="AP36">
        <f t="shared" ref="AP36:BA36" si="106">IF(AP35=0,0,VLOOKUP(AP19,$A$20:$M$106,13))</f>
        <v>0.56427143043856254</v>
      </c>
      <c r="AQ36">
        <f t="shared" si="106"/>
        <v>0</v>
      </c>
      <c r="AR36">
        <f t="shared" si="106"/>
        <v>0</v>
      </c>
      <c r="AS36">
        <f t="shared" si="106"/>
        <v>0</v>
      </c>
      <c r="AT36">
        <f t="shared" si="106"/>
        <v>0</v>
      </c>
      <c r="AU36">
        <f t="shared" si="106"/>
        <v>0</v>
      </c>
      <c r="AV36">
        <f t="shared" si="106"/>
        <v>0</v>
      </c>
      <c r="AW36">
        <f t="shared" si="106"/>
        <v>0</v>
      </c>
      <c r="AX36">
        <f t="shared" si="106"/>
        <v>0</v>
      </c>
      <c r="AY36">
        <f t="shared" si="106"/>
        <v>0</v>
      </c>
      <c r="AZ36">
        <f t="shared" si="106"/>
        <v>0</v>
      </c>
      <c r="BA36">
        <f t="shared" si="106"/>
        <v>0</v>
      </c>
      <c r="BD36" s="30"/>
      <c r="BE36" t="s">
        <v>59</v>
      </c>
      <c r="BF36">
        <f t="shared" ref="BF36:CA36" si="107">IF(BF35=0,0,VLOOKUP(BF19,$A$20:$M$106,13))</f>
        <v>0</v>
      </c>
      <c r="BG36">
        <f t="shared" si="107"/>
        <v>0</v>
      </c>
      <c r="BH36">
        <f t="shared" si="107"/>
        <v>0</v>
      </c>
      <c r="BI36">
        <f t="shared" si="107"/>
        <v>0</v>
      </c>
      <c r="BJ36">
        <f t="shared" si="107"/>
        <v>0</v>
      </c>
      <c r="BK36">
        <f t="shared" si="107"/>
        <v>0</v>
      </c>
      <c r="BL36">
        <f t="shared" si="107"/>
        <v>0</v>
      </c>
      <c r="BM36">
        <f t="shared" si="107"/>
        <v>0</v>
      </c>
      <c r="BN36">
        <f t="shared" si="107"/>
        <v>0</v>
      </c>
      <c r="BO36">
        <f t="shared" si="107"/>
        <v>0</v>
      </c>
      <c r="BP36">
        <f t="shared" si="107"/>
        <v>0</v>
      </c>
      <c r="BQ36">
        <f t="shared" si="107"/>
        <v>0</v>
      </c>
      <c r="BR36">
        <f t="shared" si="107"/>
        <v>0</v>
      </c>
      <c r="BS36">
        <f t="shared" si="107"/>
        <v>0</v>
      </c>
      <c r="BT36">
        <f t="shared" si="107"/>
        <v>0</v>
      </c>
      <c r="BU36">
        <f t="shared" si="107"/>
        <v>0</v>
      </c>
      <c r="BV36">
        <f t="shared" si="107"/>
        <v>0</v>
      </c>
      <c r="BW36">
        <f t="shared" si="107"/>
        <v>0</v>
      </c>
      <c r="BX36">
        <f t="shared" si="107"/>
        <v>0</v>
      </c>
      <c r="BY36">
        <f t="shared" si="107"/>
        <v>0</v>
      </c>
      <c r="BZ36">
        <f t="shared" si="107"/>
        <v>0</v>
      </c>
      <c r="CA36">
        <f t="shared" si="107"/>
        <v>0</v>
      </c>
      <c r="CD36" s="30"/>
      <c r="CE36" t="s">
        <v>59</v>
      </c>
      <c r="CF36">
        <f t="shared" ref="CF36:CP36" si="108">IF(CF35=0,0,VLOOKUP(CF19,$A$20:$M$106,13))</f>
        <v>0</v>
      </c>
      <c r="CG36">
        <f t="shared" si="108"/>
        <v>0</v>
      </c>
      <c r="CH36">
        <f t="shared" si="108"/>
        <v>0</v>
      </c>
      <c r="CI36">
        <f t="shared" si="108"/>
        <v>0</v>
      </c>
      <c r="CJ36">
        <f t="shared" si="108"/>
        <v>0</v>
      </c>
      <c r="CK36">
        <f t="shared" si="108"/>
        <v>0</v>
      </c>
      <c r="CL36">
        <f t="shared" si="108"/>
        <v>0.74036268949424389</v>
      </c>
      <c r="CM36">
        <f t="shared" si="108"/>
        <v>0.74036268949424389</v>
      </c>
      <c r="CN36">
        <f t="shared" si="108"/>
        <v>0</v>
      </c>
      <c r="CO36">
        <f t="shared" si="108"/>
        <v>0.74036268949424389</v>
      </c>
      <c r="CP36">
        <f t="shared" si="108"/>
        <v>0</v>
      </c>
      <c r="CS36" s="30"/>
      <c r="CT36" t="s">
        <v>59</v>
      </c>
      <c r="CU36">
        <f t="shared" ref="CU36:DF36" si="109">IF(CU35=0,0,VLOOKUP(CU19,$A$20:$M$106,13))</f>
        <v>0</v>
      </c>
      <c r="CV36">
        <f t="shared" si="109"/>
        <v>0</v>
      </c>
      <c r="CW36">
        <f t="shared" si="109"/>
        <v>0</v>
      </c>
      <c r="CX36">
        <f t="shared" si="109"/>
        <v>0</v>
      </c>
      <c r="CY36">
        <f t="shared" si="109"/>
        <v>0</v>
      </c>
      <c r="CZ36">
        <f t="shared" si="109"/>
        <v>0</v>
      </c>
      <c r="DA36">
        <f t="shared" si="109"/>
        <v>0</v>
      </c>
      <c r="DB36">
        <f t="shared" si="109"/>
        <v>0.74036268949424389</v>
      </c>
      <c r="DC36">
        <f t="shared" si="109"/>
        <v>0.74036268949424389</v>
      </c>
      <c r="DD36">
        <f t="shared" si="109"/>
        <v>0.74036268949424389</v>
      </c>
      <c r="DE36">
        <f t="shared" si="109"/>
        <v>0</v>
      </c>
      <c r="DF36">
        <f t="shared" si="109"/>
        <v>0</v>
      </c>
      <c r="DI36" s="30"/>
      <c r="DJ36" t="s">
        <v>59</v>
      </c>
      <c r="DK36">
        <f t="shared" ref="DK36:DT36" si="110">IF(DK35=0,0,VLOOKUP(DK19,$A$20:$M$106,13))</f>
        <v>0</v>
      </c>
      <c r="DL36">
        <f t="shared" si="110"/>
        <v>0</v>
      </c>
      <c r="DM36">
        <f t="shared" si="110"/>
        <v>0.2632414347745814</v>
      </c>
      <c r="DN36">
        <f t="shared" si="110"/>
        <v>0</v>
      </c>
      <c r="DO36">
        <f t="shared" si="110"/>
        <v>0</v>
      </c>
      <c r="DP36">
        <f t="shared" si="110"/>
        <v>0</v>
      </c>
      <c r="DQ36">
        <f t="shared" si="110"/>
        <v>0</v>
      </c>
      <c r="DR36">
        <f t="shared" si="110"/>
        <v>0</v>
      </c>
      <c r="DS36">
        <f t="shared" si="110"/>
        <v>0</v>
      </c>
      <c r="DT36">
        <f t="shared" si="110"/>
        <v>0</v>
      </c>
      <c r="DW36" s="30"/>
      <c r="DX36" t="s">
        <v>59</v>
      </c>
      <c r="DY36">
        <f t="shared" ref="DY36:EL36" si="111">IF(DY35=0,0,VLOOKUP(DY19,$A$20:$M$106,13))</f>
        <v>0</v>
      </c>
      <c r="DZ36">
        <f t="shared" si="111"/>
        <v>0.34242268082220628</v>
      </c>
      <c r="EA36">
        <f t="shared" si="111"/>
        <v>0.43933269383026263</v>
      </c>
      <c r="EB36">
        <f t="shared" si="111"/>
        <v>0.43933269383026263</v>
      </c>
      <c r="EC36">
        <f t="shared" si="111"/>
        <v>0</v>
      </c>
      <c r="ED36">
        <f t="shared" si="111"/>
        <v>0</v>
      </c>
      <c r="EE36">
        <f t="shared" si="111"/>
        <v>0</v>
      </c>
      <c r="EF36">
        <f t="shared" si="111"/>
        <v>0</v>
      </c>
      <c r="EG36">
        <f t="shared" si="111"/>
        <v>0</v>
      </c>
      <c r="EH36">
        <f t="shared" si="111"/>
        <v>0</v>
      </c>
      <c r="EI36">
        <f t="shared" si="111"/>
        <v>0</v>
      </c>
      <c r="EJ36">
        <f t="shared" si="111"/>
        <v>0</v>
      </c>
      <c r="EK36">
        <f t="shared" si="111"/>
        <v>0</v>
      </c>
      <c r="EL36">
        <f t="shared" si="111"/>
        <v>0</v>
      </c>
      <c r="EO36" s="30"/>
      <c r="EP36" t="s">
        <v>59</v>
      </c>
      <c r="EQ36">
        <f t="shared" ref="EQ36:FK36" si="112">IF(EQ35=0,0,VLOOKUP(EQ19,$A$20:$M$106,13))</f>
        <v>0</v>
      </c>
      <c r="ER36">
        <f t="shared" si="112"/>
        <v>0</v>
      </c>
      <c r="ES36">
        <f t="shared" si="112"/>
        <v>0</v>
      </c>
      <c r="ET36">
        <f t="shared" si="112"/>
        <v>0</v>
      </c>
      <c r="EU36">
        <f t="shared" si="112"/>
        <v>0</v>
      </c>
      <c r="EV36">
        <f t="shared" si="112"/>
        <v>0</v>
      </c>
      <c r="EW36">
        <f t="shared" si="112"/>
        <v>0</v>
      </c>
      <c r="EX36">
        <f t="shared" si="112"/>
        <v>0</v>
      </c>
      <c r="EY36">
        <f t="shared" si="112"/>
        <v>0</v>
      </c>
      <c r="EZ36">
        <f t="shared" si="112"/>
        <v>0.56427143043856254</v>
      </c>
      <c r="FA36">
        <f t="shared" si="112"/>
        <v>0</v>
      </c>
      <c r="FB36">
        <f t="shared" si="112"/>
        <v>0</v>
      </c>
      <c r="FC36">
        <f t="shared" si="112"/>
        <v>0</v>
      </c>
      <c r="FD36">
        <f t="shared" si="112"/>
        <v>0</v>
      </c>
      <c r="FE36">
        <f t="shared" si="112"/>
        <v>0</v>
      </c>
      <c r="FF36">
        <f t="shared" si="112"/>
        <v>0</v>
      </c>
      <c r="FG36">
        <f t="shared" si="112"/>
        <v>0</v>
      </c>
      <c r="FH36">
        <f t="shared" si="112"/>
        <v>0</v>
      </c>
      <c r="FI36">
        <f t="shared" si="112"/>
        <v>0</v>
      </c>
      <c r="FJ36">
        <f t="shared" si="112"/>
        <v>0</v>
      </c>
      <c r="FK36">
        <f t="shared" si="112"/>
        <v>0</v>
      </c>
      <c r="FN36" s="30"/>
      <c r="FO36" t="s">
        <v>59</v>
      </c>
      <c r="FP36">
        <f t="shared" ref="FP36:GA36" si="113">IF(FP35=0,0,VLOOKUP(FP19,$A$20:$M$106,13))</f>
        <v>0</v>
      </c>
      <c r="FQ36">
        <f t="shared" si="113"/>
        <v>0</v>
      </c>
      <c r="FR36">
        <f t="shared" si="113"/>
        <v>0.34242268082220628</v>
      </c>
      <c r="FS36">
        <f t="shared" si="113"/>
        <v>0</v>
      </c>
      <c r="FT36">
        <f t="shared" si="113"/>
        <v>0</v>
      </c>
      <c r="FU36">
        <f t="shared" si="113"/>
        <v>0</v>
      </c>
      <c r="FV36">
        <f t="shared" si="113"/>
        <v>0</v>
      </c>
      <c r="FW36">
        <f t="shared" si="113"/>
        <v>0</v>
      </c>
      <c r="FX36">
        <f t="shared" si="113"/>
        <v>0</v>
      </c>
      <c r="FY36">
        <f t="shared" si="113"/>
        <v>0</v>
      </c>
      <c r="FZ36">
        <f t="shared" si="113"/>
        <v>0</v>
      </c>
      <c r="GA36">
        <f t="shared" si="113"/>
        <v>0</v>
      </c>
      <c r="GD36" s="30"/>
      <c r="GE36" t="s">
        <v>59</v>
      </c>
      <c r="GF36">
        <f t="shared" ref="GF36:HA36" si="114">IF(GF35=0,0,VLOOKUP(GF19,$A$20:$M$106,13))</f>
        <v>0</v>
      </c>
      <c r="GG36">
        <f t="shared" si="114"/>
        <v>0</v>
      </c>
      <c r="GH36">
        <f t="shared" si="114"/>
        <v>0.34242268082220628</v>
      </c>
      <c r="GI36">
        <f t="shared" si="114"/>
        <v>0.43933269383026263</v>
      </c>
      <c r="GJ36">
        <f t="shared" si="114"/>
        <v>0.43933269383026263</v>
      </c>
      <c r="GK36">
        <f t="shared" si="114"/>
        <v>0.34242268082220628</v>
      </c>
      <c r="GL36">
        <f t="shared" si="114"/>
        <v>0.2632414347745814</v>
      </c>
      <c r="GM36">
        <f t="shared" si="114"/>
        <v>0</v>
      </c>
      <c r="GN36">
        <f t="shared" si="114"/>
        <v>0</v>
      </c>
      <c r="GO36">
        <f t="shared" si="114"/>
        <v>0</v>
      </c>
      <c r="GP36">
        <f t="shared" si="114"/>
        <v>0</v>
      </c>
      <c r="GQ36">
        <f t="shared" si="114"/>
        <v>0</v>
      </c>
      <c r="GR36">
        <f t="shared" si="114"/>
        <v>0</v>
      </c>
      <c r="GS36">
        <f t="shared" si="114"/>
        <v>0</v>
      </c>
      <c r="GT36">
        <f t="shared" si="114"/>
        <v>0</v>
      </c>
      <c r="GU36">
        <f t="shared" si="114"/>
        <v>0</v>
      </c>
      <c r="GV36">
        <f t="shared" si="114"/>
        <v>0</v>
      </c>
      <c r="GW36">
        <f t="shared" si="114"/>
        <v>0</v>
      </c>
      <c r="GX36">
        <f t="shared" si="114"/>
        <v>0</v>
      </c>
      <c r="GY36">
        <f t="shared" si="114"/>
        <v>0</v>
      </c>
      <c r="GZ36">
        <f t="shared" si="114"/>
        <v>0</v>
      </c>
      <c r="HA36">
        <f t="shared" si="114"/>
        <v>0</v>
      </c>
    </row>
    <row r="37" spans="1:209" x14ac:dyDescent="0.25">
      <c r="A37" s="10" t="s">
        <v>125</v>
      </c>
      <c r="B37" s="9">
        <v>0</v>
      </c>
      <c r="C37" s="9">
        <v>1</v>
      </c>
      <c r="D37" s="9">
        <v>0</v>
      </c>
      <c r="E37" s="9">
        <v>1</v>
      </c>
      <c r="F37" s="9">
        <v>0</v>
      </c>
      <c r="G37" s="9">
        <v>0</v>
      </c>
      <c r="H37" s="9">
        <v>1</v>
      </c>
      <c r="I37" s="9">
        <v>0</v>
      </c>
      <c r="J37" s="9">
        <v>0</v>
      </c>
      <c r="K37" s="9">
        <v>1</v>
      </c>
      <c r="L37" s="9">
        <f t="shared" si="9"/>
        <v>4</v>
      </c>
      <c r="M37" s="9">
        <f t="shared" si="10"/>
        <v>0.43933269383026263</v>
      </c>
      <c r="N37">
        <f t="shared" si="11"/>
        <v>0.15970084286751185</v>
      </c>
      <c r="S37" s="30"/>
      <c r="T37" t="s">
        <v>67</v>
      </c>
      <c r="U37">
        <f>F85</f>
        <v>0</v>
      </c>
      <c r="V37">
        <f t="shared" si="95"/>
        <v>0</v>
      </c>
      <c r="W37">
        <f t="shared" si="95"/>
        <v>0</v>
      </c>
      <c r="X37">
        <f t="shared" si="95"/>
        <v>0</v>
      </c>
      <c r="Y37">
        <f t="shared" si="95"/>
        <v>0</v>
      </c>
      <c r="Z37">
        <f t="shared" si="95"/>
        <v>0</v>
      </c>
      <c r="AA37">
        <f t="shared" si="95"/>
        <v>0</v>
      </c>
      <c r="AB37">
        <f t="shared" si="95"/>
        <v>0</v>
      </c>
      <c r="AC37">
        <f t="shared" si="95"/>
        <v>0</v>
      </c>
      <c r="AD37">
        <f t="shared" si="95"/>
        <v>0</v>
      </c>
      <c r="AE37">
        <f t="shared" si="95"/>
        <v>0</v>
      </c>
      <c r="AF37">
        <f t="shared" si="95"/>
        <v>0</v>
      </c>
      <c r="AG37">
        <f t="shared" si="95"/>
        <v>0</v>
      </c>
      <c r="AH37">
        <f t="shared" si="95"/>
        <v>0</v>
      </c>
      <c r="AI37">
        <f t="shared" si="95"/>
        <v>0</v>
      </c>
      <c r="AL37" s="30"/>
      <c r="AM37" t="s">
        <v>69</v>
      </c>
      <c r="AN37">
        <f t="shared" ref="AN37:BA37" si="115">(AN36*($Q$18+1)*AN35)/($Q$18*((1-$Q$19)+($Q$19*$F$107/$Q$20))+AN35)</f>
        <v>0</v>
      </c>
      <c r="AO37">
        <f t="shared" si="115"/>
        <v>0.49550432299818387</v>
      </c>
      <c r="AP37">
        <f t="shared" si="115"/>
        <v>0.63641731437975002</v>
      </c>
      <c r="AQ37">
        <f t="shared" si="115"/>
        <v>0</v>
      </c>
      <c r="AR37">
        <f t="shared" si="115"/>
        <v>0</v>
      </c>
      <c r="AS37">
        <f t="shared" si="115"/>
        <v>0</v>
      </c>
      <c r="AT37">
        <f t="shared" si="115"/>
        <v>0</v>
      </c>
      <c r="AU37">
        <f t="shared" si="115"/>
        <v>0</v>
      </c>
      <c r="AV37">
        <f t="shared" si="115"/>
        <v>0</v>
      </c>
      <c r="AW37">
        <f t="shared" si="115"/>
        <v>0</v>
      </c>
      <c r="AX37">
        <f t="shared" si="115"/>
        <v>0</v>
      </c>
      <c r="AY37">
        <f t="shared" si="115"/>
        <v>0</v>
      </c>
      <c r="AZ37">
        <f t="shared" si="115"/>
        <v>0</v>
      </c>
      <c r="BA37">
        <f t="shared" si="115"/>
        <v>0</v>
      </c>
      <c r="BD37" s="30"/>
      <c r="BE37" t="s">
        <v>71</v>
      </c>
      <c r="BF37">
        <f t="shared" ref="BF37:CA37" si="116">(BF36*($Q$18+1)*BF35)/($Q$18*((1-$Q$19)+($Q$19*$E$107/$Q$20))+BF35)</f>
        <v>0</v>
      </c>
      <c r="BG37">
        <f t="shared" si="116"/>
        <v>0</v>
      </c>
      <c r="BH37">
        <f t="shared" si="116"/>
        <v>0</v>
      </c>
      <c r="BI37">
        <f t="shared" si="116"/>
        <v>0</v>
      </c>
      <c r="BJ37">
        <f t="shared" si="116"/>
        <v>0</v>
      </c>
      <c r="BK37">
        <f t="shared" si="116"/>
        <v>0</v>
      </c>
      <c r="BL37">
        <f t="shared" si="116"/>
        <v>0</v>
      </c>
      <c r="BM37">
        <f t="shared" si="116"/>
        <v>0</v>
      </c>
      <c r="BN37">
        <f t="shared" si="116"/>
        <v>0</v>
      </c>
      <c r="BO37">
        <f t="shared" si="116"/>
        <v>0</v>
      </c>
      <c r="BP37">
        <f t="shared" si="116"/>
        <v>0</v>
      </c>
      <c r="BQ37">
        <f t="shared" si="116"/>
        <v>0</v>
      </c>
      <c r="BR37">
        <f t="shared" si="116"/>
        <v>0</v>
      </c>
      <c r="BS37">
        <f t="shared" si="116"/>
        <v>0</v>
      </c>
      <c r="BT37">
        <f t="shared" si="116"/>
        <v>0</v>
      </c>
      <c r="BU37">
        <f t="shared" si="116"/>
        <v>0</v>
      </c>
      <c r="BV37">
        <f t="shared" si="116"/>
        <v>0</v>
      </c>
      <c r="BW37">
        <f t="shared" si="116"/>
        <v>0</v>
      </c>
      <c r="BX37">
        <f t="shared" si="116"/>
        <v>0</v>
      </c>
      <c r="BY37">
        <f t="shared" si="116"/>
        <v>0</v>
      </c>
      <c r="BZ37">
        <f t="shared" si="116"/>
        <v>0</v>
      </c>
      <c r="CA37">
        <f t="shared" si="116"/>
        <v>0</v>
      </c>
      <c r="CD37" s="30"/>
      <c r="CE37" t="s">
        <v>73</v>
      </c>
      <c r="CF37">
        <f t="shared" ref="CF37:CO37" si="117">(CF36*($Q$18+1)*CF35)/($Q$18*((1-$Q$19)+($Q$19*$F$107/$Q$20))+CF35)</f>
        <v>0</v>
      </c>
      <c r="CG37">
        <f t="shared" si="117"/>
        <v>0</v>
      </c>
      <c r="CH37">
        <f t="shared" si="117"/>
        <v>0</v>
      </c>
      <c r="CI37">
        <f t="shared" si="117"/>
        <v>0</v>
      </c>
      <c r="CJ37">
        <f t="shared" si="117"/>
        <v>0</v>
      </c>
      <c r="CK37">
        <f t="shared" si="117"/>
        <v>0</v>
      </c>
      <c r="CL37">
        <f t="shared" si="117"/>
        <v>0.83502302101080272</v>
      </c>
      <c r="CM37">
        <f t="shared" si="117"/>
        <v>0.83502302101080272</v>
      </c>
      <c r="CN37">
        <f t="shared" si="117"/>
        <v>0</v>
      </c>
      <c r="CO37">
        <f t="shared" si="117"/>
        <v>0.83502302101080272</v>
      </c>
      <c r="CP37">
        <f t="shared" ref="CP37" si="118">(CP36*($Q$18+1)*CP35)/($Q$18*((1-$Q$19)+($Q$19*$E$107/$Q$20))+CP35)</f>
        <v>0</v>
      </c>
      <c r="CS37" s="30"/>
      <c r="CT37" t="s">
        <v>82</v>
      </c>
      <c r="CU37">
        <f t="shared" ref="CU37:DF37" si="119">(CU36*($Q$18+1)*CU35)/($Q$18*((1-$Q$19)+($Q$19*$E$107/$Q$20))+CU35)</f>
        <v>0</v>
      </c>
      <c r="CV37">
        <f t="shared" si="119"/>
        <v>0</v>
      </c>
      <c r="CW37">
        <f t="shared" si="119"/>
        <v>0</v>
      </c>
      <c r="CX37">
        <f t="shared" si="119"/>
        <v>0</v>
      </c>
      <c r="CY37">
        <f t="shared" si="119"/>
        <v>0</v>
      </c>
      <c r="CZ37">
        <f t="shared" si="119"/>
        <v>0</v>
      </c>
      <c r="DA37">
        <f t="shared" si="119"/>
        <v>0</v>
      </c>
      <c r="DB37">
        <f t="shared" si="119"/>
        <v>0.85889597904478376</v>
      </c>
      <c r="DC37">
        <f t="shared" si="119"/>
        <v>0.85889597904478376</v>
      </c>
      <c r="DD37">
        <f t="shared" si="119"/>
        <v>0.85889597904478376</v>
      </c>
      <c r="DE37">
        <f t="shared" si="119"/>
        <v>0</v>
      </c>
      <c r="DF37">
        <f t="shared" si="119"/>
        <v>0</v>
      </c>
      <c r="DI37" s="30"/>
      <c r="DJ37" t="s">
        <v>86</v>
      </c>
      <c r="DK37">
        <f t="shared" ref="DK37:DT37" si="120">(DK36*($Q$18+1)*DK35)/($Q$18*((1-$Q$19)+($Q$19*$E$107/$Q$20))+DK35)</f>
        <v>0</v>
      </c>
      <c r="DL37">
        <f t="shared" si="120"/>
        <v>0</v>
      </c>
      <c r="DM37">
        <f t="shared" si="120"/>
        <v>0.30538682331536576</v>
      </c>
      <c r="DN37">
        <f t="shared" si="120"/>
        <v>0</v>
      </c>
      <c r="DO37">
        <f t="shared" si="120"/>
        <v>0</v>
      </c>
      <c r="DP37">
        <f t="shared" si="120"/>
        <v>0</v>
      </c>
      <c r="DQ37">
        <f t="shared" si="120"/>
        <v>0</v>
      </c>
      <c r="DR37">
        <f t="shared" si="120"/>
        <v>0</v>
      </c>
      <c r="DS37">
        <f t="shared" si="120"/>
        <v>0</v>
      </c>
      <c r="DT37">
        <f t="shared" si="120"/>
        <v>0</v>
      </c>
      <c r="DW37" s="30"/>
      <c r="DX37" t="s">
        <v>90</v>
      </c>
      <c r="DY37">
        <f t="shared" ref="DY37:EL37" si="121">(DY36*($Q$18+1)*DY35)/($Q$18*((1-$Q$19)+($Q$19*$E$107/$Q$20))+DY35)</f>
        <v>0</v>
      </c>
      <c r="DZ37">
        <f t="shared" si="121"/>
        <v>0.39724511765015802</v>
      </c>
      <c r="EA37">
        <f t="shared" si="121"/>
        <v>0.5096705838208766</v>
      </c>
      <c r="EB37">
        <f t="shared" si="121"/>
        <v>0.5096705838208766</v>
      </c>
      <c r="EC37">
        <f t="shared" si="121"/>
        <v>0</v>
      </c>
      <c r="ED37">
        <f t="shared" si="121"/>
        <v>0</v>
      </c>
      <c r="EE37">
        <f t="shared" si="121"/>
        <v>0</v>
      </c>
      <c r="EF37">
        <f t="shared" si="121"/>
        <v>0</v>
      </c>
      <c r="EG37">
        <f t="shared" si="121"/>
        <v>0</v>
      </c>
      <c r="EH37">
        <f t="shared" si="121"/>
        <v>0</v>
      </c>
      <c r="EI37">
        <f t="shared" si="121"/>
        <v>0</v>
      </c>
      <c r="EJ37">
        <f t="shared" si="121"/>
        <v>0</v>
      </c>
      <c r="EK37">
        <f t="shared" si="121"/>
        <v>0</v>
      </c>
      <c r="EL37">
        <f t="shared" si="121"/>
        <v>0</v>
      </c>
      <c r="EO37" s="30"/>
      <c r="EP37" t="s">
        <v>94</v>
      </c>
      <c r="EQ37">
        <f t="shared" ref="EQ37:FK37" si="122">(EQ36*($Q$18+1)*EQ35)/($Q$18*((1-$Q$19)+($Q$19*$E$107/$Q$20))+EQ35)</f>
        <v>0</v>
      </c>
      <c r="ER37">
        <f t="shared" si="122"/>
        <v>0</v>
      </c>
      <c r="ES37">
        <f t="shared" si="122"/>
        <v>0</v>
      </c>
      <c r="ET37">
        <f t="shared" si="122"/>
        <v>0</v>
      </c>
      <c r="EU37">
        <f t="shared" si="122"/>
        <v>0</v>
      </c>
      <c r="EV37">
        <f t="shared" si="122"/>
        <v>0</v>
      </c>
      <c r="EW37">
        <f t="shared" si="122"/>
        <v>0</v>
      </c>
      <c r="EX37">
        <f t="shared" si="122"/>
        <v>0</v>
      </c>
      <c r="EY37">
        <f t="shared" si="122"/>
        <v>0</v>
      </c>
      <c r="EZ37">
        <f t="shared" si="122"/>
        <v>0.65461221853927276</v>
      </c>
      <c r="FA37">
        <f t="shared" si="122"/>
        <v>0</v>
      </c>
      <c r="FB37">
        <f t="shared" si="122"/>
        <v>0</v>
      </c>
      <c r="FC37">
        <f t="shared" si="122"/>
        <v>0</v>
      </c>
      <c r="FD37">
        <f t="shared" si="122"/>
        <v>0</v>
      </c>
      <c r="FE37">
        <f t="shared" si="122"/>
        <v>0</v>
      </c>
      <c r="FF37">
        <f t="shared" si="122"/>
        <v>0</v>
      </c>
      <c r="FG37">
        <f t="shared" si="122"/>
        <v>0</v>
      </c>
      <c r="FH37">
        <f t="shared" si="122"/>
        <v>0</v>
      </c>
      <c r="FI37">
        <f t="shared" si="122"/>
        <v>0</v>
      </c>
      <c r="FJ37">
        <f t="shared" si="122"/>
        <v>0</v>
      </c>
      <c r="FK37">
        <f t="shared" si="122"/>
        <v>0</v>
      </c>
      <c r="FN37" s="30"/>
      <c r="FO37" t="s">
        <v>98</v>
      </c>
      <c r="FP37">
        <f t="shared" ref="FP37:GA37" si="123">(FP36*($Q$18+1)*FP35)/($Q$18*((1-$Q$19)+($Q$19*$E$107/$Q$20))+FP35)</f>
        <v>0</v>
      </c>
      <c r="FQ37">
        <f t="shared" si="123"/>
        <v>0</v>
      </c>
      <c r="FR37">
        <f t="shared" si="123"/>
        <v>0.39724511765015802</v>
      </c>
      <c r="FS37">
        <f t="shared" si="123"/>
        <v>0</v>
      </c>
      <c r="FT37">
        <f t="shared" si="123"/>
        <v>0</v>
      </c>
      <c r="FU37">
        <f t="shared" si="123"/>
        <v>0</v>
      </c>
      <c r="FV37">
        <f t="shared" si="123"/>
        <v>0</v>
      </c>
      <c r="FW37">
        <f t="shared" si="123"/>
        <v>0</v>
      </c>
      <c r="FX37">
        <f t="shared" si="123"/>
        <v>0</v>
      </c>
      <c r="FY37">
        <f t="shared" si="123"/>
        <v>0</v>
      </c>
      <c r="FZ37">
        <f t="shared" si="123"/>
        <v>0</v>
      </c>
      <c r="GA37">
        <f t="shared" si="123"/>
        <v>0</v>
      </c>
      <c r="GD37" s="30"/>
      <c r="GE37" t="s">
        <v>101</v>
      </c>
      <c r="GF37">
        <f t="shared" ref="GF37:HA37" si="124">(GF36*($Q$18+1)*GF35)/($Q$18*((1-$Q$19)+($Q$19*$E$107/$Q$20))+GF35)</f>
        <v>0</v>
      </c>
      <c r="GG37">
        <f t="shared" si="124"/>
        <v>0</v>
      </c>
      <c r="GH37">
        <f t="shared" si="124"/>
        <v>0.39724511765015802</v>
      </c>
      <c r="GI37">
        <f t="shared" si="124"/>
        <v>0.5096705838208766</v>
      </c>
      <c r="GJ37">
        <f t="shared" si="124"/>
        <v>0.5096705838208766</v>
      </c>
      <c r="GK37">
        <f t="shared" si="124"/>
        <v>0.39724511765015802</v>
      </c>
      <c r="GL37">
        <f t="shared" si="124"/>
        <v>0.30538682331536576</v>
      </c>
      <c r="GM37">
        <f t="shared" si="124"/>
        <v>0</v>
      </c>
      <c r="GN37">
        <f t="shared" si="124"/>
        <v>0</v>
      </c>
      <c r="GO37">
        <f t="shared" si="124"/>
        <v>0</v>
      </c>
      <c r="GP37">
        <f t="shared" si="124"/>
        <v>0</v>
      </c>
      <c r="GQ37">
        <f t="shared" si="124"/>
        <v>0</v>
      </c>
      <c r="GR37">
        <f t="shared" si="124"/>
        <v>0</v>
      </c>
      <c r="GS37">
        <f t="shared" si="124"/>
        <v>0</v>
      </c>
      <c r="GT37">
        <f t="shared" si="124"/>
        <v>0</v>
      </c>
      <c r="GU37">
        <f t="shared" si="124"/>
        <v>0</v>
      </c>
      <c r="GV37">
        <f t="shared" si="124"/>
        <v>0</v>
      </c>
      <c r="GW37">
        <f t="shared" si="124"/>
        <v>0</v>
      </c>
      <c r="GX37">
        <f t="shared" si="124"/>
        <v>0</v>
      </c>
      <c r="GY37">
        <f t="shared" si="124"/>
        <v>0</v>
      </c>
      <c r="GZ37">
        <f t="shared" si="124"/>
        <v>0</v>
      </c>
      <c r="HA37">
        <f t="shared" si="124"/>
        <v>0</v>
      </c>
    </row>
    <row r="38" spans="1:209" x14ac:dyDescent="0.25">
      <c r="A38" s="10" t="s">
        <v>175</v>
      </c>
      <c r="B38" s="9">
        <v>0</v>
      </c>
      <c r="C38" s="9">
        <v>0</v>
      </c>
      <c r="D38" s="9">
        <v>0</v>
      </c>
      <c r="E38" s="9">
        <v>0</v>
      </c>
      <c r="F38" s="9">
        <v>0</v>
      </c>
      <c r="G38" s="9">
        <v>0</v>
      </c>
      <c r="H38" s="9">
        <v>0</v>
      </c>
      <c r="I38" s="9">
        <v>0</v>
      </c>
      <c r="J38" s="9">
        <v>0</v>
      </c>
      <c r="K38" s="9">
        <v>1</v>
      </c>
      <c r="L38" s="9">
        <f t="shared" si="9"/>
        <v>1</v>
      </c>
      <c r="M38" s="9">
        <f t="shared" si="10"/>
        <v>1.0413926851582251</v>
      </c>
      <c r="N38">
        <f t="shared" si="11"/>
        <v>0.80163234623316648</v>
      </c>
      <c r="S38" s="30"/>
      <c r="T38" t="s">
        <v>68</v>
      </c>
      <c r="U38">
        <f>F86</f>
        <v>0</v>
      </c>
      <c r="V38">
        <f t="shared" si="95"/>
        <v>0</v>
      </c>
      <c r="W38">
        <f t="shared" si="95"/>
        <v>0</v>
      </c>
      <c r="X38">
        <f t="shared" si="95"/>
        <v>0</v>
      </c>
      <c r="Y38">
        <f t="shared" si="95"/>
        <v>0</v>
      </c>
      <c r="Z38">
        <f t="shared" si="95"/>
        <v>0</v>
      </c>
      <c r="AA38">
        <f t="shared" si="95"/>
        <v>0</v>
      </c>
      <c r="AB38">
        <f t="shared" si="95"/>
        <v>0</v>
      </c>
      <c r="AC38">
        <f t="shared" si="95"/>
        <v>0</v>
      </c>
      <c r="AD38">
        <f t="shared" si="95"/>
        <v>0</v>
      </c>
      <c r="AE38">
        <f t="shared" si="95"/>
        <v>0</v>
      </c>
      <c r="AF38">
        <f t="shared" si="95"/>
        <v>0</v>
      </c>
      <c r="AG38">
        <f t="shared" si="95"/>
        <v>0</v>
      </c>
      <c r="AH38">
        <f t="shared" si="95"/>
        <v>0</v>
      </c>
      <c r="AI38">
        <f t="shared" si="95"/>
        <v>0</v>
      </c>
      <c r="AL38" s="30"/>
      <c r="AM38" t="s">
        <v>70</v>
      </c>
      <c r="AN38">
        <f>SUM(AN37:BA37)</f>
        <v>1.1319216373779339</v>
      </c>
      <c r="BD38" s="30"/>
      <c r="BE38" t="s">
        <v>72</v>
      </c>
      <c r="BF38">
        <f>SUM(BF37:CA37)</f>
        <v>0</v>
      </c>
      <c r="CD38" s="30"/>
      <c r="CE38" t="s">
        <v>74</v>
      </c>
      <c r="CF38">
        <f>SUM(CF37:CP37)</f>
        <v>2.5050690630324084</v>
      </c>
      <c r="CS38" s="30"/>
      <c r="CT38" t="s">
        <v>83</v>
      </c>
      <c r="CU38">
        <f>SUM(CU37:DF37)</f>
        <v>2.5766879371343512</v>
      </c>
      <c r="DI38" s="30"/>
      <c r="DJ38" t="s">
        <v>87</v>
      </c>
      <c r="DK38">
        <f>SUM(DK37:DT37)</f>
        <v>0.30538682331536576</v>
      </c>
      <c r="DW38" s="30"/>
      <c r="DX38" t="s">
        <v>91</v>
      </c>
      <c r="DY38">
        <f>SUM(DY37:EL37)</f>
        <v>1.4165862852919111</v>
      </c>
      <c r="EO38" s="30"/>
      <c r="EP38" t="s">
        <v>95</v>
      </c>
      <c r="EQ38">
        <f>SUM(EQ37:FK37)</f>
        <v>0.65461221853927276</v>
      </c>
      <c r="FN38" s="30"/>
      <c r="FO38" t="s">
        <v>99</v>
      </c>
      <c r="FP38">
        <f>SUM(FP37:GA37)</f>
        <v>0.39724511765015802</v>
      </c>
      <c r="GD38" s="30"/>
      <c r="GE38" t="s">
        <v>102</v>
      </c>
      <c r="GF38">
        <f>SUM(GF37:HA37)</f>
        <v>2.1192182262574346</v>
      </c>
    </row>
    <row r="39" spans="1:209" x14ac:dyDescent="0.25">
      <c r="A39" s="10" t="s">
        <v>124</v>
      </c>
      <c r="B39" s="9">
        <v>0</v>
      </c>
      <c r="C39" s="9">
        <v>1</v>
      </c>
      <c r="D39" s="9">
        <v>0</v>
      </c>
      <c r="E39" s="9">
        <v>1</v>
      </c>
      <c r="F39" s="9">
        <v>0</v>
      </c>
      <c r="G39" s="9">
        <v>0</v>
      </c>
      <c r="H39" s="9">
        <v>1</v>
      </c>
      <c r="I39" s="9">
        <v>0</v>
      </c>
      <c r="J39" s="9">
        <v>0</v>
      </c>
      <c r="K39" s="9">
        <v>1</v>
      </c>
      <c r="L39" s="9">
        <f t="shared" si="9"/>
        <v>4</v>
      </c>
      <c r="M39" s="9">
        <f t="shared" si="10"/>
        <v>0.43933269383026263</v>
      </c>
      <c r="N39">
        <f t="shared" si="11"/>
        <v>0.15970084286751185</v>
      </c>
      <c r="S39" s="4"/>
      <c r="AL39" s="4"/>
      <c r="BD39" s="4"/>
      <c r="CD39" s="4"/>
      <c r="CS39" s="4"/>
      <c r="DI39" s="4"/>
      <c r="DW39" s="4"/>
      <c r="EO39" s="4"/>
      <c r="FN39" s="4"/>
      <c r="GD39" s="4"/>
    </row>
    <row r="40" spans="1:209" x14ac:dyDescent="0.25">
      <c r="A40" s="10" t="s">
        <v>140</v>
      </c>
      <c r="B40" s="9">
        <v>0</v>
      </c>
      <c r="C40" s="9">
        <v>0</v>
      </c>
      <c r="D40" s="9">
        <v>0</v>
      </c>
      <c r="E40" s="9">
        <v>1</v>
      </c>
      <c r="F40" s="9">
        <v>1</v>
      </c>
      <c r="G40" s="9">
        <v>0</v>
      </c>
      <c r="H40" s="9">
        <v>0</v>
      </c>
      <c r="I40" s="9">
        <v>0</v>
      </c>
      <c r="J40" s="9">
        <v>0</v>
      </c>
      <c r="K40" s="9">
        <v>0</v>
      </c>
      <c r="L40" s="9">
        <f t="shared" si="9"/>
        <v>2</v>
      </c>
      <c r="M40" s="9">
        <f t="shared" si="10"/>
        <v>0.74036268949424389</v>
      </c>
      <c r="N40">
        <f t="shared" si="11"/>
        <v>0.53147891704225514</v>
      </c>
      <c r="S40" s="30">
        <v>6</v>
      </c>
      <c r="T40" t="s">
        <v>66</v>
      </c>
      <c r="U40">
        <f>VLOOKUP(U$19,$A$20:$M$106,7)</f>
        <v>0</v>
      </c>
      <c r="V40">
        <f t="shared" ref="V40:AI40" si="125">VLOOKUP(V$19,$A$20:$M$106,7)</f>
        <v>0</v>
      </c>
      <c r="W40">
        <f t="shared" si="125"/>
        <v>1</v>
      </c>
      <c r="X40">
        <f t="shared" si="125"/>
        <v>0</v>
      </c>
      <c r="Y40">
        <f t="shared" si="125"/>
        <v>0</v>
      </c>
      <c r="Z40">
        <f t="shared" si="125"/>
        <v>0</v>
      </c>
      <c r="AA40">
        <f t="shared" si="125"/>
        <v>0</v>
      </c>
      <c r="AB40">
        <f t="shared" si="125"/>
        <v>0</v>
      </c>
      <c r="AC40">
        <f t="shared" si="125"/>
        <v>0</v>
      </c>
      <c r="AD40">
        <f t="shared" si="125"/>
        <v>0</v>
      </c>
      <c r="AE40">
        <f t="shared" si="125"/>
        <v>0</v>
      </c>
      <c r="AF40">
        <f t="shared" si="125"/>
        <v>0</v>
      </c>
      <c r="AG40">
        <f t="shared" si="125"/>
        <v>0</v>
      </c>
      <c r="AH40">
        <f t="shared" si="125"/>
        <v>0</v>
      </c>
      <c r="AI40">
        <f t="shared" si="125"/>
        <v>0</v>
      </c>
      <c r="AL40" s="30">
        <v>6</v>
      </c>
      <c r="AM40" t="s">
        <v>66</v>
      </c>
      <c r="AN40">
        <f>VLOOKUP(AN$19,$A$20:$M$106,7)</f>
        <v>0</v>
      </c>
      <c r="AO40">
        <f t="shared" ref="AO40:BA40" si="126">VLOOKUP(AO$19,$A$20:$M$106,7)</f>
        <v>1</v>
      </c>
      <c r="AP40">
        <f t="shared" si="126"/>
        <v>0</v>
      </c>
      <c r="AQ40">
        <f t="shared" si="126"/>
        <v>1</v>
      </c>
      <c r="AR40">
        <f t="shared" si="126"/>
        <v>0</v>
      </c>
      <c r="AS40">
        <f t="shared" si="126"/>
        <v>0</v>
      </c>
      <c r="AT40">
        <f t="shared" si="126"/>
        <v>0</v>
      </c>
      <c r="AU40">
        <f t="shared" si="126"/>
        <v>0</v>
      </c>
      <c r="AV40">
        <f t="shared" si="126"/>
        <v>0</v>
      </c>
      <c r="AW40">
        <f t="shared" si="126"/>
        <v>0</v>
      </c>
      <c r="AX40">
        <f t="shared" si="126"/>
        <v>0</v>
      </c>
      <c r="AY40">
        <f t="shared" si="126"/>
        <v>0</v>
      </c>
      <c r="AZ40">
        <f t="shared" si="126"/>
        <v>0</v>
      </c>
      <c r="BA40">
        <f t="shared" si="126"/>
        <v>0</v>
      </c>
      <c r="BD40" s="30">
        <v>6</v>
      </c>
      <c r="BE40" t="s">
        <v>66</v>
      </c>
      <c r="BF40">
        <f>VLOOKUP(BF$19,$A$20:$M$106,7)</f>
        <v>0</v>
      </c>
      <c r="BG40">
        <f t="shared" ref="BG40:BR40" si="127">VLOOKUP(BG$19,$A$20:$M$106,7)</f>
        <v>0</v>
      </c>
      <c r="BH40">
        <f t="shared" si="127"/>
        <v>0</v>
      </c>
      <c r="BI40">
        <f t="shared" si="127"/>
        <v>0</v>
      </c>
      <c r="BJ40">
        <f t="shared" si="127"/>
        <v>0</v>
      </c>
      <c r="BK40">
        <f t="shared" si="127"/>
        <v>0</v>
      </c>
      <c r="BL40">
        <f t="shared" si="127"/>
        <v>0</v>
      </c>
      <c r="BM40">
        <f t="shared" si="127"/>
        <v>0</v>
      </c>
      <c r="BN40">
        <f t="shared" si="127"/>
        <v>1</v>
      </c>
      <c r="BO40">
        <f t="shared" si="127"/>
        <v>0</v>
      </c>
      <c r="BP40">
        <f t="shared" si="127"/>
        <v>0</v>
      </c>
      <c r="BQ40">
        <f t="shared" si="127"/>
        <v>0</v>
      </c>
      <c r="BR40">
        <f t="shared" si="127"/>
        <v>0</v>
      </c>
      <c r="BS40">
        <f>VLOOKUP(BS$19,$A$20:$M$106,7)</f>
        <v>1</v>
      </c>
      <c r="BT40">
        <f t="shared" ref="BT40:CA40" si="128">VLOOKUP(BT$19,$A$20:$M$106,7)</f>
        <v>0</v>
      </c>
      <c r="BU40">
        <f t="shared" si="128"/>
        <v>0</v>
      </c>
      <c r="BV40">
        <f t="shared" si="128"/>
        <v>0</v>
      </c>
      <c r="BW40">
        <f>VLOOKUP(BW$19,$A$20:$M$106,7)</f>
        <v>2</v>
      </c>
      <c r="BX40">
        <f t="shared" si="128"/>
        <v>0</v>
      </c>
      <c r="BY40">
        <f t="shared" si="128"/>
        <v>0</v>
      </c>
      <c r="BZ40">
        <f t="shared" si="128"/>
        <v>0</v>
      </c>
      <c r="CA40">
        <f t="shared" si="128"/>
        <v>0</v>
      </c>
      <c r="CD40" s="30">
        <v>6</v>
      </c>
      <c r="CE40" t="s">
        <v>66</v>
      </c>
      <c r="CF40">
        <f>VLOOKUP(CF$19,$A$20:$M$106,7)</f>
        <v>0</v>
      </c>
      <c r="CG40">
        <f t="shared" ref="CG40:DF40" si="129">VLOOKUP(CG$19,$A$20:$M$106,7)</f>
        <v>0</v>
      </c>
      <c r="CH40">
        <f t="shared" si="129"/>
        <v>0</v>
      </c>
      <c r="CI40">
        <f t="shared" si="129"/>
        <v>0</v>
      </c>
      <c r="CJ40">
        <f t="shared" si="129"/>
        <v>0</v>
      </c>
      <c r="CK40">
        <f t="shared" si="129"/>
        <v>1</v>
      </c>
      <c r="CL40">
        <f t="shared" si="129"/>
        <v>0</v>
      </c>
      <c r="CM40">
        <f t="shared" si="129"/>
        <v>0</v>
      </c>
      <c r="CN40">
        <f t="shared" si="129"/>
        <v>0</v>
      </c>
      <c r="CO40">
        <f t="shared" si="129"/>
        <v>0</v>
      </c>
      <c r="CP40">
        <f t="shared" si="129"/>
        <v>0</v>
      </c>
      <c r="CS40" s="30">
        <v>6</v>
      </c>
      <c r="CT40" t="s">
        <v>66</v>
      </c>
      <c r="CU40">
        <f>VLOOKUP(CU$19,$A$20:$M$106,7)</f>
        <v>1</v>
      </c>
      <c r="CV40">
        <f t="shared" si="129"/>
        <v>1</v>
      </c>
      <c r="CW40">
        <f t="shared" si="129"/>
        <v>0</v>
      </c>
      <c r="CX40">
        <f t="shared" si="129"/>
        <v>0</v>
      </c>
      <c r="CY40">
        <f t="shared" si="129"/>
        <v>0</v>
      </c>
      <c r="CZ40">
        <f t="shared" si="129"/>
        <v>1</v>
      </c>
      <c r="DA40">
        <f t="shared" si="129"/>
        <v>0</v>
      </c>
      <c r="DB40">
        <f t="shared" si="129"/>
        <v>0</v>
      </c>
      <c r="DC40">
        <f t="shared" si="129"/>
        <v>0</v>
      </c>
      <c r="DD40">
        <f t="shared" si="129"/>
        <v>0</v>
      </c>
      <c r="DE40">
        <f t="shared" si="129"/>
        <v>0</v>
      </c>
      <c r="DF40">
        <f t="shared" si="129"/>
        <v>0</v>
      </c>
      <c r="DI40" s="30">
        <v>5</v>
      </c>
      <c r="DJ40" t="s">
        <v>66</v>
      </c>
      <c r="DK40">
        <f>VLOOKUP(DK$19,$A$20:$M$106,6)</f>
        <v>0</v>
      </c>
      <c r="DL40">
        <f>VLOOKUP(DL$19,$A$20:$M$106,6)</f>
        <v>0</v>
      </c>
      <c r="DM40">
        <f t="shared" ref="DM40:DT40" si="130">VLOOKUP(DM$19,$A$20:$M$106,6)</f>
        <v>0</v>
      </c>
      <c r="DN40">
        <f t="shared" si="130"/>
        <v>0</v>
      </c>
      <c r="DO40">
        <f t="shared" si="130"/>
        <v>0</v>
      </c>
      <c r="DP40">
        <f t="shared" si="130"/>
        <v>0</v>
      </c>
      <c r="DQ40">
        <f t="shared" si="130"/>
        <v>0</v>
      </c>
      <c r="DR40">
        <f t="shared" si="130"/>
        <v>1</v>
      </c>
      <c r="DS40">
        <f t="shared" si="130"/>
        <v>1</v>
      </c>
      <c r="DT40">
        <f t="shared" si="130"/>
        <v>1</v>
      </c>
      <c r="DW40" s="30">
        <v>5</v>
      </c>
      <c r="DX40" t="s">
        <v>66</v>
      </c>
      <c r="DY40">
        <f>VLOOKUP(DY$19,$A$20:$M$106,6)</f>
        <v>0</v>
      </c>
      <c r="DZ40">
        <f t="shared" ref="DZ40:EL40" si="131">VLOOKUP(DZ$19,$A$20:$M$106,6)</f>
        <v>0</v>
      </c>
      <c r="EA40">
        <f t="shared" si="131"/>
        <v>0</v>
      </c>
      <c r="EB40">
        <f t="shared" si="131"/>
        <v>0</v>
      </c>
      <c r="EC40">
        <f t="shared" si="131"/>
        <v>0</v>
      </c>
      <c r="ED40">
        <f t="shared" si="131"/>
        <v>0</v>
      </c>
      <c r="EE40">
        <f t="shared" si="131"/>
        <v>0</v>
      </c>
      <c r="EF40">
        <f t="shared" si="131"/>
        <v>0</v>
      </c>
      <c r="EG40">
        <f t="shared" si="131"/>
        <v>0</v>
      </c>
      <c r="EH40">
        <f t="shared" si="131"/>
        <v>0</v>
      </c>
      <c r="EI40">
        <f t="shared" si="131"/>
        <v>0</v>
      </c>
      <c r="EJ40">
        <f t="shared" si="131"/>
        <v>0</v>
      </c>
      <c r="EK40">
        <f t="shared" si="131"/>
        <v>0</v>
      </c>
      <c r="EL40">
        <f t="shared" si="131"/>
        <v>0</v>
      </c>
      <c r="EO40" s="30">
        <v>5</v>
      </c>
      <c r="EP40" t="s">
        <v>66</v>
      </c>
      <c r="EQ40">
        <f>VLOOKUP(EQ$19,$A$20:$M$106,6)</f>
        <v>0</v>
      </c>
      <c r="ER40">
        <f t="shared" ref="ER40:FK40" si="132">VLOOKUP(ER$19,$A$20:$M$106,6)</f>
        <v>0</v>
      </c>
      <c r="ES40">
        <f t="shared" si="132"/>
        <v>0</v>
      </c>
      <c r="ET40">
        <f t="shared" si="132"/>
        <v>0</v>
      </c>
      <c r="EU40">
        <f t="shared" si="132"/>
        <v>0</v>
      </c>
      <c r="EV40">
        <f t="shared" si="132"/>
        <v>0</v>
      </c>
      <c r="EW40">
        <f t="shared" si="132"/>
        <v>0</v>
      </c>
      <c r="EX40">
        <f t="shared" si="132"/>
        <v>0</v>
      </c>
      <c r="EY40">
        <f t="shared" si="132"/>
        <v>0</v>
      </c>
      <c r="EZ40">
        <f t="shared" si="132"/>
        <v>0</v>
      </c>
      <c r="FA40">
        <f t="shared" si="132"/>
        <v>0</v>
      </c>
      <c r="FB40">
        <f t="shared" si="132"/>
        <v>0</v>
      </c>
      <c r="FC40">
        <f t="shared" si="132"/>
        <v>0</v>
      </c>
      <c r="FD40">
        <f t="shared" si="132"/>
        <v>0</v>
      </c>
      <c r="FE40">
        <f t="shared" si="132"/>
        <v>0</v>
      </c>
      <c r="FF40">
        <f t="shared" si="132"/>
        <v>0</v>
      </c>
      <c r="FG40">
        <f t="shared" si="132"/>
        <v>0</v>
      </c>
      <c r="FH40">
        <f t="shared" si="132"/>
        <v>0</v>
      </c>
      <c r="FI40">
        <f t="shared" si="132"/>
        <v>0</v>
      </c>
      <c r="FJ40">
        <f t="shared" si="132"/>
        <v>0</v>
      </c>
      <c r="FK40">
        <f t="shared" si="132"/>
        <v>0</v>
      </c>
      <c r="FN40" s="30">
        <v>5</v>
      </c>
      <c r="FO40" t="s">
        <v>66</v>
      </c>
      <c r="FP40">
        <f>VLOOKUP(FP$19,$A$20:$M$106,6)</f>
        <v>0</v>
      </c>
      <c r="FQ40">
        <f t="shared" ref="FQ40:GA40" si="133">VLOOKUP(FQ$19,$A$20:$M$106,6)</f>
        <v>0</v>
      </c>
      <c r="FR40">
        <f t="shared" si="133"/>
        <v>0</v>
      </c>
      <c r="FS40">
        <f t="shared" si="133"/>
        <v>0</v>
      </c>
      <c r="FT40">
        <f t="shared" si="133"/>
        <v>0</v>
      </c>
      <c r="FU40">
        <f t="shared" si="133"/>
        <v>0</v>
      </c>
      <c r="FV40">
        <f t="shared" si="133"/>
        <v>0</v>
      </c>
      <c r="FW40">
        <f t="shared" si="133"/>
        <v>0</v>
      </c>
      <c r="FX40">
        <f t="shared" si="133"/>
        <v>0</v>
      </c>
      <c r="FY40">
        <f t="shared" si="133"/>
        <v>0</v>
      </c>
      <c r="FZ40">
        <f t="shared" si="133"/>
        <v>0</v>
      </c>
      <c r="GA40">
        <f t="shared" si="133"/>
        <v>0</v>
      </c>
      <c r="GD40" s="30">
        <v>5</v>
      </c>
      <c r="GE40" t="s">
        <v>66</v>
      </c>
      <c r="GF40">
        <f>VLOOKUP(GF$19,$A$20:$M$106,6)</f>
        <v>0</v>
      </c>
      <c r="GG40">
        <f t="shared" ref="GG40:HA40" si="134">VLOOKUP(GG$19,$A$20:$M$106,6)</f>
        <v>0</v>
      </c>
      <c r="GH40">
        <f t="shared" si="134"/>
        <v>0</v>
      </c>
      <c r="GI40">
        <f t="shared" si="134"/>
        <v>0</v>
      </c>
      <c r="GJ40">
        <f t="shared" si="134"/>
        <v>0</v>
      </c>
      <c r="GK40">
        <f t="shared" si="134"/>
        <v>0</v>
      </c>
      <c r="GL40">
        <f t="shared" si="134"/>
        <v>0</v>
      </c>
      <c r="GM40">
        <f t="shared" si="134"/>
        <v>0</v>
      </c>
      <c r="GN40">
        <f t="shared" si="134"/>
        <v>0</v>
      </c>
      <c r="GO40">
        <f t="shared" si="134"/>
        <v>0</v>
      </c>
      <c r="GP40">
        <f t="shared" si="134"/>
        <v>0</v>
      </c>
      <c r="GQ40">
        <f t="shared" si="134"/>
        <v>0</v>
      </c>
      <c r="GR40">
        <f t="shared" si="134"/>
        <v>1</v>
      </c>
      <c r="GS40">
        <f t="shared" si="134"/>
        <v>0</v>
      </c>
      <c r="GT40">
        <f t="shared" si="134"/>
        <v>1</v>
      </c>
      <c r="GU40">
        <f t="shared" si="134"/>
        <v>1</v>
      </c>
      <c r="GV40">
        <f t="shared" si="134"/>
        <v>1</v>
      </c>
      <c r="GW40">
        <f t="shared" si="134"/>
        <v>1</v>
      </c>
      <c r="GX40">
        <f t="shared" si="134"/>
        <v>0</v>
      </c>
      <c r="GY40">
        <f t="shared" si="134"/>
        <v>0</v>
      </c>
      <c r="GZ40">
        <f t="shared" si="134"/>
        <v>0</v>
      </c>
      <c r="HA40">
        <f t="shared" si="134"/>
        <v>0</v>
      </c>
    </row>
    <row r="41" spans="1:209" x14ac:dyDescent="0.25">
      <c r="A41" s="10" t="s">
        <v>136</v>
      </c>
      <c r="B41" s="9">
        <v>0</v>
      </c>
      <c r="C41" s="9">
        <v>0</v>
      </c>
      <c r="D41" s="9">
        <v>1</v>
      </c>
      <c r="E41" s="9">
        <v>0</v>
      </c>
      <c r="F41" s="9">
        <v>0</v>
      </c>
      <c r="G41" s="9">
        <v>0</v>
      </c>
      <c r="H41" s="9">
        <v>0</v>
      </c>
      <c r="I41" s="9">
        <v>0</v>
      </c>
      <c r="J41" s="9">
        <v>0</v>
      </c>
      <c r="K41" s="9">
        <v>0</v>
      </c>
      <c r="L41" s="9">
        <f t="shared" si="9"/>
        <v>1</v>
      </c>
      <c r="M41" s="9">
        <f t="shared" si="10"/>
        <v>1.0413926851582251</v>
      </c>
      <c r="N41">
        <f t="shared" si="11"/>
        <v>0.80163234623316648</v>
      </c>
      <c r="S41" s="30"/>
      <c r="T41" t="s">
        <v>59</v>
      </c>
      <c r="U41">
        <f>IF(U40=0,0,VLOOKUP(U19,$A$20:$M$106,13))</f>
        <v>0</v>
      </c>
      <c r="V41">
        <f t="shared" ref="V41:AI41" si="135">IF(V40=0,0,VLOOKUP(V19,$A$20:$M$106,13))</f>
        <v>0</v>
      </c>
      <c r="W41">
        <f t="shared" si="135"/>
        <v>0.2632414347745814</v>
      </c>
      <c r="X41">
        <f t="shared" si="135"/>
        <v>0</v>
      </c>
      <c r="Y41">
        <f t="shared" si="135"/>
        <v>0</v>
      </c>
      <c r="Z41">
        <f t="shared" si="135"/>
        <v>0</v>
      </c>
      <c r="AA41">
        <f t="shared" si="135"/>
        <v>0</v>
      </c>
      <c r="AB41">
        <f t="shared" si="135"/>
        <v>0</v>
      </c>
      <c r="AC41">
        <f t="shared" si="135"/>
        <v>0</v>
      </c>
      <c r="AD41">
        <f t="shared" si="135"/>
        <v>0</v>
      </c>
      <c r="AE41">
        <f t="shared" si="135"/>
        <v>0</v>
      </c>
      <c r="AF41">
        <f t="shared" si="135"/>
        <v>0</v>
      </c>
      <c r="AG41">
        <f t="shared" si="135"/>
        <v>0</v>
      </c>
      <c r="AH41">
        <f t="shared" si="135"/>
        <v>0</v>
      </c>
      <c r="AI41">
        <f t="shared" si="135"/>
        <v>0</v>
      </c>
      <c r="AL41" s="30"/>
      <c r="AM41" t="s">
        <v>59</v>
      </c>
      <c r="AN41">
        <f t="shared" ref="AN41:BA41" si="136">IF(AN40=0,0,VLOOKUP(AN19,$A$20:$M$106,13))</f>
        <v>0</v>
      </c>
      <c r="AO41">
        <f t="shared" si="136"/>
        <v>0.43933269383026263</v>
      </c>
      <c r="AP41">
        <f t="shared" si="136"/>
        <v>0</v>
      </c>
      <c r="AQ41">
        <f t="shared" si="136"/>
        <v>0.2632414347745814</v>
      </c>
      <c r="AR41">
        <f t="shared" si="136"/>
        <v>0</v>
      </c>
      <c r="AS41">
        <f t="shared" si="136"/>
        <v>0</v>
      </c>
      <c r="AT41">
        <f t="shared" si="136"/>
        <v>0</v>
      </c>
      <c r="AU41">
        <f t="shared" si="136"/>
        <v>0</v>
      </c>
      <c r="AV41">
        <f t="shared" si="136"/>
        <v>0</v>
      </c>
      <c r="AW41">
        <f t="shared" si="136"/>
        <v>0</v>
      </c>
      <c r="AX41">
        <f t="shared" si="136"/>
        <v>0</v>
      </c>
      <c r="AY41">
        <f t="shared" si="136"/>
        <v>0</v>
      </c>
      <c r="AZ41">
        <f t="shared" si="136"/>
        <v>0</v>
      </c>
      <c r="BA41">
        <f t="shared" si="136"/>
        <v>0</v>
      </c>
      <c r="BD41" s="30"/>
      <c r="BE41" t="s">
        <v>59</v>
      </c>
      <c r="BF41">
        <f t="shared" ref="BF41:CA41" si="137">IF(BF40=0,0,VLOOKUP(BF19,$A$20:$M$106,13))</f>
        <v>0</v>
      </c>
      <c r="BG41">
        <f t="shared" si="137"/>
        <v>0</v>
      </c>
      <c r="BH41">
        <f t="shared" si="137"/>
        <v>0</v>
      </c>
      <c r="BI41">
        <f t="shared" si="137"/>
        <v>0</v>
      </c>
      <c r="BJ41">
        <f t="shared" si="137"/>
        <v>0</v>
      </c>
      <c r="BK41">
        <f t="shared" si="137"/>
        <v>0</v>
      </c>
      <c r="BL41">
        <f t="shared" si="137"/>
        <v>0</v>
      </c>
      <c r="BM41">
        <f t="shared" si="137"/>
        <v>0</v>
      </c>
      <c r="BN41">
        <f t="shared" si="137"/>
        <v>0.74036268949424389</v>
      </c>
      <c r="BO41">
        <f t="shared" si="137"/>
        <v>0</v>
      </c>
      <c r="BP41">
        <f t="shared" si="137"/>
        <v>0</v>
      </c>
      <c r="BQ41">
        <f t="shared" si="137"/>
        <v>0</v>
      </c>
      <c r="BR41">
        <f t="shared" si="137"/>
        <v>0</v>
      </c>
      <c r="BS41">
        <f t="shared" si="137"/>
        <v>0.2632414347745814</v>
      </c>
      <c r="BT41">
        <f t="shared" si="137"/>
        <v>0</v>
      </c>
      <c r="BU41">
        <f t="shared" si="137"/>
        <v>0</v>
      </c>
      <c r="BV41">
        <f t="shared" si="137"/>
        <v>0</v>
      </c>
      <c r="BW41">
        <f t="shared" si="137"/>
        <v>0.34242268082220628</v>
      </c>
      <c r="BX41">
        <f t="shared" si="137"/>
        <v>0</v>
      </c>
      <c r="BY41">
        <f t="shared" si="137"/>
        <v>0</v>
      </c>
      <c r="BZ41">
        <f t="shared" si="137"/>
        <v>0</v>
      </c>
      <c r="CA41">
        <f t="shared" si="137"/>
        <v>0</v>
      </c>
      <c r="CD41" s="30"/>
      <c r="CE41" t="s">
        <v>59</v>
      </c>
      <c r="CF41">
        <f t="shared" ref="CF41:CP41" si="138">IF(CF40=0,0,VLOOKUP(CF19,$A$20:$M$106,13))</f>
        <v>0</v>
      </c>
      <c r="CG41">
        <f t="shared" si="138"/>
        <v>0</v>
      </c>
      <c r="CH41">
        <f t="shared" si="138"/>
        <v>0</v>
      </c>
      <c r="CI41">
        <f t="shared" si="138"/>
        <v>0</v>
      </c>
      <c r="CJ41">
        <f t="shared" si="138"/>
        <v>0</v>
      </c>
      <c r="CK41">
        <f t="shared" si="138"/>
        <v>0.2632414347745814</v>
      </c>
      <c r="CL41">
        <f t="shared" si="138"/>
        <v>0</v>
      </c>
      <c r="CM41">
        <f t="shared" si="138"/>
        <v>0</v>
      </c>
      <c r="CN41">
        <f t="shared" si="138"/>
        <v>0</v>
      </c>
      <c r="CO41">
        <f t="shared" si="138"/>
        <v>0</v>
      </c>
      <c r="CP41">
        <f t="shared" si="138"/>
        <v>0</v>
      </c>
      <c r="CS41" s="30"/>
      <c r="CT41" t="s">
        <v>59</v>
      </c>
      <c r="CU41">
        <f t="shared" ref="CU41:DF41" si="139">IF(CU40=0,0,VLOOKUP(CU19,$A$20:$M$106,13))</f>
        <v>0.56427143043856254</v>
      </c>
      <c r="CV41">
        <f t="shared" si="139"/>
        <v>0.43933269383026263</v>
      </c>
      <c r="CW41">
        <f t="shared" si="139"/>
        <v>0</v>
      </c>
      <c r="CX41">
        <f t="shared" si="139"/>
        <v>0</v>
      </c>
      <c r="CY41">
        <f t="shared" si="139"/>
        <v>0</v>
      </c>
      <c r="CZ41">
        <f t="shared" si="139"/>
        <v>0.56427143043856254</v>
      </c>
      <c r="DA41">
        <f t="shared" si="139"/>
        <v>0</v>
      </c>
      <c r="DB41">
        <f t="shared" si="139"/>
        <v>0</v>
      </c>
      <c r="DC41">
        <f t="shared" si="139"/>
        <v>0</v>
      </c>
      <c r="DD41">
        <f t="shared" si="139"/>
        <v>0</v>
      </c>
      <c r="DE41">
        <f t="shared" si="139"/>
        <v>0</v>
      </c>
      <c r="DF41">
        <f t="shared" si="139"/>
        <v>0</v>
      </c>
      <c r="DI41" s="30"/>
      <c r="DJ41" t="s">
        <v>59</v>
      </c>
      <c r="DK41">
        <f t="shared" ref="DK41:DT41" si="140">IF(DK40=0,0,VLOOKUP(DK19,$A$20:$M$106,13))</f>
        <v>0</v>
      </c>
      <c r="DL41">
        <f t="shared" si="140"/>
        <v>0</v>
      </c>
      <c r="DM41">
        <f t="shared" si="140"/>
        <v>0</v>
      </c>
      <c r="DN41">
        <f t="shared" si="140"/>
        <v>0</v>
      </c>
      <c r="DO41">
        <f t="shared" si="140"/>
        <v>0</v>
      </c>
      <c r="DP41">
        <f t="shared" si="140"/>
        <v>0</v>
      </c>
      <c r="DQ41">
        <f t="shared" si="140"/>
        <v>0</v>
      </c>
      <c r="DR41">
        <f t="shared" si="140"/>
        <v>0.56427143043856254</v>
      </c>
      <c r="DS41">
        <f t="shared" si="140"/>
        <v>0.43933269383026263</v>
      </c>
      <c r="DT41">
        <f t="shared" si="140"/>
        <v>0.56427143043856254</v>
      </c>
      <c r="DW41" s="30"/>
      <c r="DX41" t="s">
        <v>59</v>
      </c>
      <c r="DY41">
        <f t="shared" ref="DY41:EL41" si="141">IF(DY40=0,0,VLOOKUP(DY19,$A$20:$M$106,13))</f>
        <v>0</v>
      </c>
      <c r="DZ41">
        <f t="shared" si="141"/>
        <v>0</v>
      </c>
      <c r="EA41">
        <f t="shared" si="141"/>
        <v>0</v>
      </c>
      <c r="EB41">
        <f t="shared" si="141"/>
        <v>0</v>
      </c>
      <c r="EC41">
        <f t="shared" si="141"/>
        <v>0</v>
      </c>
      <c r="ED41">
        <f t="shared" si="141"/>
        <v>0</v>
      </c>
      <c r="EE41">
        <f t="shared" si="141"/>
        <v>0</v>
      </c>
      <c r="EF41">
        <f t="shared" si="141"/>
        <v>0</v>
      </c>
      <c r="EG41">
        <f t="shared" si="141"/>
        <v>0</v>
      </c>
      <c r="EH41">
        <f t="shared" si="141"/>
        <v>0</v>
      </c>
      <c r="EI41">
        <f t="shared" si="141"/>
        <v>0</v>
      </c>
      <c r="EJ41">
        <f t="shared" si="141"/>
        <v>0</v>
      </c>
      <c r="EK41">
        <f t="shared" si="141"/>
        <v>0</v>
      </c>
      <c r="EL41">
        <f t="shared" si="141"/>
        <v>0</v>
      </c>
      <c r="EO41" s="30"/>
      <c r="EP41" t="s">
        <v>59</v>
      </c>
      <c r="EQ41">
        <f t="shared" ref="EQ41:FK41" si="142">IF(EQ40=0,0,VLOOKUP(EQ19,$A$20:$M$106,13))</f>
        <v>0</v>
      </c>
      <c r="ER41">
        <f t="shared" si="142"/>
        <v>0</v>
      </c>
      <c r="ES41">
        <f t="shared" si="142"/>
        <v>0</v>
      </c>
      <c r="ET41">
        <f t="shared" si="142"/>
        <v>0</v>
      </c>
      <c r="EU41">
        <f t="shared" si="142"/>
        <v>0</v>
      </c>
      <c r="EV41">
        <f t="shared" si="142"/>
        <v>0</v>
      </c>
      <c r="EW41">
        <f t="shared" si="142"/>
        <v>0</v>
      </c>
      <c r="EX41">
        <f t="shared" si="142"/>
        <v>0</v>
      </c>
      <c r="EY41">
        <f t="shared" si="142"/>
        <v>0</v>
      </c>
      <c r="EZ41">
        <f t="shared" si="142"/>
        <v>0</v>
      </c>
      <c r="FA41">
        <f t="shared" si="142"/>
        <v>0</v>
      </c>
      <c r="FB41">
        <f t="shared" si="142"/>
        <v>0</v>
      </c>
      <c r="FC41">
        <f t="shared" si="142"/>
        <v>0</v>
      </c>
      <c r="FD41">
        <f t="shared" si="142"/>
        <v>0</v>
      </c>
      <c r="FE41">
        <f t="shared" si="142"/>
        <v>0</v>
      </c>
      <c r="FF41">
        <f t="shared" si="142"/>
        <v>0</v>
      </c>
      <c r="FG41">
        <f t="shared" si="142"/>
        <v>0</v>
      </c>
      <c r="FH41">
        <f t="shared" si="142"/>
        <v>0</v>
      </c>
      <c r="FI41">
        <f t="shared" si="142"/>
        <v>0</v>
      </c>
      <c r="FJ41">
        <f t="shared" si="142"/>
        <v>0</v>
      </c>
      <c r="FK41">
        <f t="shared" si="142"/>
        <v>0</v>
      </c>
      <c r="FN41" s="30"/>
      <c r="FO41" t="s">
        <v>59</v>
      </c>
      <c r="FP41">
        <f t="shared" ref="FP41:GA41" si="143">IF(FP40=0,0,VLOOKUP(FP19,$A$20:$M$106,13))</f>
        <v>0</v>
      </c>
      <c r="FQ41">
        <f t="shared" si="143"/>
        <v>0</v>
      </c>
      <c r="FR41">
        <f t="shared" si="143"/>
        <v>0</v>
      </c>
      <c r="FS41">
        <f t="shared" si="143"/>
        <v>0</v>
      </c>
      <c r="FT41">
        <f t="shared" si="143"/>
        <v>0</v>
      </c>
      <c r="FU41">
        <f t="shared" si="143"/>
        <v>0</v>
      </c>
      <c r="FV41">
        <f t="shared" si="143"/>
        <v>0</v>
      </c>
      <c r="FW41">
        <f t="shared" si="143"/>
        <v>0</v>
      </c>
      <c r="FX41">
        <f t="shared" si="143"/>
        <v>0</v>
      </c>
      <c r="FY41">
        <f t="shared" si="143"/>
        <v>0</v>
      </c>
      <c r="FZ41">
        <f t="shared" si="143"/>
        <v>0</v>
      </c>
      <c r="GA41">
        <f t="shared" si="143"/>
        <v>0</v>
      </c>
      <c r="GD41" s="30"/>
      <c r="GE41" t="s">
        <v>59</v>
      </c>
      <c r="GF41">
        <f t="shared" ref="GF41:HA41" si="144">IF(GF40=0,0,VLOOKUP(GF19,$A$20:$M$106,13))</f>
        <v>0</v>
      </c>
      <c r="GG41">
        <f t="shared" si="144"/>
        <v>0</v>
      </c>
      <c r="GH41">
        <f t="shared" si="144"/>
        <v>0</v>
      </c>
      <c r="GI41">
        <f t="shared" si="144"/>
        <v>0</v>
      </c>
      <c r="GJ41">
        <f t="shared" si="144"/>
        <v>0</v>
      </c>
      <c r="GK41">
        <f t="shared" si="144"/>
        <v>0</v>
      </c>
      <c r="GL41">
        <f t="shared" si="144"/>
        <v>0</v>
      </c>
      <c r="GM41">
        <f t="shared" si="144"/>
        <v>0</v>
      </c>
      <c r="GN41">
        <f t="shared" si="144"/>
        <v>0</v>
      </c>
      <c r="GO41">
        <f t="shared" si="144"/>
        <v>0</v>
      </c>
      <c r="GP41">
        <f t="shared" si="144"/>
        <v>0</v>
      </c>
      <c r="GQ41">
        <f t="shared" si="144"/>
        <v>0</v>
      </c>
      <c r="GR41">
        <f t="shared" si="144"/>
        <v>0.56427143043856254</v>
      </c>
      <c r="GS41">
        <f t="shared" si="144"/>
        <v>0</v>
      </c>
      <c r="GT41">
        <f t="shared" si="144"/>
        <v>0.43933269383026263</v>
      </c>
      <c r="GU41">
        <f t="shared" si="144"/>
        <v>0.56427143043856254</v>
      </c>
      <c r="GV41">
        <f t="shared" si="144"/>
        <v>0.74036268949424389</v>
      </c>
      <c r="GW41">
        <f t="shared" si="144"/>
        <v>0.56427143043856254</v>
      </c>
      <c r="GX41">
        <f t="shared" si="144"/>
        <v>0</v>
      </c>
      <c r="GY41">
        <f t="shared" si="144"/>
        <v>0</v>
      </c>
      <c r="GZ41">
        <f t="shared" si="144"/>
        <v>0</v>
      </c>
      <c r="HA41">
        <f t="shared" si="144"/>
        <v>0</v>
      </c>
    </row>
    <row r="42" spans="1:209" x14ac:dyDescent="0.25">
      <c r="A42" s="10" t="s">
        <v>148</v>
      </c>
      <c r="B42" s="9">
        <v>0</v>
      </c>
      <c r="C42" s="9">
        <v>0</v>
      </c>
      <c r="D42" s="9">
        <v>0</v>
      </c>
      <c r="E42" s="9">
        <v>0</v>
      </c>
      <c r="F42" s="9">
        <v>0</v>
      </c>
      <c r="G42" s="9">
        <v>1</v>
      </c>
      <c r="H42" s="9">
        <v>1</v>
      </c>
      <c r="I42" s="9">
        <v>0</v>
      </c>
      <c r="J42" s="9">
        <v>0</v>
      </c>
      <c r="K42" s="9">
        <v>1</v>
      </c>
      <c r="L42" s="9">
        <f t="shared" si="9"/>
        <v>3</v>
      </c>
      <c r="M42" s="9">
        <f t="shared" si="10"/>
        <v>0.56427143043856254</v>
      </c>
      <c r="N42">
        <f t="shared" si="11"/>
        <v>0.33099321904142442</v>
      </c>
      <c r="S42" s="30"/>
      <c r="T42" t="s">
        <v>67</v>
      </c>
      <c r="U42">
        <f>(U41*($Q$18+1)*U40)/($Q$18*((1-$Q$19)+($Q$19*$G$107/$Q$20))+U40)</f>
        <v>0</v>
      </c>
      <c r="V42">
        <f t="shared" ref="V42:AI42" si="145">(V41*($Q$18+1)*V40)/($Q$18*((1-$Q$19)+($Q$19*$G$107/$Q$20))+V40)</f>
        <v>0</v>
      </c>
      <c r="W42">
        <f t="shared" si="145"/>
        <v>0.30538682331536576</v>
      </c>
      <c r="X42">
        <f t="shared" si="145"/>
        <v>0</v>
      </c>
      <c r="Y42">
        <f t="shared" si="145"/>
        <v>0</v>
      </c>
      <c r="Z42">
        <f t="shared" si="145"/>
        <v>0</v>
      </c>
      <c r="AA42">
        <f t="shared" si="145"/>
        <v>0</v>
      </c>
      <c r="AB42">
        <f t="shared" si="145"/>
        <v>0</v>
      </c>
      <c r="AC42">
        <f t="shared" si="145"/>
        <v>0</v>
      </c>
      <c r="AD42">
        <f t="shared" si="145"/>
        <v>0</v>
      </c>
      <c r="AE42">
        <f t="shared" si="145"/>
        <v>0</v>
      </c>
      <c r="AF42">
        <f t="shared" si="145"/>
        <v>0</v>
      </c>
      <c r="AG42">
        <f t="shared" si="145"/>
        <v>0</v>
      </c>
      <c r="AH42">
        <f t="shared" si="145"/>
        <v>0</v>
      </c>
      <c r="AI42">
        <f t="shared" si="145"/>
        <v>0</v>
      </c>
      <c r="AL42" s="30"/>
      <c r="AM42" t="s">
        <v>69</v>
      </c>
      <c r="AN42">
        <f t="shared" ref="AN42:BA42" si="146">(AN41*($Q$18+1)*AN40)/($Q$18*((1-$Q$19)+($Q$19*$G$107/$Q$20))+AN40)</f>
        <v>0</v>
      </c>
      <c r="AO42">
        <f t="shared" si="146"/>
        <v>0.5096705838208766</v>
      </c>
      <c r="AP42">
        <f t="shared" si="146"/>
        <v>0</v>
      </c>
      <c r="AQ42">
        <f t="shared" si="146"/>
        <v>0.30538682331536576</v>
      </c>
      <c r="AR42">
        <f t="shared" si="146"/>
        <v>0</v>
      </c>
      <c r="AS42">
        <f t="shared" si="146"/>
        <v>0</v>
      </c>
      <c r="AT42">
        <f t="shared" si="146"/>
        <v>0</v>
      </c>
      <c r="AU42">
        <f t="shared" si="146"/>
        <v>0</v>
      </c>
      <c r="AV42">
        <f t="shared" si="146"/>
        <v>0</v>
      </c>
      <c r="AW42">
        <f t="shared" si="146"/>
        <v>0</v>
      </c>
      <c r="AX42">
        <f t="shared" si="146"/>
        <v>0</v>
      </c>
      <c r="AY42">
        <f t="shared" si="146"/>
        <v>0</v>
      </c>
      <c r="AZ42">
        <f t="shared" si="146"/>
        <v>0</v>
      </c>
      <c r="BA42">
        <f t="shared" si="146"/>
        <v>0</v>
      </c>
      <c r="BD42" s="30"/>
      <c r="BE42" t="s">
        <v>71</v>
      </c>
      <c r="BF42">
        <f t="shared" ref="BF42:CA42" si="147">(BF41*($Q$18+1)*BF40)/($Q$18*((1-$Q$19)+($Q$19*$G$107/$Q$20))+BF40)</f>
        <v>0</v>
      </c>
      <c r="BG42">
        <f t="shared" si="147"/>
        <v>0</v>
      </c>
      <c r="BH42">
        <f t="shared" si="147"/>
        <v>0</v>
      </c>
      <c r="BI42">
        <f t="shared" si="147"/>
        <v>0</v>
      </c>
      <c r="BJ42">
        <f t="shared" si="147"/>
        <v>0</v>
      </c>
      <c r="BK42">
        <f t="shared" si="147"/>
        <v>0</v>
      </c>
      <c r="BL42">
        <f t="shared" si="147"/>
        <v>0</v>
      </c>
      <c r="BM42">
        <f t="shared" si="147"/>
        <v>0</v>
      </c>
      <c r="BN42">
        <f t="shared" si="147"/>
        <v>0.85889597904478376</v>
      </c>
      <c r="BO42">
        <f t="shared" si="147"/>
        <v>0</v>
      </c>
      <c r="BP42">
        <f t="shared" si="147"/>
        <v>0</v>
      </c>
      <c r="BQ42">
        <f t="shared" si="147"/>
        <v>0</v>
      </c>
      <c r="BR42">
        <f t="shared" si="147"/>
        <v>0</v>
      </c>
      <c r="BS42">
        <f t="shared" si="147"/>
        <v>0.30538682331536576</v>
      </c>
      <c r="BT42">
        <f t="shared" si="147"/>
        <v>0</v>
      </c>
      <c r="BU42">
        <f t="shared" si="147"/>
        <v>0</v>
      </c>
      <c r="BV42">
        <f t="shared" si="147"/>
        <v>0</v>
      </c>
      <c r="BW42">
        <f t="shared" si="147"/>
        <v>0.52018620231393398</v>
      </c>
      <c r="BX42">
        <f t="shared" si="147"/>
        <v>0</v>
      </c>
      <c r="BY42">
        <f t="shared" si="147"/>
        <v>0</v>
      </c>
      <c r="BZ42">
        <f t="shared" si="147"/>
        <v>0</v>
      </c>
      <c r="CA42">
        <f t="shared" si="147"/>
        <v>0</v>
      </c>
      <c r="CD42" s="30"/>
      <c r="CE42" t="s">
        <v>73</v>
      </c>
      <c r="CF42">
        <f t="shared" ref="CF42:CP42" si="148">(CF41*($Q$18+1)*CF40)/($Q$18*((1-$Q$19)+($Q$19*$G$107/$Q$20))+CF40)</f>
        <v>0</v>
      </c>
      <c r="CG42">
        <f t="shared" si="148"/>
        <v>0</v>
      </c>
      <c r="CH42">
        <f t="shared" si="148"/>
        <v>0</v>
      </c>
      <c r="CI42">
        <f t="shared" si="148"/>
        <v>0</v>
      </c>
      <c r="CJ42">
        <f t="shared" si="148"/>
        <v>0</v>
      </c>
      <c r="CK42">
        <f t="shared" si="148"/>
        <v>0.30538682331536576</v>
      </c>
      <c r="CL42">
        <f t="shared" si="148"/>
        <v>0</v>
      </c>
      <c r="CM42">
        <f t="shared" si="148"/>
        <v>0</v>
      </c>
      <c r="CN42">
        <f t="shared" si="148"/>
        <v>0</v>
      </c>
      <c r="CO42">
        <f t="shared" si="148"/>
        <v>0</v>
      </c>
      <c r="CP42">
        <f t="shared" si="148"/>
        <v>0</v>
      </c>
      <c r="CS42" s="30"/>
      <c r="CT42" t="s">
        <v>82</v>
      </c>
      <c r="CU42">
        <f t="shared" ref="CU42:DF42" si="149">(CU41*($Q$18+1)*CU40)/($Q$18*((1-$Q$19)+($Q$19*$G$107/$Q$20))+CU40)</f>
        <v>0.65461221853927276</v>
      </c>
      <c r="CV42">
        <f t="shared" si="149"/>
        <v>0.5096705838208766</v>
      </c>
      <c r="CW42">
        <f t="shared" si="149"/>
        <v>0</v>
      </c>
      <c r="CX42">
        <f t="shared" si="149"/>
        <v>0</v>
      </c>
      <c r="CY42">
        <f t="shared" si="149"/>
        <v>0</v>
      </c>
      <c r="CZ42">
        <f t="shared" si="149"/>
        <v>0.65461221853927276</v>
      </c>
      <c r="DA42">
        <f t="shared" si="149"/>
        <v>0</v>
      </c>
      <c r="DB42">
        <f t="shared" si="149"/>
        <v>0</v>
      </c>
      <c r="DC42">
        <f t="shared" si="149"/>
        <v>0</v>
      </c>
      <c r="DD42">
        <f t="shared" si="149"/>
        <v>0</v>
      </c>
      <c r="DE42">
        <f t="shared" si="149"/>
        <v>0</v>
      </c>
      <c r="DF42">
        <f t="shared" si="149"/>
        <v>0</v>
      </c>
      <c r="DI42" s="30"/>
      <c r="DJ42" t="s">
        <v>86</v>
      </c>
      <c r="DK42">
        <f t="shared" ref="DK42:DQ42" si="150">(DK41*($Q$18+1)*DK40)/($Q$18*((1-$Q$19)+($Q$19*$G$107/$Q$20))+DK40)</f>
        <v>0</v>
      </c>
      <c r="DL42">
        <f t="shared" si="150"/>
        <v>0</v>
      </c>
      <c r="DM42">
        <f t="shared" si="150"/>
        <v>0</v>
      </c>
      <c r="DN42">
        <f t="shared" si="150"/>
        <v>0</v>
      </c>
      <c r="DO42">
        <f t="shared" si="150"/>
        <v>0</v>
      </c>
      <c r="DP42">
        <f t="shared" si="150"/>
        <v>0</v>
      </c>
      <c r="DQ42">
        <f t="shared" si="150"/>
        <v>0</v>
      </c>
      <c r="DR42">
        <f>(DR41*($Q$18+1)*DR40)/($Q$18*((1-$Q$19)+($Q$19*$F$107/$Q$20))+DR40)</f>
        <v>0.63641731437975002</v>
      </c>
      <c r="DS42">
        <f>(DS41*($Q$18+1)*DS40)/($Q$18*((1-$Q$19)+($Q$19*$F$107/$Q$20))+DS40)</f>
        <v>0.49550432299818387</v>
      </c>
      <c r="DT42">
        <f>(DT41*($Q$18+1)*DT40)/($Q$18*((1-$Q$19)+($Q$19*$F$107/$Q$20))+DT40)</f>
        <v>0.63641731437975002</v>
      </c>
      <c r="DW42" s="30"/>
      <c r="DX42" t="s">
        <v>90</v>
      </c>
      <c r="DY42">
        <f t="shared" ref="DY42:EL42" si="151">(DY41*($Q$18+1)*DY40)/($Q$18*((1-$Q$19)+($Q$19*$G$107/$Q$20))+DY40)</f>
        <v>0</v>
      </c>
      <c r="DZ42">
        <f t="shared" si="151"/>
        <v>0</v>
      </c>
      <c r="EA42">
        <f t="shared" si="151"/>
        <v>0</v>
      </c>
      <c r="EB42">
        <f t="shared" si="151"/>
        <v>0</v>
      </c>
      <c r="EC42">
        <f t="shared" si="151"/>
        <v>0</v>
      </c>
      <c r="ED42">
        <f t="shared" si="151"/>
        <v>0</v>
      </c>
      <c r="EE42">
        <f t="shared" si="151"/>
        <v>0</v>
      </c>
      <c r="EF42">
        <f t="shared" si="151"/>
        <v>0</v>
      </c>
      <c r="EG42">
        <f t="shared" si="151"/>
        <v>0</v>
      </c>
      <c r="EH42">
        <f t="shared" si="151"/>
        <v>0</v>
      </c>
      <c r="EI42">
        <f t="shared" si="151"/>
        <v>0</v>
      </c>
      <c r="EJ42">
        <f t="shared" si="151"/>
        <v>0</v>
      </c>
      <c r="EK42">
        <f t="shared" si="151"/>
        <v>0</v>
      </c>
      <c r="EL42">
        <f t="shared" si="151"/>
        <v>0</v>
      </c>
      <c r="EO42" s="30"/>
      <c r="EP42" t="s">
        <v>94</v>
      </c>
      <c r="EQ42">
        <f t="shared" ref="EQ42:FK42" si="152">(EQ41*($Q$18+1)*EQ40)/($Q$18*((1-$Q$19)+($Q$19*$G$107/$Q$20))+EQ40)</f>
        <v>0</v>
      </c>
      <c r="ER42">
        <f t="shared" si="152"/>
        <v>0</v>
      </c>
      <c r="ES42">
        <f t="shared" si="152"/>
        <v>0</v>
      </c>
      <c r="ET42">
        <f t="shared" si="152"/>
        <v>0</v>
      </c>
      <c r="EU42">
        <f t="shared" si="152"/>
        <v>0</v>
      </c>
      <c r="EV42">
        <f t="shared" si="152"/>
        <v>0</v>
      </c>
      <c r="EW42">
        <f t="shared" si="152"/>
        <v>0</v>
      </c>
      <c r="EX42">
        <f t="shared" si="152"/>
        <v>0</v>
      </c>
      <c r="EY42">
        <f t="shared" si="152"/>
        <v>0</v>
      </c>
      <c r="EZ42">
        <f t="shared" si="152"/>
        <v>0</v>
      </c>
      <c r="FA42">
        <f t="shared" si="152"/>
        <v>0</v>
      </c>
      <c r="FB42">
        <f t="shared" si="152"/>
        <v>0</v>
      </c>
      <c r="FC42">
        <f t="shared" si="152"/>
        <v>0</v>
      </c>
      <c r="FD42">
        <f t="shared" si="152"/>
        <v>0</v>
      </c>
      <c r="FE42">
        <f t="shared" si="152"/>
        <v>0</v>
      </c>
      <c r="FF42">
        <f t="shared" si="152"/>
        <v>0</v>
      </c>
      <c r="FG42">
        <f t="shared" si="152"/>
        <v>0</v>
      </c>
      <c r="FH42">
        <f t="shared" si="152"/>
        <v>0</v>
      </c>
      <c r="FI42">
        <f t="shared" si="152"/>
        <v>0</v>
      </c>
      <c r="FJ42">
        <f t="shared" si="152"/>
        <v>0</v>
      </c>
      <c r="FK42">
        <f t="shared" si="152"/>
        <v>0</v>
      </c>
      <c r="FN42" s="30"/>
      <c r="FO42" t="s">
        <v>98</v>
      </c>
      <c r="FP42">
        <f t="shared" ref="FP42:GA42" si="153">(FP41*($Q$18+1)*FP40)/($Q$18*((1-$Q$19)+($Q$19*$G$107/$Q$20))+FP40)</f>
        <v>0</v>
      </c>
      <c r="FQ42">
        <f t="shared" si="153"/>
        <v>0</v>
      </c>
      <c r="FR42">
        <f t="shared" si="153"/>
        <v>0</v>
      </c>
      <c r="FS42">
        <f t="shared" si="153"/>
        <v>0</v>
      </c>
      <c r="FT42">
        <f t="shared" si="153"/>
        <v>0</v>
      </c>
      <c r="FU42">
        <f t="shared" si="153"/>
        <v>0</v>
      </c>
      <c r="FV42">
        <f t="shared" si="153"/>
        <v>0</v>
      </c>
      <c r="FW42">
        <f t="shared" si="153"/>
        <v>0</v>
      </c>
      <c r="FX42">
        <f t="shared" si="153"/>
        <v>0</v>
      </c>
      <c r="FY42">
        <f t="shared" si="153"/>
        <v>0</v>
      </c>
      <c r="FZ42">
        <f t="shared" si="153"/>
        <v>0</v>
      </c>
      <c r="GA42">
        <f t="shared" si="153"/>
        <v>0</v>
      </c>
      <c r="GD42" s="30"/>
      <c r="GE42" t="s">
        <v>101</v>
      </c>
      <c r="GF42">
        <f t="shared" ref="GF42:HA42" si="154">(GF41*($Q$18+1)*GF40)/($Q$18*((1-$Q$19)+($Q$19*$G$107/$Q$20))+GF40)</f>
        <v>0</v>
      </c>
      <c r="GG42">
        <f t="shared" si="154"/>
        <v>0</v>
      </c>
      <c r="GH42">
        <f t="shared" si="154"/>
        <v>0</v>
      </c>
      <c r="GI42">
        <f t="shared" si="154"/>
        <v>0</v>
      </c>
      <c r="GJ42">
        <f t="shared" si="154"/>
        <v>0</v>
      </c>
      <c r="GK42">
        <f t="shared" si="154"/>
        <v>0</v>
      </c>
      <c r="GL42">
        <f t="shared" si="154"/>
        <v>0</v>
      </c>
      <c r="GM42">
        <f t="shared" si="154"/>
        <v>0</v>
      </c>
      <c r="GN42">
        <f t="shared" si="154"/>
        <v>0</v>
      </c>
      <c r="GO42">
        <f t="shared" si="154"/>
        <v>0</v>
      </c>
      <c r="GP42">
        <f t="shared" si="154"/>
        <v>0</v>
      </c>
      <c r="GQ42">
        <f t="shared" si="154"/>
        <v>0</v>
      </c>
      <c r="GR42">
        <f>(GR41*($Q$18+1)*GR40)/($Q$18*((1-$Q$19)+($Q$19*$F$107/$Q$20))+GR40)</f>
        <v>0.63641731437975002</v>
      </c>
      <c r="GS42">
        <f t="shared" si="154"/>
        <v>0</v>
      </c>
      <c r="GT42">
        <f>(GT41*($Q$18+1)*GT40)/($Q$18*((1-$Q$19)+($Q$19*$F$107/$Q$20))+GT40)</f>
        <v>0.49550432299818387</v>
      </c>
      <c r="GU42">
        <f>(GU41*($Q$18+1)*GU40)/($Q$18*((1-$Q$19)+($Q$19*$F$107/$Q$20))+GU40)</f>
        <v>0.63641731437975002</v>
      </c>
      <c r="GV42">
        <f>(GV41*($Q$18+1)*GV40)/($Q$18*((1-$Q$19)+($Q$19*$F$107/$Q$20))+GV40)</f>
        <v>0.83502302101080272</v>
      </c>
      <c r="GW42">
        <f>(GW41*($Q$18+1)*GW40)/($Q$18*((1-$Q$19)+($Q$19*$F$107/$Q$20))+GW40)</f>
        <v>0.63641731437975002</v>
      </c>
      <c r="GX42">
        <f t="shared" si="154"/>
        <v>0</v>
      </c>
      <c r="GY42">
        <f t="shared" si="154"/>
        <v>0</v>
      </c>
      <c r="GZ42">
        <f t="shared" si="154"/>
        <v>0</v>
      </c>
      <c r="HA42">
        <f t="shared" si="154"/>
        <v>0</v>
      </c>
    </row>
    <row r="43" spans="1:209" x14ac:dyDescent="0.25">
      <c r="A43" s="10" t="s">
        <v>132</v>
      </c>
      <c r="B43" s="9">
        <v>0</v>
      </c>
      <c r="C43" s="9">
        <v>0</v>
      </c>
      <c r="D43" s="9">
        <v>1</v>
      </c>
      <c r="E43" s="9">
        <v>0</v>
      </c>
      <c r="F43" s="9">
        <v>0</v>
      </c>
      <c r="G43" s="9">
        <v>0</v>
      </c>
      <c r="H43" s="9">
        <v>0</v>
      </c>
      <c r="I43" s="9">
        <v>0</v>
      </c>
      <c r="J43" s="9">
        <v>0</v>
      </c>
      <c r="K43" s="9">
        <v>0</v>
      </c>
      <c r="L43" s="9">
        <f t="shared" si="9"/>
        <v>1</v>
      </c>
      <c r="M43" s="9">
        <f t="shared" si="10"/>
        <v>1.0413926851582251</v>
      </c>
      <c r="N43">
        <f t="shared" si="11"/>
        <v>0.80163234623316648</v>
      </c>
      <c r="S43" s="30"/>
      <c r="T43" t="s">
        <v>68</v>
      </c>
      <c r="U43">
        <f>SUM(U42:AI42)</f>
        <v>0.30538682331536576</v>
      </c>
      <c r="AL43" s="30"/>
      <c r="AM43" t="s">
        <v>70</v>
      </c>
      <c r="AN43">
        <f>SUM(AN42:BB42)</f>
        <v>0.81505740713624242</v>
      </c>
      <c r="BD43" s="30"/>
      <c r="BE43" t="s">
        <v>72</v>
      </c>
      <c r="BF43">
        <f>SUM(BF42:CA42)</f>
        <v>1.6844690046740833</v>
      </c>
      <c r="CD43" s="30"/>
      <c r="CE43" t="s">
        <v>74</v>
      </c>
      <c r="CF43">
        <f>SUM(CF42:CP42)</f>
        <v>0.30538682331536576</v>
      </c>
      <c r="CS43" s="30"/>
      <c r="CT43" t="s">
        <v>83</v>
      </c>
      <c r="CU43">
        <f>SUM(CU42:DE42)</f>
        <v>1.8188950208994221</v>
      </c>
      <c r="DI43" s="30"/>
      <c r="DJ43" t="s">
        <v>87</v>
      </c>
      <c r="DK43">
        <f>SUM(DK42:DT42)</f>
        <v>1.768338951757684</v>
      </c>
      <c r="DW43" s="30"/>
      <c r="DX43" t="s">
        <v>91</v>
      </c>
      <c r="DY43">
        <f>SUM(DY42:EL42)</f>
        <v>0</v>
      </c>
      <c r="EO43" s="30"/>
      <c r="EP43" t="s">
        <v>95</v>
      </c>
      <c r="EQ43">
        <f>SUM(EQ42:FK42)</f>
        <v>0</v>
      </c>
      <c r="FN43" s="30"/>
      <c r="FO43" t="s">
        <v>99</v>
      </c>
      <c r="FP43">
        <f>SUM(FP42:GA42)</f>
        <v>0</v>
      </c>
      <c r="GD43" s="30"/>
      <c r="GE43" t="s">
        <v>102</v>
      </c>
      <c r="GF43">
        <f>SUM(GF42:HA42)</f>
        <v>3.2397792871482367</v>
      </c>
    </row>
    <row r="44" spans="1:209" x14ac:dyDescent="0.25">
      <c r="A44" s="10" t="s">
        <v>129</v>
      </c>
      <c r="B44" s="9">
        <v>0</v>
      </c>
      <c r="C44" s="9">
        <v>0</v>
      </c>
      <c r="D44" s="9">
        <v>1</v>
      </c>
      <c r="E44" s="9">
        <v>0</v>
      </c>
      <c r="F44" s="9">
        <v>0</v>
      </c>
      <c r="G44" s="9">
        <v>0</v>
      </c>
      <c r="H44" s="9">
        <v>0</v>
      </c>
      <c r="I44" s="9">
        <v>0</v>
      </c>
      <c r="J44" s="9">
        <v>0</v>
      </c>
      <c r="K44" s="9">
        <v>0</v>
      </c>
      <c r="L44" s="9">
        <f t="shared" si="9"/>
        <v>1</v>
      </c>
      <c r="M44" s="9">
        <f t="shared" si="10"/>
        <v>1.0413926851582251</v>
      </c>
      <c r="N44">
        <f t="shared" si="11"/>
        <v>0.80163234623316648</v>
      </c>
      <c r="S44" s="4"/>
      <c r="AL44" s="4"/>
      <c r="BD44" s="4"/>
      <c r="CD44" s="4"/>
      <c r="CS44" s="4"/>
      <c r="DI44" s="4"/>
      <c r="DW44" s="4"/>
      <c r="EO44" s="4"/>
      <c r="FN44" s="4"/>
      <c r="GD44" s="4"/>
    </row>
    <row r="45" spans="1:209" x14ac:dyDescent="0.25">
      <c r="A45" s="10" t="s">
        <v>157</v>
      </c>
      <c r="B45" s="9">
        <v>0</v>
      </c>
      <c r="C45" s="9">
        <v>0</v>
      </c>
      <c r="D45" s="9">
        <v>0</v>
      </c>
      <c r="E45" s="9">
        <v>0</v>
      </c>
      <c r="F45" s="9">
        <v>0</v>
      </c>
      <c r="G45" s="9">
        <v>0</v>
      </c>
      <c r="H45" s="9">
        <v>0</v>
      </c>
      <c r="I45" s="9">
        <v>1</v>
      </c>
      <c r="J45" s="9">
        <v>0</v>
      </c>
      <c r="K45" s="9">
        <v>0</v>
      </c>
      <c r="L45" s="9">
        <f t="shared" si="9"/>
        <v>1</v>
      </c>
      <c r="M45" s="9">
        <f t="shared" si="10"/>
        <v>1.0413926851582251</v>
      </c>
      <c r="N45">
        <f t="shared" si="11"/>
        <v>0.80163234623316648</v>
      </c>
      <c r="S45" s="30">
        <v>7</v>
      </c>
      <c r="T45" t="s">
        <v>66</v>
      </c>
      <c r="U45">
        <f>VLOOKUP(U$19,$A$20:$M$106,8)</f>
        <v>0</v>
      </c>
      <c r="V45">
        <f t="shared" ref="V45:AI45" si="155">VLOOKUP(V$19,$A$20:$M$106,8)</f>
        <v>0</v>
      </c>
      <c r="W45">
        <f t="shared" si="155"/>
        <v>0</v>
      </c>
      <c r="X45">
        <f t="shared" si="155"/>
        <v>1</v>
      </c>
      <c r="Y45">
        <f t="shared" si="155"/>
        <v>1</v>
      </c>
      <c r="Z45">
        <f t="shared" si="155"/>
        <v>0</v>
      </c>
      <c r="AA45">
        <f t="shared" si="155"/>
        <v>0</v>
      </c>
      <c r="AB45">
        <f t="shared" si="155"/>
        <v>0</v>
      </c>
      <c r="AC45">
        <f t="shared" si="155"/>
        <v>0</v>
      </c>
      <c r="AD45">
        <f t="shared" si="155"/>
        <v>1</v>
      </c>
      <c r="AE45">
        <f t="shared" si="155"/>
        <v>1</v>
      </c>
      <c r="AF45">
        <f t="shared" si="155"/>
        <v>0</v>
      </c>
      <c r="AG45">
        <f t="shared" si="155"/>
        <v>0</v>
      </c>
      <c r="AH45">
        <f t="shared" si="155"/>
        <v>0</v>
      </c>
      <c r="AI45">
        <f t="shared" si="155"/>
        <v>0</v>
      </c>
      <c r="AL45" s="30">
        <v>7</v>
      </c>
      <c r="AM45" t="s">
        <v>66</v>
      </c>
      <c r="AN45">
        <f>VLOOKUP(AN$19,$A$20:$M$106,8)</f>
        <v>1</v>
      </c>
      <c r="AO45">
        <f t="shared" ref="AO45:BA45" si="156">VLOOKUP(AO$19,$A$20:$M$106,8)</f>
        <v>0</v>
      </c>
      <c r="AP45">
        <f t="shared" si="156"/>
        <v>0</v>
      </c>
      <c r="AQ45">
        <f t="shared" si="156"/>
        <v>0</v>
      </c>
      <c r="AR45">
        <f t="shared" si="156"/>
        <v>0</v>
      </c>
      <c r="AS45">
        <f t="shared" si="156"/>
        <v>0</v>
      </c>
      <c r="AT45">
        <f t="shared" si="156"/>
        <v>0</v>
      </c>
      <c r="AU45">
        <f t="shared" si="156"/>
        <v>0</v>
      </c>
      <c r="AV45">
        <f t="shared" si="156"/>
        <v>0</v>
      </c>
      <c r="AW45">
        <f t="shared" si="156"/>
        <v>0</v>
      </c>
      <c r="AX45">
        <f t="shared" si="156"/>
        <v>0</v>
      </c>
      <c r="AY45">
        <f t="shared" si="156"/>
        <v>1</v>
      </c>
      <c r="AZ45">
        <f t="shared" si="156"/>
        <v>1</v>
      </c>
      <c r="BA45">
        <f t="shared" si="156"/>
        <v>0</v>
      </c>
      <c r="BD45" s="30">
        <v>7</v>
      </c>
      <c r="BE45" t="s">
        <v>66</v>
      </c>
      <c r="BF45">
        <f>VLOOKUP(BF$19,$A$20:$M$106,8)</f>
        <v>0</v>
      </c>
      <c r="BG45">
        <f t="shared" ref="BG45:CA45" si="157">VLOOKUP(BG$19,$A$20:$M$106,8)</f>
        <v>0</v>
      </c>
      <c r="BH45">
        <f t="shared" si="157"/>
        <v>0</v>
      </c>
      <c r="BI45">
        <f t="shared" si="157"/>
        <v>0</v>
      </c>
      <c r="BJ45">
        <f t="shared" si="157"/>
        <v>1</v>
      </c>
      <c r="BK45">
        <f t="shared" si="157"/>
        <v>1</v>
      </c>
      <c r="BL45">
        <f t="shared" si="157"/>
        <v>0</v>
      </c>
      <c r="BM45">
        <f t="shared" si="157"/>
        <v>1</v>
      </c>
      <c r="BN45">
        <f t="shared" si="157"/>
        <v>0</v>
      </c>
      <c r="BO45">
        <f t="shared" si="157"/>
        <v>0</v>
      </c>
      <c r="BP45">
        <f t="shared" si="157"/>
        <v>0</v>
      </c>
      <c r="BQ45">
        <f t="shared" si="157"/>
        <v>0</v>
      </c>
      <c r="BR45">
        <f t="shared" si="157"/>
        <v>0</v>
      </c>
      <c r="BS45">
        <f t="shared" si="157"/>
        <v>0</v>
      </c>
      <c r="BT45">
        <f t="shared" si="157"/>
        <v>0</v>
      </c>
      <c r="BU45">
        <f t="shared" si="157"/>
        <v>0</v>
      </c>
      <c r="BV45">
        <f t="shared" si="157"/>
        <v>0</v>
      </c>
      <c r="BW45">
        <f t="shared" si="157"/>
        <v>2</v>
      </c>
      <c r="BX45">
        <f t="shared" si="157"/>
        <v>0</v>
      </c>
      <c r="BY45">
        <f t="shared" si="157"/>
        <v>0</v>
      </c>
      <c r="BZ45">
        <f t="shared" si="157"/>
        <v>0</v>
      </c>
      <c r="CA45">
        <f t="shared" si="157"/>
        <v>0</v>
      </c>
      <c r="CD45" s="30">
        <v>7</v>
      </c>
      <c r="CE45" t="s">
        <v>66</v>
      </c>
      <c r="CF45">
        <f>VLOOKUP(CF$19,$A$20:$M$106,8)</f>
        <v>0</v>
      </c>
      <c r="CG45">
        <f t="shared" ref="CG45:DF45" si="158">VLOOKUP(CG$19,$A$20:$M$106,8)</f>
        <v>1</v>
      </c>
      <c r="CH45">
        <f t="shared" si="158"/>
        <v>1</v>
      </c>
      <c r="CI45">
        <f t="shared" si="158"/>
        <v>1</v>
      </c>
      <c r="CJ45">
        <f t="shared" si="158"/>
        <v>0</v>
      </c>
      <c r="CK45">
        <f t="shared" si="158"/>
        <v>0</v>
      </c>
      <c r="CL45">
        <f t="shared" si="158"/>
        <v>0</v>
      </c>
      <c r="CM45">
        <f t="shared" si="158"/>
        <v>0</v>
      </c>
      <c r="CN45">
        <f t="shared" si="158"/>
        <v>0</v>
      </c>
      <c r="CO45">
        <f t="shared" si="158"/>
        <v>0</v>
      </c>
      <c r="CP45">
        <f t="shared" si="158"/>
        <v>0</v>
      </c>
      <c r="CS45" s="30">
        <v>7</v>
      </c>
      <c r="CT45" t="s">
        <v>66</v>
      </c>
      <c r="CU45">
        <f>VLOOKUP(CU$19,$A$20:$M$106,8)</f>
        <v>0</v>
      </c>
      <c r="CV45">
        <f t="shared" si="158"/>
        <v>0</v>
      </c>
      <c r="CW45">
        <f t="shared" si="158"/>
        <v>0</v>
      </c>
      <c r="CX45">
        <f t="shared" si="158"/>
        <v>0</v>
      </c>
      <c r="CY45">
        <f t="shared" si="158"/>
        <v>0</v>
      </c>
      <c r="CZ45">
        <f t="shared" si="158"/>
        <v>0</v>
      </c>
      <c r="DA45">
        <f t="shared" si="158"/>
        <v>0</v>
      </c>
      <c r="DB45">
        <f t="shared" si="158"/>
        <v>0</v>
      </c>
      <c r="DC45">
        <f t="shared" si="158"/>
        <v>0</v>
      </c>
      <c r="DD45">
        <f t="shared" si="158"/>
        <v>0</v>
      </c>
      <c r="DE45">
        <f t="shared" si="158"/>
        <v>0</v>
      </c>
      <c r="DF45">
        <f t="shared" si="158"/>
        <v>0</v>
      </c>
      <c r="DI45" s="30">
        <v>7</v>
      </c>
      <c r="DJ45" t="s">
        <v>66</v>
      </c>
      <c r="DK45">
        <f>VLOOKUP(DK$19,$A$20:$M$106,8)</f>
        <v>0</v>
      </c>
      <c r="DL45">
        <f t="shared" ref="DL45:DT45" si="159">VLOOKUP(DL$19,$A$20:$M$106,8)</f>
        <v>0</v>
      </c>
      <c r="DM45">
        <f t="shared" si="159"/>
        <v>0</v>
      </c>
      <c r="DN45">
        <f t="shared" si="159"/>
        <v>0</v>
      </c>
      <c r="DO45">
        <f t="shared" si="159"/>
        <v>1</v>
      </c>
      <c r="DP45">
        <f t="shared" si="159"/>
        <v>2</v>
      </c>
      <c r="DQ45">
        <f t="shared" si="159"/>
        <v>0</v>
      </c>
      <c r="DR45">
        <f t="shared" si="159"/>
        <v>0</v>
      </c>
      <c r="DS45">
        <f t="shared" si="159"/>
        <v>0</v>
      </c>
      <c r="DT45">
        <f t="shared" si="159"/>
        <v>0</v>
      </c>
      <c r="DW45" s="30">
        <v>6</v>
      </c>
      <c r="DX45" t="s">
        <v>66</v>
      </c>
      <c r="DY45">
        <f>VLOOKUP(DY$19,$A$20:$M$106,7)</f>
        <v>0</v>
      </c>
      <c r="DZ45">
        <f t="shared" ref="DZ45:EL45" si="160">VLOOKUP(DZ$19,$A$20:$M$106,7)</f>
        <v>0</v>
      </c>
      <c r="EA45">
        <f t="shared" si="160"/>
        <v>0</v>
      </c>
      <c r="EB45">
        <f t="shared" si="160"/>
        <v>0</v>
      </c>
      <c r="EC45">
        <f t="shared" si="160"/>
        <v>0</v>
      </c>
      <c r="ED45">
        <f t="shared" si="160"/>
        <v>0</v>
      </c>
      <c r="EE45">
        <f t="shared" si="160"/>
        <v>0</v>
      </c>
      <c r="EF45">
        <f t="shared" si="160"/>
        <v>1</v>
      </c>
      <c r="EG45">
        <f t="shared" si="160"/>
        <v>2</v>
      </c>
      <c r="EH45">
        <f t="shared" si="160"/>
        <v>0</v>
      </c>
      <c r="EI45">
        <f t="shared" si="160"/>
        <v>0</v>
      </c>
      <c r="EJ45">
        <f t="shared" si="160"/>
        <v>0</v>
      </c>
      <c r="EK45">
        <f t="shared" si="160"/>
        <v>0</v>
      </c>
      <c r="EL45">
        <f t="shared" si="160"/>
        <v>0</v>
      </c>
      <c r="EO45" s="30">
        <v>6</v>
      </c>
      <c r="EP45" t="s">
        <v>66</v>
      </c>
      <c r="EQ45">
        <f>VLOOKUP(EQ$19,$A$20:$M$106,7)</f>
        <v>0</v>
      </c>
      <c r="ER45">
        <f t="shared" ref="ER45:FK45" si="161">VLOOKUP(ER$19,$A$20:$M$106,7)</f>
        <v>0</v>
      </c>
      <c r="ES45">
        <f t="shared" si="161"/>
        <v>0</v>
      </c>
      <c r="ET45">
        <f t="shared" si="161"/>
        <v>0</v>
      </c>
      <c r="EU45">
        <f t="shared" si="161"/>
        <v>0</v>
      </c>
      <c r="EV45">
        <f t="shared" si="161"/>
        <v>2</v>
      </c>
      <c r="EW45">
        <f t="shared" si="161"/>
        <v>0</v>
      </c>
      <c r="EX45">
        <f t="shared" si="161"/>
        <v>0</v>
      </c>
      <c r="EY45">
        <f t="shared" si="161"/>
        <v>0</v>
      </c>
      <c r="EZ45">
        <f t="shared" si="161"/>
        <v>0</v>
      </c>
      <c r="FA45">
        <f t="shared" si="161"/>
        <v>0</v>
      </c>
      <c r="FB45">
        <f t="shared" si="161"/>
        <v>0</v>
      </c>
      <c r="FC45">
        <f t="shared" si="161"/>
        <v>0</v>
      </c>
      <c r="FD45">
        <f t="shared" si="161"/>
        <v>0</v>
      </c>
      <c r="FE45">
        <f t="shared" si="161"/>
        <v>0</v>
      </c>
      <c r="FF45">
        <f t="shared" si="161"/>
        <v>0</v>
      </c>
      <c r="FG45">
        <f t="shared" si="161"/>
        <v>0</v>
      </c>
      <c r="FH45">
        <f t="shared" si="161"/>
        <v>0</v>
      </c>
      <c r="FI45">
        <f t="shared" si="161"/>
        <v>0</v>
      </c>
      <c r="FJ45">
        <f t="shared" si="161"/>
        <v>0</v>
      </c>
      <c r="FK45">
        <f t="shared" si="161"/>
        <v>0</v>
      </c>
      <c r="FN45" s="30">
        <v>6</v>
      </c>
      <c r="FO45" t="s">
        <v>66</v>
      </c>
      <c r="FP45">
        <f>VLOOKUP(FP$19,$A$20:$M$106,7)</f>
        <v>0</v>
      </c>
      <c r="FQ45">
        <f t="shared" ref="FQ45:GA45" si="162">VLOOKUP(FQ$19,$A$20:$M$106,7)</f>
        <v>0</v>
      </c>
      <c r="FR45">
        <f t="shared" si="162"/>
        <v>0</v>
      </c>
      <c r="FS45">
        <f t="shared" si="162"/>
        <v>0</v>
      </c>
      <c r="FT45">
        <f t="shared" si="162"/>
        <v>0</v>
      </c>
      <c r="FU45">
        <f t="shared" si="162"/>
        <v>0</v>
      </c>
      <c r="FV45">
        <f t="shared" si="162"/>
        <v>0</v>
      </c>
      <c r="FW45">
        <f t="shared" si="162"/>
        <v>0</v>
      </c>
      <c r="FX45">
        <f t="shared" si="162"/>
        <v>0</v>
      </c>
      <c r="FY45">
        <f t="shared" si="162"/>
        <v>0</v>
      </c>
      <c r="FZ45">
        <f t="shared" si="162"/>
        <v>0</v>
      </c>
      <c r="GA45">
        <f t="shared" si="162"/>
        <v>0</v>
      </c>
      <c r="GD45" s="30">
        <v>6</v>
      </c>
      <c r="GE45" t="s">
        <v>66</v>
      </c>
      <c r="GF45">
        <f>VLOOKUP(GF$19,$A$20:$M$106,7)</f>
        <v>0</v>
      </c>
      <c r="GG45">
        <f t="shared" ref="GG45:HA45" si="163">VLOOKUP(GG$19,$A$20:$M$106,7)</f>
        <v>0</v>
      </c>
      <c r="GH45">
        <f t="shared" si="163"/>
        <v>0</v>
      </c>
      <c r="GI45">
        <f t="shared" si="163"/>
        <v>0</v>
      </c>
      <c r="GJ45">
        <f t="shared" si="163"/>
        <v>0</v>
      </c>
      <c r="GK45">
        <f t="shared" si="163"/>
        <v>0</v>
      </c>
      <c r="GL45">
        <f t="shared" si="163"/>
        <v>1</v>
      </c>
      <c r="GM45">
        <f t="shared" si="163"/>
        <v>0</v>
      </c>
      <c r="GN45">
        <f t="shared" si="163"/>
        <v>1</v>
      </c>
      <c r="GO45">
        <f t="shared" si="163"/>
        <v>2</v>
      </c>
      <c r="GP45">
        <f t="shared" si="163"/>
        <v>1</v>
      </c>
      <c r="GQ45">
        <f t="shared" si="163"/>
        <v>0</v>
      </c>
      <c r="GR45">
        <f t="shared" si="163"/>
        <v>1</v>
      </c>
      <c r="GS45">
        <f t="shared" si="163"/>
        <v>0</v>
      </c>
      <c r="GT45">
        <f t="shared" si="163"/>
        <v>1</v>
      </c>
      <c r="GU45">
        <f t="shared" si="163"/>
        <v>0</v>
      </c>
      <c r="GV45">
        <f t="shared" si="163"/>
        <v>0</v>
      </c>
      <c r="GW45">
        <f t="shared" si="163"/>
        <v>1</v>
      </c>
      <c r="GX45">
        <f t="shared" si="163"/>
        <v>0</v>
      </c>
      <c r="GY45">
        <f t="shared" si="163"/>
        <v>0</v>
      </c>
      <c r="GZ45">
        <f t="shared" si="163"/>
        <v>0</v>
      </c>
      <c r="HA45">
        <f t="shared" si="163"/>
        <v>0</v>
      </c>
    </row>
    <row r="46" spans="1:209" x14ac:dyDescent="0.25">
      <c r="A46" s="10" t="s">
        <v>169</v>
      </c>
      <c r="B46" s="9">
        <v>0</v>
      </c>
      <c r="C46" s="9">
        <v>0</v>
      </c>
      <c r="D46" s="9">
        <v>0</v>
      </c>
      <c r="E46" s="9">
        <v>0</v>
      </c>
      <c r="F46" s="9">
        <v>0</v>
      </c>
      <c r="G46" s="9">
        <v>0</v>
      </c>
      <c r="H46" s="9">
        <v>0</v>
      </c>
      <c r="I46" s="9">
        <v>0</v>
      </c>
      <c r="J46" s="9">
        <v>1</v>
      </c>
      <c r="K46" s="9">
        <v>0</v>
      </c>
      <c r="L46" s="9">
        <f t="shared" si="9"/>
        <v>1</v>
      </c>
      <c r="M46" s="9">
        <f t="shared" si="10"/>
        <v>1.0413926851582251</v>
      </c>
      <c r="N46">
        <f t="shared" si="11"/>
        <v>0.80163234623316648</v>
      </c>
      <c r="S46" s="30"/>
      <c r="T46" t="s">
        <v>59</v>
      </c>
      <c r="U46">
        <f>IF(U45=0,0,VLOOKUP(U19,$A$20:$M$106,13))</f>
        <v>0</v>
      </c>
      <c r="V46">
        <f t="shared" ref="V46:AI46" si="164">IF(V45=0,0,VLOOKUP(V19,$A$20:$M$106,13))</f>
        <v>0</v>
      </c>
      <c r="W46">
        <f t="shared" si="164"/>
        <v>0</v>
      </c>
      <c r="X46">
        <f t="shared" si="164"/>
        <v>0.74036268949424389</v>
      </c>
      <c r="Y46">
        <f t="shared" si="164"/>
        <v>0.74036268949424389</v>
      </c>
      <c r="Z46">
        <f t="shared" si="164"/>
        <v>0</v>
      </c>
      <c r="AA46">
        <f t="shared" si="164"/>
        <v>0</v>
      </c>
      <c r="AB46">
        <f t="shared" si="164"/>
        <v>0</v>
      </c>
      <c r="AC46">
        <f t="shared" si="164"/>
        <v>0</v>
      </c>
      <c r="AD46">
        <f t="shared" si="164"/>
        <v>0.43933269383026263</v>
      </c>
      <c r="AE46">
        <f t="shared" si="164"/>
        <v>0.43933269383026263</v>
      </c>
      <c r="AF46">
        <f t="shared" si="164"/>
        <v>0</v>
      </c>
      <c r="AG46">
        <f t="shared" si="164"/>
        <v>0</v>
      </c>
      <c r="AH46">
        <f t="shared" si="164"/>
        <v>0</v>
      </c>
      <c r="AI46">
        <f t="shared" si="164"/>
        <v>0</v>
      </c>
      <c r="AL46" s="30"/>
      <c r="AM46" t="s">
        <v>59</v>
      </c>
      <c r="AN46">
        <f t="shared" ref="AN46:BA46" si="165">IF(AN45=0,0,VLOOKUP(AN19,$A$20:$M$106,13))</f>
        <v>0.34242268082220628</v>
      </c>
      <c r="AO46">
        <f t="shared" si="165"/>
        <v>0</v>
      </c>
      <c r="AP46">
        <f t="shared" si="165"/>
        <v>0</v>
      </c>
      <c r="AQ46">
        <f t="shared" si="165"/>
        <v>0</v>
      </c>
      <c r="AR46">
        <f t="shared" si="165"/>
        <v>0</v>
      </c>
      <c r="AS46">
        <f t="shared" si="165"/>
        <v>0</v>
      </c>
      <c r="AT46">
        <f t="shared" si="165"/>
        <v>0</v>
      </c>
      <c r="AU46">
        <f t="shared" si="165"/>
        <v>0</v>
      </c>
      <c r="AV46">
        <f t="shared" si="165"/>
        <v>0</v>
      </c>
      <c r="AW46">
        <f t="shared" si="165"/>
        <v>0</v>
      </c>
      <c r="AX46">
        <f t="shared" si="165"/>
        <v>0</v>
      </c>
      <c r="AY46">
        <f t="shared" si="165"/>
        <v>0.43933269383026263</v>
      </c>
      <c r="AZ46">
        <f t="shared" si="165"/>
        <v>0.43933269383026263</v>
      </c>
      <c r="BA46">
        <f t="shared" si="165"/>
        <v>0</v>
      </c>
      <c r="BD46" s="30"/>
      <c r="BE46" t="s">
        <v>59</v>
      </c>
      <c r="BF46">
        <f t="shared" ref="BF46:CA46" si="166">IF(BF45=0,0,VLOOKUP(BF19,$A$20:$M$106,13))</f>
        <v>0</v>
      </c>
      <c r="BG46">
        <f t="shared" si="166"/>
        <v>0</v>
      </c>
      <c r="BH46">
        <f t="shared" si="166"/>
        <v>0</v>
      </c>
      <c r="BI46">
        <f t="shared" si="166"/>
        <v>0</v>
      </c>
      <c r="BJ46">
        <f t="shared" si="166"/>
        <v>0.43933269383026263</v>
      </c>
      <c r="BK46">
        <f t="shared" si="166"/>
        <v>0.43933269383026263</v>
      </c>
      <c r="BL46">
        <f t="shared" si="166"/>
        <v>0</v>
      </c>
      <c r="BM46">
        <f t="shared" si="166"/>
        <v>0.56427143043856254</v>
      </c>
      <c r="BN46">
        <f t="shared" si="166"/>
        <v>0</v>
      </c>
      <c r="BO46">
        <f t="shared" si="166"/>
        <v>0</v>
      </c>
      <c r="BP46">
        <f t="shared" si="166"/>
        <v>0</v>
      </c>
      <c r="BQ46">
        <f t="shared" si="166"/>
        <v>0</v>
      </c>
      <c r="BR46">
        <f t="shared" si="166"/>
        <v>0</v>
      </c>
      <c r="BS46">
        <f t="shared" si="166"/>
        <v>0</v>
      </c>
      <c r="BT46">
        <f t="shared" si="166"/>
        <v>0</v>
      </c>
      <c r="BU46">
        <f t="shared" si="166"/>
        <v>0</v>
      </c>
      <c r="BV46">
        <f t="shared" si="166"/>
        <v>0</v>
      </c>
      <c r="BW46">
        <f t="shared" si="166"/>
        <v>0.34242268082220628</v>
      </c>
      <c r="BX46">
        <f t="shared" si="166"/>
        <v>0</v>
      </c>
      <c r="BY46">
        <f t="shared" si="166"/>
        <v>0</v>
      </c>
      <c r="BZ46">
        <f t="shared" si="166"/>
        <v>0</v>
      </c>
      <c r="CA46">
        <f t="shared" si="166"/>
        <v>0</v>
      </c>
      <c r="CD46" s="30"/>
      <c r="CE46" t="s">
        <v>59</v>
      </c>
      <c r="CF46">
        <f t="shared" ref="CF46:CP46" si="167">IF(CF45=0,0,VLOOKUP(CF19,$A$20:$M$106,13))</f>
        <v>0</v>
      </c>
      <c r="CG46">
        <f t="shared" si="167"/>
        <v>0.34242268082220628</v>
      </c>
      <c r="CH46">
        <f t="shared" si="167"/>
        <v>0.43933269383026263</v>
      </c>
      <c r="CI46">
        <f t="shared" si="167"/>
        <v>0.43933269383026263</v>
      </c>
      <c r="CJ46">
        <f t="shared" si="167"/>
        <v>0</v>
      </c>
      <c r="CK46">
        <f t="shared" si="167"/>
        <v>0</v>
      </c>
      <c r="CL46">
        <f t="shared" si="167"/>
        <v>0</v>
      </c>
      <c r="CM46">
        <f t="shared" si="167"/>
        <v>0</v>
      </c>
      <c r="CN46">
        <f t="shared" si="167"/>
        <v>0</v>
      </c>
      <c r="CO46">
        <f t="shared" si="167"/>
        <v>0</v>
      </c>
      <c r="CP46">
        <f t="shared" si="167"/>
        <v>0</v>
      </c>
      <c r="CS46" s="30"/>
      <c r="CT46" t="s">
        <v>59</v>
      </c>
      <c r="CU46">
        <f t="shared" ref="CU46:DF46" si="168">IF(CU45=0,0,VLOOKUP(CU19,$A$20:$M$106,13))</f>
        <v>0</v>
      </c>
      <c r="CV46">
        <f t="shared" si="168"/>
        <v>0</v>
      </c>
      <c r="CW46">
        <f t="shared" si="168"/>
        <v>0</v>
      </c>
      <c r="CX46">
        <f t="shared" si="168"/>
        <v>0</v>
      </c>
      <c r="CY46">
        <f t="shared" si="168"/>
        <v>0</v>
      </c>
      <c r="CZ46">
        <f t="shared" si="168"/>
        <v>0</v>
      </c>
      <c r="DA46">
        <f t="shared" si="168"/>
        <v>0</v>
      </c>
      <c r="DB46">
        <f t="shared" si="168"/>
        <v>0</v>
      </c>
      <c r="DC46">
        <f t="shared" si="168"/>
        <v>0</v>
      </c>
      <c r="DD46">
        <f t="shared" si="168"/>
        <v>0</v>
      </c>
      <c r="DE46">
        <f t="shared" si="168"/>
        <v>0</v>
      </c>
      <c r="DF46">
        <f t="shared" si="168"/>
        <v>0</v>
      </c>
      <c r="DI46" s="30"/>
      <c r="DJ46" t="s">
        <v>59</v>
      </c>
      <c r="DK46">
        <f t="shared" ref="DK46:DT46" si="169">IF(DK45=0,0,VLOOKUP(DK19,$A$20:$M$106,13))</f>
        <v>0</v>
      </c>
      <c r="DL46">
        <f t="shared" si="169"/>
        <v>0</v>
      </c>
      <c r="DM46">
        <f t="shared" si="169"/>
        <v>0</v>
      </c>
      <c r="DN46">
        <f t="shared" si="169"/>
        <v>0</v>
      </c>
      <c r="DO46">
        <f t="shared" si="169"/>
        <v>0.56427143043856254</v>
      </c>
      <c r="DP46">
        <f t="shared" si="169"/>
        <v>0.34242268082220628</v>
      </c>
      <c r="DQ46">
        <f t="shared" si="169"/>
        <v>0</v>
      </c>
      <c r="DR46">
        <f t="shared" si="169"/>
        <v>0</v>
      </c>
      <c r="DS46">
        <f t="shared" si="169"/>
        <v>0</v>
      </c>
      <c r="DT46">
        <f t="shared" si="169"/>
        <v>0</v>
      </c>
      <c r="DW46" s="30"/>
      <c r="DX46" t="s">
        <v>59</v>
      </c>
      <c r="DY46">
        <f t="shared" ref="DY46:EL46" si="170">IF(DY45=0,0,VLOOKUP(DY19,$A$20:$M$106,13))</f>
        <v>0</v>
      </c>
      <c r="DZ46">
        <f t="shared" si="170"/>
        <v>0</v>
      </c>
      <c r="EA46">
        <f t="shared" si="170"/>
        <v>0</v>
      </c>
      <c r="EB46">
        <f t="shared" si="170"/>
        <v>0</v>
      </c>
      <c r="EC46">
        <f t="shared" si="170"/>
        <v>0</v>
      </c>
      <c r="ED46">
        <f t="shared" si="170"/>
        <v>0</v>
      </c>
      <c r="EE46">
        <f t="shared" si="170"/>
        <v>0</v>
      </c>
      <c r="EF46">
        <f t="shared" si="170"/>
        <v>0.56427143043856254</v>
      </c>
      <c r="EG46">
        <f t="shared" si="170"/>
        <v>0.34242268082220628</v>
      </c>
      <c r="EH46">
        <f t="shared" si="170"/>
        <v>0</v>
      </c>
      <c r="EI46">
        <f t="shared" si="170"/>
        <v>0</v>
      </c>
      <c r="EJ46">
        <f t="shared" si="170"/>
        <v>0</v>
      </c>
      <c r="EK46">
        <f t="shared" si="170"/>
        <v>0</v>
      </c>
      <c r="EL46">
        <f t="shared" si="170"/>
        <v>0</v>
      </c>
      <c r="EO46" s="30"/>
      <c r="EP46" t="s">
        <v>59</v>
      </c>
      <c r="EQ46">
        <f t="shared" ref="EQ46:FK46" si="171">IF(EQ45=0,0,VLOOKUP(EQ19,$A$20:$M$106,13))</f>
        <v>0</v>
      </c>
      <c r="ER46">
        <f t="shared" si="171"/>
        <v>0</v>
      </c>
      <c r="ES46">
        <f t="shared" si="171"/>
        <v>0</v>
      </c>
      <c r="ET46">
        <f t="shared" si="171"/>
        <v>0</v>
      </c>
      <c r="EU46">
        <f t="shared" si="171"/>
        <v>0</v>
      </c>
      <c r="EV46">
        <f t="shared" si="171"/>
        <v>0.34242268082220628</v>
      </c>
      <c r="EW46">
        <f t="shared" si="171"/>
        <v>0</v>
      </c>
      <c r="EX46">
        <f t="shared" si="171"/>
        <v>0</v>
      </c>
      <c r="EY46">
        <f t="shared" si="171"/>
        <v>0</v>
      </c>
      <c r="EZ46">
        <f t="shared" si="171"/>
        <v>0</v>
      </c>
      <c r="FA46">
        <f t="shared" si="171"/>
        <v>0</v>
      </c>
      <c r="FB46">
        <f t="shared" si="171"/>
        <v>0</v>
      </c>
      <c r="FC46">
        <f t="shared" si="171"/>
        <v>0</v>
      </c>
      <c r="FD46">
        <f t="shared" si="171"/>
        <v>0</v>
      </c>
      <c r="FE46">
        <f t="shared" si="171"/>
        <v>0</v>
      </c>
      <c r="FF46">
        <f t="shared" si="171"/>
        <v>0</v>
      </c>
      <c r="FG46">
        <f t="shared" si="171"/>
        <v>0</v>
      </c>
      <c r="FH46">
        <f t="shared" si="171"/>
        <v>0</v>
      </c>
      <c r="FI46">
        <f t="shared" si="171"/>
        <v>0</v>
      </c>
      <c r="FJ46">
        <f t="shared" si="171"/>
        <v>0</v>
      </c>
      <c r="FK46">
        <f t="shared" si="171"/>
        <v>0</v>
      </c>
      <c r="FN46" s="30"/>
      <c r="FO46" t="s">
        <v>59</v>
      </c>
      <c r="FP46">
        <f t="shared" ref="FP46:GA46" si="172">IF(FP45=0,0,VLOOKUP(FP19,$A$20:$M$106,13))</f>
        <v>0</v>
      </c>
      <c r="FQ46">
        <f t="shared" si="172"/>
        <v>0</v>
      </c>
      <c r="FR46">
        <f t="shared" si="172"/>
        <v>0</v>
      </c>
      <c r="FS46">
        <f t="shared" si="172"/>
        <v>0</v>
      </c>
      <c r="FT46">
        <f t="shared" si="172"/>
        <v>0</v>
      </c>
      <c r="FU46">
        <f t="shared" si="172"/>
        <v>0</v>
      </c>
      <c r="FV46">
        <f t="shared" si="172"/>
        <v>0</v>
      </c>
      <c r="FW46">
        <f t="shared" si="172"/>
        <v>0</v>
      </c>
      <c r="FX46">
        <f t="shared" si="172"/>
        <v>0</v>
      </c>
      <c r="FY46">
        <f t="shared" si="172"/>
        <v>0</v>
      </c>
      <c r="FZ46">
        <f t="shared" si="172"/>
        <v>0</v>
      </c>
      <c r="GA46">
        <f t="shared" si="172"/>
        <v>0</v>
      </c>
      <c r="GD46" s="30"/>
      <c r="GE46" t="s">
        <v>59</v>
      </c>
      <c r="GF46">
        <f t="shared" ref="GF46:HA46" si="173">IF(GF45=0,0,VLOOKUP(GF19,$A$20:$M$106,13))</f>
        <v>0</v>
      </c>
      <c r="GG46">
        <f t="shared" si="173"/>
        <v>0</v>
      </c>
      <c r="GH46">
        <f t="shared" si="173"/>
        <v>0</v>
      </c>
      <c r="GI46">
        <f t="shared" si="173"/>
        <v>0</v>
      </c>
      <c r="GJ46">
        <f t="shared" si="173"/>
        <v>0</v>
      </c>
      <c r="GK46">
        <f t="shared" si="173"/>
        <v>0</v>
      </c>
      <c r="GL46">
        <f t="shared" si="173"/>
        <v>0.2632414347745814</v>
      </c>
      <c r="GM46">
        <f t="shared" si="173"/>
        <v>0</v>
      </c>
      <c r="GN46">
        <f t="shared" si="173"/>
        <v>0.56427143043856254</v>
      </c>
      <c r="GO46">
        <f t="shared" si="173"/>
        <v>0.34242268082220628</v>
      </c>
      <c r="GP46">
        <f t="shared" si="173"/>
        <v>0.74036268949424389</v>
      </c>
      <c r="GQ46">
        <f t="shared" si="173"/>
        <v>0</v>
      </c>
      <c r="GR46">
        <f t="shared" si="173"/>
        <v>0.56427143043856254</v>
      </c>
      <c r="GS46">
        <f t="shared" si="173"/>
        <v>0</v>
      </c>
      <c r="GT46">
        <f t="shared" si="173"/>
        <v>0.43933269383026263</v>
      </c>
      <c r="GU46">
        <f t="shared" si="173"/>
        <v>0</v>
      </c>
      <c r="GV46">
        <f t="shared" si="173"/>
        <v>0</v>
      </c>
      <c r="GW46">
        <f t="shared" si="173"/>
        <v>0.56427143043856254</v>
      </c>
      <c r="GX46">
        <f t="shared" si="173"/>
        <v>0</v>
      </c>
      <c r="GY46">
        <f t="shared" si="173"/>
        <v>0</v>
      </c>
      <c r="GZ46">
        <f t="shared" si="173"/>
        <v>0</v>
      </c>
      <c r="HA46">
        <f t="shared" si="173"/>
        <v>0</v>
      </c>
    </row>
    <row r="47" spans="1:209" x14ac:dyDescent="0.25">
      <c r="A47" s="10" t="s">
        <v>168</v>
      </c>
      <c r="B47" s="9">
        <v>0</v>
      </c>
      <c r="C47" s="9">
        <v>0</v>
      </c>
      <c r="D47" s="9">
        <v>0</v>
      </c>
      <c r="E47" s="9">
        <v>0</v>
      </c>
      <c r="F47" s="9">
        <v>0</v>
      </c>
      <c r="G47" s="9">
        <v>0</v>
      </c>
      <c r="H47" s="9">
        <v>0</v>
      </c>
      <c r="I47" s="9">
        <v>0</v>
      </c>
      <c r="J47" s="9">
        <v>1</v>
      </c>
      <c r="K47" s="9">
        <v>0</v>
      </c>
      <c r="L47" s="9">
        <f t="shared" si="9"/>
        <v>1</v>
      </c>
      <c r="M47" s="9">
        <f t="shared" si="10"/>
        <v>1.0413926851582251</v>
      </c>
      <c r="N47">
        <f t="shared" si="11"/>
        <v>0.80163234623316648</v>
      </c>
      <c r="S47" s="30"/>
      <c r="T47" t="s">
        <v>67</v>
      </c>
      <c r="U47">
        <f>(U46*($Q$18+1)*U45)/($Q$18*((1-$Q$19)+($Q$19*$H$107/$Q$20))+U45)</f>
        <v>0</v>
      </c>
      <c r="V47">
        <f t="shared" ref="V47:AI47" si="174">(V46*($Q$18+1)*V45)/($Q$18*((1-$Q$19)+($Q$19*$H$107/$Q$20))+V45)</f>
        <v>0</v>
      </c>
      <c r="W47">
        <f t="shared" si="174"/>
        <v>0</v>
      </c>
      <c r="X47">
        <f t="shared" si="174"/>
        <v>0.77075386032867133</v>
      </c>
      <c r="Y47">
        <f t="shared" si="174"/>
        <v>0.77075386032867133</v>
      </c>
      <c r="Z47">
        <f t="shared" si="174"/>
        <v>0</v>
      </c>
      <c r="AA47">
        <f t="shared" si="174"/>
        <v>0</v>
      </c>
      <c r="AB47">
        <f t="shared" si="174"/>
        <v>0</v>
      </c>
      <c r="AC47">
        <f t="shared" si="174"/>
        <v>0</v>
      </c>
      <c r="AD47">
        <f t="shared" si="174"/>
        <v>0.45736687510493707</v>
      </c>
      <c r="AE47">
        <f t="shared" si="174"/>
        <v>0.45736687510493707</v>
      </c>
      <c r="AF47">
        <f t="shared" si="174"/>
        <v>0</v>
      </c>
      <c r="AG47">
        <f t="shared" si="174"/>
        <v>0</v>
      </c>
      <c r="AH47">
        <f t="shared" si="174"/>
        <v>0</v>
      </c>
      <c r="AI47">
        <f t="shared" si="174"/>
        <v>0</v>
      </c>
      <c r="AL47" s="30"/>
      <c r="AM47" t="s">
        <v>69</v>
      </c>
      <c r="AN47">
        <f t="shared" ref="AN47:BA47" si="175">(AN46*($Q$18+1)*AN45)/($Q$18*((1-$Q$19)+($Q$19*$H$107/$Q$20))+AN45)</f>
        <v>0.35647879998936638</v>
      </c>
      <c r="AO47">
        <f t="shared" si="175"/>
        <v>0</v>
      </c>
      <c r="AP47">
        <f t="shared" si="175"/>
        <v>0</v>
      </c>
      <c r="AQ47">
        <f t="shared" si="175"/>
        <v>0</v>
      </c>
      <c r="AR47">
        <f t="shared" si="175"/>
        <v>0</v>
      </c>
      <c r="AS47">
        <f t="shared" si="175"/>
        <v>0</v>
      </c>
      <c r="AT47">
        <f t="shared" si="175"/>
        <v>0</v>
      </c>
      <c r="AU47">
        <f t="shared" si="175"/>
        <v>0</v>
      </c>
      <c r="AV47">
        <f t="shared" si="175"/>
        <v>0</v>
      </c>
      <c r="AW47">
        <f t="shared" si="175"/>
        <v>0</v>
      </c>
      <c r="AX47">
        <f t="shared" si="175"/>
        <v>0</v>
      </c>
      <c r="AY47">
        <f t="shared" si="175"/>
        <v>0.45736687510493707</v>
      </c>
      <c r="AZ47">
        <f t="shared" si="175"/>
        <v>0.45736687510493707</v>
      </c>
      <c r="BA47">
        <f t="shared" si="175"/>
        <v>0</v>
      </c>
      <c r="BD47" s="30"/>
      <c r="BE47" t="s">
        <v>71</v>
      </c>
      <c r="BF47">
        <f t="shared" ref="BF47:CA47" si="176">(BF46*($Q$18+1)*BF45)/($Q$18*((1-$Q$19)+($Q$19*$H$107/$Q$20))+BF45)</f>
        <v>0</v>
      </c>
      <c r="BG47">
        <f t="shared" si="176"/>
        <v>0</v>
      </c>
      <c r="BH47">
        <f t="shared" si="176"/>
        <v>0</v>
      </c>
      <c r="BI47">
        <f t="shared" si="176"/>
        <v>0</v>
      </c>
      <c r="BJ47">
        <f t="shared" si="176"/>
        <v>0.45736687510493707</v>
      </c>
      <c r="BK47">
        <f t="shared" si="176"/>
        <v>0.45736687510493707</v>
      </c>
      <c r="BL47">
        <f t="shared" si="176"/>
        <v>0</v>
      </c>
      <c r="BM47">
        <f t="shared" si="176"/>
        <v>0.58743422575873161</v>
      </c>
      <c r="BN47">
        <f t="shared" si="176"/>
        <v>0</v>
      </c>
      <c r="BO47">
        <f t="shared" si="176"/>
        <v>0</v>
      </c>
      <c r="BP47">
        <f t="shared" si="176"/>
        <v>0</v>
      </c>
      <c r="BQ47">
        <f t="shared" si="176"/>
        <v>0</v>
      </c>
      <c r="BR47">
        <f t="shared" si="176"/>
        <v>0</v>
      </c>
      <c r="BS47">
        <f t="shared" si="176"/>
        <v>0</v>
      </c>
      <c r="BT47">
        <f t="shared" si="176"/>
        <v>0</v>
      </c>
      <c r="BU47">
        <f t="shared" si="176"/>
        <v>0</v>
      </c>
      <c r="BV47">
        <f t="shared" si="176"/>
        <v>0</v>
      </c>
      <c r="BW47">
        <f t="shared" si="176"/>
        <v>0.48395032134779309</v>
      </c>
      <c r="BX47">
        <f t="shared" si="176"/>
        <v>0</v>
      </c>
      <c r="BY47">
        <f t="shared" si="176"/>
        <v>0</v>
      </c>
      <c r="BZ47">
        <f t="shared" si="176"/>
        <v>0</v>
      </c>
      <c r="CA47">
        <f t="shared" si="176"/>
        <v>0</v>
      </c>
      <c r="CD47" s="30"/>
      <c r="CE47" t="s">
        <v>73</v>
      </c>
      <c r="CF47">
        <f t="shared" ref="CF47:CP47" si="177">(CF46*($Q$18+1)*CF45)/($Q$18*((1-$Q$19)+($Q$19*$H$107/$Q$20))+CF45)</f>
        <v>0</v>
      </c>
      <c r="CG47">
        <f t="shared" si="177"/>
        <v>0.35647879998936638</v>
      </c>
      <c r="CH47">
        <f t="shared" si="177"/>
        <v>0.45736687510493707</v>
      </c>
      <c r="CI47">
        <f t="shared" si="177"/>
        <v>0.45736687510493707</v>
      </c>
      <c r="CJ47">
        <f t="shared" si="177"/>
        <v>0</v>
      </c>
      <c r="CK47">
        <f t="shared" si="177"/>
        <v>0</v>
      </c>
      <c r="CL47">
        <f t="shared" si="177"/>
        <v>0</v>
      </c>
      <c r="CM47">
        <f t="shared" si="177"/>
        <v>0</v>
      </c>
      <c r="CN47">
        <f t="shared" si="177"/>
        <v>0</v>
      </c>
      <c r="CO47">
        <f t="shared" si="177"/>
        <v>0</v>
      </c>
      <c r="CP47">
        <f t="shared" si="177"/>
        <v>0</v>
      </c>
      <c r="CS47" s="30"/>
      <c r="CT47" t="s">
        <v>82</v>
      </c>
      <c r="CU47">
        <f t="shared" ref="CU47:DF47" si="178">(CU46*($Q$18+1)*CU45)/($Q$18*((1-$Q$19)+($Q$19*$H$107/$Q$20))+CU45)</f>
        <v>0</v>
      </c>
      <c r="CV47">
        <f t="shared" si="178"/>
        <v>0</v>
      </c>
      <c r="CW47">
        <f t="shared" si="178"/>
        <v>0</v>
      </c>
      <c r="CX47">
        <f t="shared" si="178"/>
        <v>0</v>
      </c>
      <c r="CY47">
        <f t="shared" si="178"/>
        <v>0</v>
      </c>
      <c r="CZ47">
        <f t="shared" si="178"/>
        <v>0</v>
      </c>
      <c r="DA47">
        <f t="shared" si="178"/>
        <v>0</v>
      </c>
      <c r="DB47">
        <f t="shared" si="178"/>
        <v>0</v>
      </c>
      <c r="DC47">
        <f t="shared" si="178"/>
        <v>0</v>
      </c>
      <c r="DD47">
        <f t="shared" si="178"/>
        <v>0</v>
      </c>
      <c r="DE47">
        <f t="shared" si="178"/>
        <v>0</v>
      </c>
      <c r="DF47">
        <f t="shared" si="178"/>
        <v>0</v>
      </c>
      <c r="DI47" s="30"/>
      <c r="DJ47" t="s">
        <v>86</v>
      </c>
      <c r="DK47">
        <f t="shared" ref="DK47:DT47" si="179">(DK46*($Q$18+1)*DK45)/($Q$18*((1-$Q$19)+($Q$19*$H$107/$Q$20))+DK45)</f>
        <v>0</v>
      </c>
      <c r="DL47">
        <f t="shared" si="179"/>
        <v>0</v>
      </c>
      <c r="DM47">
        <f t="shared" si="179"/>
        <v>0</v>
      </c>
      <c r="DN47">
        <f t="shared" si="179"/>
        <v>0</v>
      </c>
      <c r="DO47">
        <f t="shared" si="179"/>
        <v>0.58743422575873161</v>
      </c>
      <c r="DP47">
        <f t="shared" si="179"/>
        <v>0.48395032134779309</v>
      </c>
      <c r="DQ47">
        <f t="shared" si="179"/>
        <v>0</v>
      </c>
      <c r="DR47">
        <f t="shared" si="179"/>
        <v>0</v>
      </c>
      <c r="DS47">
        <f t="shared" si="179"/>
        <v>0</v>
      </c>
      <c r="DT47">
        <f t="shared" si="179"/>
        <v>0</v>
      </c>
      <c r="DW47" s="30"/>
      <c r="DX47" t="s">
        <v>90</v>
      </c>
      <c r="DY47">
        <f t="shared" ref="DY47:EL47" si="180">(DY46*($Q$18+1)*DY45)/($Q$18*((1-$Q$19)+($Q$19*$H$107/$Q$20))+DY45)</f>
        <v>0</v>
      </c>
      <c r="DZ47">
        <f t="shared" si="180"/>
        <v>0</v>
      </c>
      <c r="EA47">
        <f t="shared" si="180"/>
        <v>0</v>
      </c>
      <c r="EB47">
        <f t="shared" si="180"/>
        <v>0</v>
      </c>
      <c r="EC47">
        <f t="shared" si="180"/>
        <v>0</v>
      </c>
      <c r="ED47">
        <f t="shared" si="180"/>
        <v>0</v>
      </c>
      <c r="EE47">
        <f t="shared" si="180"/>
        <v>0</v>
      </c>
      <c r="EF47">
        <f>(EF46*($Q$18+1)*EF45)/($Q$18*((1-$Q$19)+($Q$19*$G$107/$Q$20))+EF45)</f>
        <v>0.65461221853927276</v>
      </c>
      <c r="EG47">
        <f>(EG46*($Q$18+1)*EG45)/($Q$18*((1-$Q$19)+($Q$19*$G$107/$Q$20))+EG45)</f>
        <v>0.52018620231393398</v>
      </c>
      <c r="EH47">
        <f t="shared" si="180"/>
        <v>0</v>
      </c>
      <c r="EI47">
        <f t="shared" si="180"/>
        <v>0</v>
      </c>
      <c r="EJ47">
        <f t="shared" si="180"/>
        <v>0</v>
      </c>
      <c r="EK47">
        <f t="shared" si="180"/>
        <v>0</v>
      </c>
      <c r="EL47">
        <f t="shared" si="180"/>
        <v>0</v>
      </c>
      <c r="EO47" s="30"/>
      <c r="EP47" t="s">
        <v>94</v>
      </c>
      <c r="EQ47">
        <f t="shared" ref="EQ47:FK47" si="181">(EQ46*($Q$18+1)*EQ45)/($Q$18*((1-$Q$19)+($Q$19*$H$107/$Q$20))+EQ45)</f>
        <v>0</v>
      </c>
      <c r="ER47">
        <f t="shared" si="181"/>
        <v>0</v>
      </c>
      <c r="ES47">
        <f t="shared" si="181"/>
        <v>0</v>
      </c>
      <c r="ET47">
        <f t="shared" si="181"/>
        <v>0</v>
      </c>
      <c r="EU47">
        <f t="shared" si="181"/>
        <v>0</v>
      </c>
      <c r="EV47">
        <f>(EV46*($Q$18+1)*EV45)/($Q$18*((1-$Q$19)+($Q$19*$G$107/$Q$20))+EV45)</f>
        <v>0.52018620231393398</v>
      </c>
      <c r="EW47">
        <f t="shared" si="181"/>
        <v>0</v>
      </c>
      <c r="EX47">
        <f t="shared" si="181"/>
        <v>0</v>
      </c>
      <c r="EY47">
        <f t="shared" si="181"/>
        <v>0</v>
      </c>
      <c r="EZ47">
        <f t="shared" si="181"/>
        <v>0</v>
      </c>
      <c r="FA47">
        <f t="shared" si="181"/>
        <v>0</v>
      </c>
      <c r="FB47">
        <f t="shared" si="181"/>
        <v>0</v>
      </c>
      <c r="FC47">
        <f t="shared" si="181"/>
        <v>0</v>
      </c>
      <c r="FD47">
        <f t="shared" si="181"/>
        <v>0</v>
      </c>
      <c r="FE47">
        <f t="shared" si="181"/>
        <v>0</v>
      </c>
      <c r="FF47">
        <f t="shared" si="181"/>
        <v>0</v>
      </c>
      <c r="FG47">
        <f t="shared" si="181"/>
        <v>0</v>
      </c>
      <c r="FH47">
        <f t="shared" si="181"/>
        <v>0</v>
      </c>
      <c r="FI47">
        <f t="shared" si="181"/>
        <v>0</v>
      </c>
      <c r="FJ47">
        <f t="shared" si="181"/>
        <v>0</v>
      </c>
      <c r="FK47">
        <f t="shared" si="181"/>
        <v>0</v>
      </c>
      <c r="FN47" s="30"/>
      <c r="FO47" t="s">
        <v>98</v>
      </c>
      <c r="FP47">
        <f t="shared" ref="FP47:GA47" si="182">(FP46*($Q$18+1)*FP45)/($Q$18*((1-$Q$19)+($Q$19*$H$107/$Q$20))+FP45)</f>
        <v>0</v>
      </c>
      <c r="FQ47">
        <f t="shared" si="182"/>
        <v>0</v>
      </c>
      <c r="FR47">
        <f t="shared" si="182"/>
        <v>0</v>
      </c>
      <c r="FS47">
        <f t="shared" si="182"/>
        <v>0</v>
      </c>
      <c r="FT47">
        <f t="shared" si="182"/>
        <v>0</v>
      </c>
      <c r="FU47">
        <f t="shared" si="182"/>
        <v>0</v>
      </c>
      <c r="FV47">
        <f t="shared" si="182"/>
        <v>0</v>
      </c>
      <c r="FW47">
        <f t="shared" si="182"/>
        <v>0</v>
      </c>
      <c r="FX47">
        <f t="shared" si="182"/>
        <v>0</v>
      </c>
      <c r="FY47">
        <f t="shared" si="182"/>
        <v>0</v>
      </c>
      <c r="FZ47">
        <f t="shared" si="182"/>
        <v>0</v>
      </c>
      <c r="GA47">
        <f t="shared" si="182"/>
        <v>0</v>
      </c>
      <c r="GD47" s="30"/>
      <c r="GE47" t="s">
        <v>101</v>
      </c>
      <c r="GF47">
        <f t="shared" ref="GF47:HA47" si="183">(GF46*($Q$18+1)*GF45)/($Q$18*((1-$Q$19)+($Q$19*$H$107/$Q$20))+GF45)</f>
        <v>0</v>
      </c>
      <c r="GG47">
        <f t="shared" si="183"/>
        <v>0</v>
      </c>
      <c r="GH47">
        <f t="shared" si="183"/>
        <v>0</v>
      </c>
      <c r="GI47">
        <f t="shared" si="183"/>
        <v>0</v>
      </c>
      <c r="GJ47">
        <f t="shared" si="183"/>
        <v>0</v>
      </c>
      <c r="GK47">
        <f t="shared" si="183"/>
        <v>0</v>
      </c>
      <c r="GL47">
        <f>(GL46*($Q$18+1)*GL45)/($Q$18*((1-$Q$19)+($Q$19*$G$107/$Q$20))+GL45)</f>
        <v>0.30538682331536576</v>
      </c>
      <c r="GM47">
        <f t="shared" si="183"/>
        <v>0</v>
      </c>
      <c r="GN47">
        <f>(GN46*($Q$18+1)*GN45)/($Q$18*((1-$Q$19)+($Q$19*$G$107/$Q$20))+GN45)</f>
        <v>0.65461221853927276</v>
      </c>
      <c r="GO47">
        <f>(GO46*($Q$18+1)*GO45)/($Q$18*((1-$Q$19)+($Q$19*$G$107/$Q$20))+GO45)</f>
        <v>0.52018620231393398</v>
      </c>
      <c r="GP47">
        <f>(GP46*($Q$18+1)*GP45)/($Q$18*((1-$Q$19)+($Q$19*$G$107/$Q$20))+GP45)</f>
        <v>0.85889597904478376</v>
      </c>
      <c r="GQ47">
        <f t="shared" si="183"/>
        <v>0</v>
      </c>
      <c r="GR47">
        <f>(GR46*($Q$18+1)*GR45)/($Q$18*((1-$Q$19)+($Q$19*$G$107/$Q$20))+GR45)</f>
        <v>0.65461221853927276</v>
      </c>
      <c r="GS47">
        <f t="shared" si="183"/>
        <v>0</v>
      </c>
      <c r="GT47">
        <f>(GT46*($Q$18+1)*GT45)/($Q$18*((1-$Q$19)+($Q$19*$G$107/$Q$20))+GT45)</f>
        <v>0.5096705838208766</v>
      </c>
      <c r="GU47">
        <f t="shared" si="183"/>
        <v>0</v>
      </c>
      <c r="GV47">
        <f t="shared" si="183"/>
        <v>0</v>
      </c>
      <c r="GW47">
        <f>(GW46*($Q$18+1)*GW45)/($Q$18*((1-$Q$19)+($Q$19*$G$107/$Q$20))+GW45)</f>
        <v>0.65461221853927276</v>
      </c>
      <c r="GX47">
        <f t="shared" si="183"/>
        <v>0</v>
      </c>
      <c r="GY47">
        <f t="shared" si="183"/>
        <v>0</v>
      </c>
      <c r="GZ47">
        <f t="shared" si="183"/>
        <v>0</v>
      </c>
      <c r="HA47">
        <f t="shared" si="183"/>
        <v>0</v>
      </c>
    </row>
    <row r="48" spans="1:209" x14ac:dyDescent="0.25">
      <c r="A48" s="10" t="s">
        <v>123</v>
      </c>
      <c r="B48" s="9">
        <v>0</v>
      </c>
      <c r="C48" s="9">
        <v>1</v>
      </c>
      <c r="D48" s="9">
        <v>1</v>
      </c>
      <c r="E48" s="9">
        <v>0</v>
      </c>
      <c r="F48" s="9">
        <v>0</v>
      </c>
      <c r="G48" s="9">
        <v>0</v>
      </c>
      <c r="H48" s="9">
        <v>0</v>
      </c>
      <c r="I48" s="9">
        <v>0</v>
      </c>
      <c r="J48" s="9">
        <v>0</v>
      </c>
      <c r="K48" s="9">
        <v>1</v>
      </c>
      <c r="L48" s="9">
        <f t="shared" si="9"/>
        <v>3</v>
      </c>
      <c r="M48" s="9">
        <f t="shared" si="10"/>
        <v>0.56427143043856254</v>
      </c>
      <c r="N48">
        <f t="shared" si="11"/>
        <v>0.33099321904142442</v>
      </c>
      <c r="S48" s="30"/>
      <c r="T48" t="s">
        <v>68</v>
      </c>
      <c r="U48">
        <f>SUM(U47:AI47)</f>
        <v>2.4562414708672167</v>
      </c>
      <c r="AL48" s="30"/>
      <c r="AM48" t="s">
        <v>70</v>
      </c>
      <c r="AN48">
        <f>SUM(AN47:BB47)</f>
        <v>1.2712125501992406</v>
      </c>
      <c r="BD48" s="30"/>
      <c r="BE48" t="s">
        <v>72</v>
      </c>
      <c r="BF48">
        <f>SUM(BF47:CA47)</f>
        <v>1.9861182973163989</v>
      </c>
      <c r="CD48" s="30"/>
      <c r="CE48" t="s">
        <v>74</v>
      </c>
      <c r="CF48">
        <f>SUM(CF47:CP47)</f>
        <v>1.2712125501992406</v>
      </c>
      <c r="CS48" s="30"/>
      <c r="CT48" t="s">
        <v>83</v>
      </c>
      <c r="CU48">
        <f>SUM(CU47:DE47)</f>
        <v>0</v>
      </c>
      <c r="DI48" s="30"/>
      <c r="DJ48" t="s">
        <v>87</v>
      </c>
      <c r="DK48">
        <f>SUM(DK47:DT47)</f>
        <v>1.0713845471065246</v>
      </c>
      <c r="DW48" s="30"/>
      <c r="DX48" t="s">
        <v>91</v>
      </c>
      <c r="DY48">
        <f>SUM(DY47:EL47)</f>
        <v>1.1747984208532067</v>
      </c>
      <c r="EO48" s="30"/>
      <c r="EP48" t="s">
        <v>95</v>
      </c>
      <c r="EQ48">
        <f>SUM(EQ47:FK47)</f>
        <v>0.52018620231393398</v>
      </c>
      <c r="FN48" s="30"/>
      <c r="FO48" t="s">
        <v>99</v>
      </c>
      <c r="FP48">
        <f>SUM(FP47:GA47)</f>
        <v>0</v>
      </c>
      <c r="GD48" s="30"/>
      <c r="GE48" t="s">
        <v>102</v>
      </c>
      <c r="GF48">
        <f>SUM(GF47:HA47)</f>
        <v>4.1579762441127786</v>
      </c>
    </row>
    <row r="49" spans="1:209" x14ac:dyDescent="0.25">
      <c r="A49" s="10" t="s">
        <v>154</v>
      </c>
      <c r="B49" s="9">
        <v>0</v>
      </c>
      <c r="C49" s="9">
        <v>0</v>
      </c>
      <c r="D49" s="9">
        <v>0</v>
      </c>
      <c r="E49" s="9">
        <v>0</v>
      </c>
      <c r="F49" s="9">
        <v>0</v>
      </c>
      <c r="G49" s="9">
        <v>0</v>
      </c>
      <c r="H49" s="9">
        <v>0</v>
      </c>
      <c r="I49" s="9">
        <v>1</v>
      </c>
      <c r="J49" s="9">
        <v>0</v>
      </c>
      <c r="K49" s="9">
        <v>0</v>
      </c>
      <c r="L49" s="9">
        <f t="shared" si="9"/>
        <v>1</v>
      </c>
      <c r="M49" s="9">
        <f t="shared" si="10"/>
        <v>1.0413926851582251</v>
      </c>
      <c r="N49">
        <f t="shared" si="11"/>
        <v>0.80163234623316648</v>
      </c>
      <c r="S49" s="4"/>
      <c r="AL49" s="4"/>
      <c r="BD49" s="4"/>
      <c r="CD49" s="4"/>
      <c r="CS49" s="4"/>
      <c r="DI49" s="4"/>
      <c r="DW49" s="4"/>
      <c r="EO49" s="4"/>
      <c r="FN49" s="4"/>
      <c r="GD49" s="4"/>
    </row>
    <row r="50" spans="1:209" x14ac:dyDescent="0.25">
      <c r="A50" s="10" t="s">
        <v>112</v>
      </c>
      <c r="B50" s="9">
        <v>1</v>
      </c>
      <c r="C50" s="9">
        <v>0</v>
      </c>
      <c r="D50" s="9">
        <v>1</v>
      </c>
      <c r="E50" s="9">
        <v>0</v>
      </c>
      <c r="F50" s="9">
        <v>0</v>
      </c>
      <c r="G50" s="9">
        <v>0</v>
      </c>
      <c r="H50" s="9">
        <v>1</v>
      </c>
      <c r="I50" s="9">
        <v>1</v>
      </c>
      <c r="J50" s="9">
        <v>0</v>
      </c>
      <c r="K50" s="9">
        <v>0</v>
      </c>
      <c r="L50" s="9">
        <f t="shared" si="9"/>
        <v>4</v>
      </c>
      <c r="M50" s="9">
        <f t="shared" si="10"/>
        <v>0.43933269383026263</v>
      </c>
      <c r="N50">
        <f t="shared" si="11"/>
        <v>0.15970084286751185</v>
      </c>
      <c r="S50" s="30">
        <v>8</v>
      </c>
      <c r="T50" t="s">
        <v>66</v>
      </c>
      <c r="U50">
        <f>VLOOKUP(U$19,$A$20:$M$106,9)</f>
        <v>1</v>
      </c>
      <c r="V50">
        <f t="shared" ref="V50:AI50" si="184">VLOOKUP(V$19,$A$20:$M$106,9)</f>
        <v>0</v>
      </c>
      <c r="W50">
        <f t="shared" si="184"/>
        <v>0</v>
      </c>
      <c r="X50">
        <f t="shared" si="184"/>
        <v>0</v>
      </c>
      <c r="Y50">
        <f t="shared" si="184"/>
        <v>0</v>
      </c>
      <c r="Z50">
        <f t="shared" si="184"/>
        <v>0</v>
      </c>
      <c r="AA50">
        <f t="shared" si="184"/>
        <v>0</v>
      </c>
      <c r="AB50">
        <f t="shared" si="184"/>
        <v>1</v>
      </c>
      <c r="AC50">
        <f t="shared" si="184"/>
        <v>0</v>
      </c>
      <c r="AD50">
        <f t="shared" si="184"/>
        <v>1</v>
      </c>
      <c r="AE50">
        <f t="shared" si="184"/>
        <v>1</v>
      </c>
      <c r="AF50">
        <f t="shared" si="184"/>
        <v>0</v>
      </c>
      <c r="AG50">
        <f t="shared" si="184"/>
        <v>0</v>
      </c>
      <c r="AH50">
        <f t="shared" si="184"/>
        <v>0</v>
      </c>
      <c r="AI50">
        <f t="shared" si="184"/>
        <v>0</v>
      </c>
      <c r="AL50" s="30">
        <v>8</v>
      </c>
      <c r="AM50" t="s">
        <v>66</v>
      </c>
      <c r="AN50">
        <f>VLOOKUP(AN$19,$A$20:$M$106,9)</f>
        <v>0</v>
      </c>
      <c r="AO50">
        <f t="shared" ref="AO50:BA50" si="185">VLOOKUP(AO$19,$A$20:$M$106,9)</f>
        <v>0</v>
      </c>
      <c r="AP50">
        <f t="shared" si="185"/>
        <v>0</v>
      </c>
      <c r="AQ50">
        <f t="shared" si="185"/>
        <v>0</v>
      </c>
      <c r="AR50">
        <f t="shared" si="185"/>
        <v>0</v>
      </c>
      <c r="AS50">
        <f t="shared" si="185"/>
        <v>0</v>
      </c>
      <c r="AT50">
        <f t="shared" si="185"/>
        <v>0</v>
      </c>
      <c r="AU50">
        <f t="shared" si="185"/>
        <v>0</v>
      </c>
      <c r="AV50">
        <f t="shared" si="185"/>
        <v>0</v>
      </c>
      <c r="AW50">
        <f t="shared" si="185"/>
        <v>0</v>
      </c>
      <c r="AX50">
        <f t="shared" si="185"/>
        <v>0</v>
      </c>
      <c r="AY50">
        <f t="shared" si="185"/>
        <v>0</v>
      </c>
      <c r="AZ50">
        <f t="shared" si="185"/>
        <v>0</v>
      </c>
      <c r="BA50">
        <f t="shared" si="185"/>
        <v>0</v>
      </c>
      <c r="BD50" s="30">
        <v>8</v>
      </c>
      <c r="BE50" t="s">
        <v>66</v>
      </c>
      <c r="BF50">
        <f>VLOOKUP(BF$19,$A$20:$M$106,9)</f>
        <v>0</v>
      </c>
      <c r="BG50">
        <f t="shared" ref="BG50:CA50" si="186">VLOOKUP(BG$19,$A$20:$M$106,9)</f>
        <v>0</v>
      </c>
      <c r="BH50">
        <f t="shared" si="186"/>
        <v>1</v>
      </c>
      <c r="BI50">
        <f t="shared" si="186"/>
        <v>0</v>
      </c>
      <c r="BJ50">
        <f t="shared" si="186"/>
        <v>1</v>
      </c>
      <c r="BK50">
        <f t="shared" si="186"/>
        <v>1</v>
      </c>
      <c r="BL50">
        <f t="shared" si="186"/>
        <v>0</v>
      </c>
      <c r="BM50">
        <f t="shared" si="186"/>
        <v>1</v>
      </c>
      <c r="BN50">
        <f t="shared" si="186"/>
        <v>0</v>
      </c>
      <c r="BO50">
        <f t="shared" si="186"/>
        <v>0</v>
      </c>
      <c r="BP50">
        <f t="shared" si="186"/>
        <v>0</v>
      </c>
      <c r="BQ50">
        <f t="shared" si="186"/>
        <v>0</v>
      </c>
      <c r="BR50">
        <f t="shared" si="186"/>
        <v>0</v>
      </c>
      <c r="BS50">
        <f t="shared" si="186"/>
        <v>0</v>
      </c>
      <c r="BT50">
        <f t="shared" si="186"/>
        <v>0</v>
      </c>
      <c r="BU50">
        <f t="shared" si="186"/>
        <v>0</v>
      </c>
      <c r="BV50">
        <f t="shared" si="186"/>
        <v>0</v>
      </c>
      <c r="BW50">
        <f t="shared" si="186"/>
        <v>2</v>
      </c>
      <c r="BX50">
        <f t="shared" si="186"/>
        <v>0</v>
      </c>
      <c r="BY50">
        <f t="shared" si="186"/>
        <v>0</v>
      </c>
      <c r="BZ50">
        <f t="shared" si="186"/>
        <v>0</v>
      </c>
      <c r="CA50">
        <f t="shared" si="186"/>
        <v>0</v>
      </c>
      <c r="CD50" s="30">
        <v>8</v>
      </c>
      <c r="CE50" t="s">
        <v>66</v>
      </c>
      <c r="CF50">
        <f>VLOOKUP(CF$19,$A$20:$M$106,9)</f>
        <v>0</v>
      </c>
      <c r="CG50">
        <f t="shared" ref="CG50:DF50" si="187">VLOOKUP(CG$19,$A$20:$M$106,9)</f>
        <v>0</v>
      </c>
      <c r="CH50">
        <f t="shared" si="187"/>
        <v>0</v>
      </c>
      <c r="CI50">
        <f t="shared" si="187"/>
        <v>0</v>
      </c>
      <c r="CJ50">
        <f t="shared" si="187"/>
        <v>0</v>
      </c>
      <c r="CK50">
        <f t="shared" si="187"/>
        <v>0</v>
      </c>
      <c r="CL50">
        <f t="shared" si="187"/>
        <v>0</v>
      </c>
      <c r="CM50">
        <f t="shared" si="187"/>
        <v>0</v>
      </c>
      <c r="CN50">
        <f t="shared" si="187"/>
        <v>0</v>
      </c>
      <c r="CO50">
        <f t="shared" si="187"/>
        <v>0</v>
      </c>
      <c r="CP50">
        <f t="shared" si="187"/>
        <v>1</v>
      </c>
      <c r="CS50" s="30">
        <v>8</v>
      </c>
      <c r="CT50" t="s">
        <v>66</v>
      </c>
      <c r="CU50">
        <f>VLOOKUP(CU$19,$A$20:$M$106,9)</f>
        <v>0</v>
      </c>
      <c r="CV50">
        <f t="shared" si="187"/>
        <v>0</v>
      </c>
      <c r="CW50">
        <f t="shared" si="187"/>
        <v>0</v>
      </c>
      <c r="CX50">
        <f t="shared" si="187"/>
        <v>0</v>
      </c>
      <c r="CY50">
        <f t="shared" si="187"/>
        <v>0</v>
      </c>
      <c r="CZ50">
        <f t="shared" si="187"/>
        <v>0</v>
      </c>
      <c r="DA50">
        <f t="shared" si="187"/>
        <v>0</v>
      </c>
      <c r="DB50">
        <f t="shared" si="187"/>
        <v>0</v>
      </c>
      <c r="DC50">
        <f t="shared" si="187"/>
        <v>0</v>
      </c>
      <c r="DD50">
        <f t="shared" si="187"/>
        <v>0</v>
      </c>
      <c r="DE50">
        <f t="shared" si="187"/>
        <v>0</v>
      </c>
      <c r="DF50">
        <f t="shared" si="187"/>
        <v>0</v>
      </c>
      <c r="DI50" s="30">
        <v>8</v>
      </c>
      <c r="DJ50" t="s">
        <v>66</v>
      </c>
      <c r="DK50">
        <f>VLOOKUP(DK$19,$A$20:$M$106,9)</f>
        <v>0</v>
      </c>
      <c r="DL50">
        <f t="shared" ref="DL50:DT50" si="188">VLOOKUP(DL$19,$A$20:$M$106,9)</f>
        <v>0</v>
      </c>
      <c r="DM50">
        <f t="shared" si="188"/>
        <v>0</v>
      </c>
      <c r="DN50">
        <f t="shared" si="188"/>
        <v>0</v>
      </c>
      <c r="DO50">
        <f t="shared" si="188"/>
        <v>0</v>
      </c>
      <c r="DP50">
        <f t="shared" si="188"/>
        <v>2</v>
      </c>
      <c r="DQ50">
        <f t="shared" si="188"/>
        <v>0</v>
      </c>
      <c r="DR50">
        <f t="shared" si="188"/>
        <v>0</v>
      </c>
      <c r="DS50">
        <f t="shared" si="188"/>
        <v>0</v>
      </c>
      <c r="DT50">
        <f t="shared" si="188"/>
        <v>0</v>
      </c>
      <c r="DW50" s="30">
        <v>8</v>
      </c>
      <c r="DX50" t="s">
        <v>66</v>
      </c>
      <c r="DY50">
        <f>VLOOKUP(DY$19,$A$20:$M$106,9)</f>
        <v>0</v>
      </c>
      <c r="DZ50">
        <f t="shared" ref="DZ50:EL50" si="189">VLOOKUP(DZ$19,$A$20:$M$106,9)</f>
        <v>0</v>
      </c>
      <c r="EA50">
        <f t="shared" si="189"/>
        <v>0</v>
      </c>
      <c r="EB50">
        <f t="shared" si="189"/>
        <v>0</v>
      </c>
      <c r="EC50">
        <f t="shared" si="189"/>
        <v>0</v>
      </c>
      <c r="ED50">
        <f t="shared" si="189"/>
        <v>0</v>
      </c>
      <c r="EE50">
        <f t="shared" si="189"/>
        <v>1</v>
      </c>
      <c r="EF50">
        <f t="shared" si="189"/>
        <v>0</v>
      </c>
      <c r="EG50">
        <f t="shared" si="189"/>
        <v>2</v>
      </c>
      <c r="EH50">
        <f t="shared" si="189"/>
        <v>3</v>
      </c>
      <c r="EI50">
        <f>VLOOKUP(EI$19,$A$20:$M$106,9)</f>
        <v>1</v>
      </c>
      <c r="EJ50">
        <f t="shared" si="189"/>
        <v>1</v>
      </c>
      <c r="EK50">
        <f t="shared" si="189"/>
        <v>1</v>
      </c>
      <c r="EL50">
        <f t="shared" si="189"/>
        <v>0</v>
      </c>
      <c r="EO50" s="30">
        <v>7</v>
      </c>
      <c r="EP50" t="s">
        <v>66</v>
      </c>
      <c r="EQ50">
        <f>VLOOKUP(EQ$19,$A$20:$M$106,8)</f>
        <v>1</v>
      </c>
      <c r="ER50">
        <f t="shared" ref="ER50:FK50" si="190">VLOOKUP(ER$19,$A$20:$M$106,8)</f>
        <v>1</v>
      </c>
      <c r="ES50">
        <f t="shared" si="190"/>
        <v>1</v>
      </c>
      <c r="ET50">
        <f t="shared" si="190"/>
        <v>1</v>
      </c>
      <c r="EU50">
        <f t="shared" si="190"/>
        <v>0</v>
      </c>
      <c r="EV50">
        <f t="shared" si="190"/>
        <v>2</v>
      </c>
      <c r="EW50">
        <f t="shared" si="190"/>
        <v>0</v>
      </c>
      <c r="EX50">
        <f t="shared" si="190"/>
        <v>0</v>
      </c>
      <c r="EY50">
        <f t="shared" si="190"/>
        <v>0</v>
      </c>
      <c r="EZ50">
        <f t="shared" si="190"/>
        <v>0</v>
      </c>
      <c r="FA50">
        <f t="shared" si="190"/>
        <v>0</v>
      </c>
      <c r="FB50">
        <f t="shared" si="190"/>
        <v>0</v>
      </c>
      <c r="FC50">
        <f t="shared" si="190"/>
        <v>0</v>
      </c>
      <c r="FD50">
        <f t="shared" si="190"/>
        <v>0</v>
      </c>
      <c r="FE50">
        <f t="shared" si="190"/>
        <v>0</v>
      </c>
      <c r="FF50">
        <f t="shared" si="190"/>
        <v>0</v>
      </c>
      <c r="FG50">
        <f t="shared" si="190"/>
        <v>0</v>
      </c>
      <c r="FH50">
        <f t="shared" si="190"/>
        <v>0</v>
      </c>
      <c r="FI50">
        <f t="shared" si="190"/>
        <v>0</v>
      </c>
      <c r="FJ50">
        <f t="shared" si="190"/>
        <v>0</v>
      </c>
      <c r="FK50">
        <f t="shared" si="190"/>
        <v>1</v>
      </c>
      <c r="FN50" s="30">
        <v>7</v>
      </c>
      <c r="FO50" t="s">
        <v>66</v>
      </c>
      <c r="FP50">
        <f>VLOOKUP(FP$19,$A$20:$M$106,8)</f>
        <v>0</v>
      </c>
      <c r="FQ50">
        <f t="shared" ref="FQ50:GA50" si="191">VLOOKUP(FQ$19,$A$20:$M$106,8)</f>
        <v>0</v>
      </c>
      <c r="FR50">
        <f t="shared" si="191"/>
        <v>1</v>
      </c>
      <c r="FS50">
        <f t="shared" si="191"/>
        <v>0</v>
      </c>
      <c r="FT50">
        <f t="shared" si="191"/>
        <v>0</v>
      </c>
      <c r="FU50">
        <f t="shared" si="191"/>
        <v>0</v>
      </c>
      <c r="FV50">
        <f t="shared" si="191"/>
        <v>0</v>
      </c>
      <c r="FW50">
        <f t="shared" si="191"/>
        <v>0</v>
      </c>
      <c r="FX50">
        <f t="shared" si="191"/>
        <v>0</v>
      </c>
      <c r="FY50">
        <f t="shared" si="191"/>
        <v>0</v>
      </c>
      <c r="FZ50">
        <f t="shared" si="191"/>
        <v>0</v>
      </c>
      <c r="GA50">
        <f t="shared" si="191"/>
        <v>0</v>
      </c>
      <c r="GD50" s="30">
        <v>7</v>
      </c>
      <c r="GE50" t="s">
        <v>66</v>
      </c>
      <c r="GF50">
        <f>VLOOKUP(GF$19,$A$20:$M$106,8)</f>
        <v>0</v>
      </c>
      <c r="GG50">
        <f t="shared" ref="GG50:HA50" si="192">VLOOKUP(GG$19,$A$20:$M$106,8)</f>
        <v>0</v>
      </c>
      <c r="GH50">
        <f t="shared" si="192"/>
        <v>1</v>
      </c>
      <c r="GI50">
        <f t="shared" si="192"/>
        <v>1</v>
      </c>
      <c r="GJ50">
        <f t="shared" si="192"/>
        <v>1</v>
      </c>
      <c r="GK50">
        <f t="shared" si="192"/>
        <v>0</v>
      </c>
      <c r="GL50">
        <f t="shared" si="192"/>
        <v>0</v>
      </c>
      <c r="GM50">
        <f t="shared" si="192"/>
        <v>0</v>
      </c>
      <c r="GN50">
        <f t="shared" si="192"/>
        <v>1</v>
      </c>
      <c r="GO50">
        <f t="shared" si="192"/>
        <v>2</v>
      </c>
      <c r="GP50">
        <f t="shared" si="192"/>
        <v>0</v>
      </c>
      <c r="GQ50">
        <f t="shared" si="192"/>
        <v>0</v>
      </c>
      <c r="GR50">
        <f t="shared" si="192"/>
        <v>0</v>
      </c>
      <c r="GS50">
        <f t="shared" si="192"/>
        <v>0</v>
      </c>
      <c r="GT50">
        <f t="shared" si="192"/>
        <v>0</v>
      </c>
      <c r="GU50">
        <f t="shared" si="192"/>
        <v>0</v>
      </c>
      <c r="GV50">
        <f t="shared" si="192"/>
        <v>0</v>
      </c>
      <c r="GW50">
        <f t="shared" si="192"/>
        <v>0</v>
      </c>
      <c r="GX50">
        <f t="shared" si="192"/>
        <v>0</v>
      </c>
      <c r="GY50">
        <f t="shared" si="192"/>
        <v>0</v>
      </c>
      <c r="GZ50">
        <f t="shared" si="192"/>
        <v>0</v>
      </c>
      <c r="HA50">
        <f t="shared" si="192"/>
        <v>0</v>
      </c>
    </row>
    <row r="51" spans="1:209" x14ac:dyDescent="0.25">
      <c r="A51" s="10" t="s">
        <v>130</v>
      </c>
      <c r="B51" s="9">
        <v>0</v>
      </c>
      <c r="C51" s="9">
        <v>0</v>
      </c>
      <c r="D51" s="9">
        <v>1</v>
      </c>
      <c r="E51" s="9">
        <v>0</v>
      </c>
      <c r="F51" s="9">
        <v>0</v>
      </c>
      <c r="G51" s="9">
        <v>0</v>
      </c>
      <c r="H51" s="9">
        <v>0</v>
      </c>
      <c r="I51" s="9">
        <v>0</v>
      </c>
      <c r="J51" s="9">
        <v>0</v>
      </c>
      <c r="K51" s="9">
        <v>0</v>
      </c>
      <c r="L51" s="9">
        <f t="shared" si="9"/>
        <v>1</v>
      </c>
      <c r="M51" s="9">
        <f t="shared" si="10"/>
        <v>1.0413926851582251</v>
      </c>
      <c r="N51">
        <f t="shared" si="11"/>
        <v>0.80163234623316648</v>
      </c>
      <c r="S51" s="30"/>
      <c r="T51" t="s">
        <v>59</v>
      </c>
      <c r="U51">
        <f>IF(U50=0,0,VLOOKUP(U19,$A$20:$M$106,13))</f>
        <v>0.56427143043856254</v>
      </c>
      <c r="V51">
        <f t="shared" ref="V51:AI51" si="193">IF(V50=0,0,VLOOKUP(V19,$A$20:$M$106,13))</f>
        <v>0</v>
      </c>
      <c r="W51">
        <f t="shared" si="193"/>
        <v>0</v>
      </c>
      <c r="X51">
        <f t="shared" si="193"/>
        <v>0</v>
      </c>
      <c r="Y51">
        <f t="shared" si="193"/>
        <v>0</v>
      </c>
      <c r="Z51">
        <f t="shared" si="193"/>
        <v>0</v>
      </c>
      <c r="AA51">
        <f t="shared" si="193"/>
        <v>0</v>
      </c>
      <c r="AB51">
        <f t="shared" si="193"/>
        <v>0.56427143043856254</v>
      </c>
      <c r="AC51">
        <f t="shared" si="193"/>
        <v>0</v>
      </c>
      <c r="AD51">
        <f t="shared" si="193"/>
        <v>0.43933269383026263</v>
      </c>
      <c r="AE51">
        <f t="shared" si="193"/>
        <v>0.43933269383026263</v>
      </c>
      <c r="AF51">
        <f t="shared" si="193"/>
        <v>0</v>
      </c>
      <c r="AG51">
        <f t="shared" si="193"/>
        <v>0</v>
      </c>
      <c r="AH51">
        <f t="shared" si="193"/>
        <v>0</v>
      </c>
      <c r="AI51">
        <f t="shared" si="193"/>
        <v>0</v>
      </c>
      <c r="AL51" s="30"/>
      <c r="AM51" t="s">
        <v>59</v>
      </c>
      <c r="AN51">
        <f t="shared" ref="AN51:BA51" si="194">IF(AN50=0,0,VLOOKUP(AN19,$A$20:$M$106,13))</f>
        <v>0</v>
      </c>
      <c r="AO51">
        <f t="shared" si="194"/>
        <v>0</v>
      </c>
      <c r="AP51">
        <f t="shared" si="194"/>
        <v>0</v>
      </c>
      <c r="AQ51">
        <f t="shared" si="194"/>
        <v>0</v>
      </c>
      <c r="AR51">
        <f t="shared" si="194"/>
        <v>0</v>
      </c>
      <c r="AS51">
        <f t="shared" si="194"/>
        <v>0</v>
      </c>
      <c r="AT51">
        <f t="shared" si="194"/>
        <v>0</v>
      </c>
      <c r="AU51">
        <f t="shared" si="194"/>
        <v>0</v>
      </c>
      <c r="AV51">
        <f t="shared" si="194"/>
        <v>0</v>
      </c>
      <c r="AW51">
        <f t="shared" si="194"/>
        <v>0</v>
      </c>
      <c r="AX51">
        <f t="shared" si="194"/>
        <v>0</v>
      </c>
      <c r="AY51">
        <f t="shared" si="194"/>
        <v>0</v>
      </c>
      <c r="AZ51">
        <f t="shared" si="194"/>
        <v>0</v>
      </c>
      <c r="BA51">
        <f t="shared" si="194"/>
        <v>0</v>
      </c>
      <c r="BD51" s="30"/>
      <c r="BE51" t="s">
        <v>59</v>
      </c>
      <c r="BF51">
        <f t="shared" ref="BF51:CA51" si="195">IF(BF50=0,0,VLOOKUP(BF19,$A$20:$M$106,13))</f>
        <v>0</v>
      </c>
      <c r="BG51">
        <f t="shared" si="195"/>
        <v>0</v>
      </c>
      <c r="BH51">
        <f t="shared" si="195"/>
        <v>0.56427143043856254</v>
      </c>
      <c r="BI51">
        <f t="shared" si="195"/>
        <v>0</v>
      </c>
      <c r="BJ51">
        <f t="shared" si="195"/>
        <v>0.43933269383026263</v>
      </c>
      <c r="BK51">
        <f t="shared" si="195"/>
        <v>0.43933269383026263</v>
      </c>
      <c r="BL51">
        <f t="shared" si="195"/>
        <v>0</v>
      </c>
      <c r="BM51">
        <f t="shared" si="195"/>
        <v>0.56427143043856254</v>
      </c>
      <c r="BN51">
        <f t="shared" si="195"/>
        <v>0</v>
      </c>
      <c r="BO51">
        <f t="shared" si="195"/>
        <v>0</v>
      </c>
      <c r="BP51">
        <f t="shared" si="195"/>
        <v>0</v>
      </c>
      <c r="BQ51">
        <f t="shared" si="195"/>
        <v>0</v>
      </c>
      <c r="BR51">
        <f t="shared" si="195"/>
        <v>0</v>
      </c>
      <c r="BS51">
        <f t="shared" si="195"/>
        <v>0</v>
      </c>
      <c r="BT51">
        <f t="shared" si="195"/>
        <v>0</v>
      </c>
      <c r="BU51">
        <f t="shared" si="195"/>
        <v>0</v>
      </c>
      <c r="BV51">
        <f t="shared" si="195"/>
        <v>0</v>
      </c>
      <c r="BW51">
        <f t="shared" si="195"/>
        <v>0.34242268082220628</v>
      </c>
      <c r="BX51">
        <f t="shared" si="195"/>
        <v>0</v>
      </c>
      <c r="BY51">
        <f t="shared" si="195"/>
        <v>0</v>
      </c>
      <c r="BZ51">
        <f t="shared" si="195"/>
        <v>0</v>
      </c>
      <c r="CA51">
        <f t="shared" si="195"/>
        <v>0</v>
      </c>
      <c r="CD51" s="30"/>
      <c r="CE51" t="s">
        <v>59</v>
      </c>
      <c r="CF51">
        <f t="shared" ref="CF51:CP51" si="196">IF(CF50=0,0,VLOOKUP(CF19,$A$20:$M$106,13))</f>
        <v>0</v>
      </c>
      <c r="CG51">
        <f t="shared" si="196"/>
        <v>0</v>
      </c>
      <c r="CH51">
        <f t="shared" si="196"/>
        <v>0</v>
      </c>
      <c r="CI51">
        <f t="shared" si="196"/>
        <v>0</v>
      </c>
      <c r="CJ51">
        <f t="shared" si="196"/>
        <v>0</v>
      </c>
      <c r="CK51">
        <f t="shared" si="196"/>
        <v>0</v>
      </c>
      <c r="CL51">
        <f t="shared" si="196"/>
        <v>0</v>
      </c>
      <c r="CM51">
        <f t="shared" si="196"/>
        <v>0</v>
      </c>
      <c r="CN51">
        <f t="shared" si="196"/>
        <v>0</v>
      </c>
      <c r="CO51">
        <f t="shared" si="196"/>
        <v>0</v>
      </c>
      <c r="CP51">
        <f t="shared" si="196"/>
        <v>0.56427143043856254</v>
      </c>
      <c r="CS51" s="30"/>
      <c r="CT51" t="s">
        <v>59</v>
      </c>
      <c r="CU51">
        <f t="shared" ref="CU51:DF51" si="197">IF(CU50=0,0,VLOOKUP(CU19,$A$20:$M$106,13))</f>
        <v>0</v>
      </c>
      <c r="CV51">
        <f t="shared" si="197"/>
        <v>0</v>
      </c>
      <c r="CW51">
        <f t="shared" si="197"/>
        <v>0</v>
      </c>
      <c r="CX51">
        <f t="shared" si="197"/>
        <v>0</v>
      </c>
      <c r="CY51">
        <f t="shared" si="197"/>
        <v>0</v>
      </c>
      <c r="CZ51">
        <f t="shared" si="197"/>
        <v>0</v>
      </c>
      <c r="DA51">
        <f t="shared" si="197"/>
        <v>0</v>
      </c>
      <c r="DB51">
        <f t="shared" si="197"/>
        <v>0</v>
      </c>
      <c r="DC51">
        <f t="shared" si="197"/>
        <v>0</v>
      </c>
      <c r="DD51">
        <f t="shared" si="197"/>
        <v>0</v>
      </c>
      <c r="DE51">
        <f t="shared" si="197"/>
        <v>0</v>
      </c>
      <c r="DF51">
        <f t="shared" si="197"/>
        <v>0</v>
      </c>
      <c r="DI51" s="30"/>
      <c r="DJ51" t="s">
        <v>59</v>
      </c>
      <c r="DK51">
        <f t="shared" ref="DK51:DT51" si="198">IF(DK50=0,0,VLOOKUP(DK19,$A$20:$M$106,13))</f>
        <v>0</v>
      </c>
      <c r="DL51">
        <f t="shared" si="198"/>
        <v>0</v>
      </c>
      <c r="DM51">
        <f t="shared" si="198"/>
        <v>0</v>
      </c>
      <c r="DN51">
        <f t="shared" si="198"/>
        <v>0</v>
      </c>
      <c r="DO51">
        <f t="shared" si="198"/>
        <v>0</v>
      </c>
      <c r="DP51">
        <f t="shared" si="198"/>
        <v>0.34242268082220628</v>
      </c>
      <c r="DQ51">
        <f t="shared" si="198"/>
        <v>0</v>
      </c>
      <c r="DR51">
        <f t="shared" si="198"/>
        <v>0</v>
      </c>
      <c r="DS51">
        <f t="shared" si="198"/>
        <v>0</v>
      </c>
      <c r="DT51">
        <f t="shared" si="198"/>
        <v>0</v>
      </c>
      <c r="DW51" s="30"/>
      <c r="DX51" t="s">
        <v>59</v>
      </c>
      <c r="DY51">
        <f t="shared" ref="DY51:EL51" si="199">IF(DY50=0,0,VLOOKUP(DY19,$A$20:$M$106,13))</f>
        <v>0</v>
      </c>
      <c r="DZ51">
        <f t="shared" si="199"/>
        <v>0</v>
      </c>
      <c r="EA51">
        <f t="shared" si="199"/>
        <v>0</v>
      </c>
      <c r="EB51">
        <f t="shared" si="199"/>
        <v>0</v>
      </c>
      <c r="EC51">
        <f t="shared" si="199"/>
        <v>0</v>
      </c>
      <c r="ED51">
        <f t="shared" si="199"/>
        <v>0</v>
      </c>
      <c r="EE51">
        <f t="shared" si="199"/>
        <v>0.74036268949424389</v>
      </c>
      <c r="EF51">
        <f t="shared" si="199"/>
        <v>0</v>
      </c>
      <c r="EG51">
        <f t="shared" si="199"/>
        <v>0.34242268082220628</v>
      </c>
      <c r="EH51">
        <f t="shared" si="199"/>
        <v>0.74036268949424389</v>
      </c>
      <c r="EI51">
        <f t="shared" si="199"/>
        <v>0.56427143043856254</v>
      </c>
      <c r="EJ51">
        <f t="shared" si="199"/>
        <v>0.43933269383026263</v>
      </c>
      <c r="EK51">
        <f t="shared" si="199"/>
        <v>0.43933269383026263</v>
      </c>
      <c r="EL51">
        <f t="shared" si="199"/>
        <v>0</v>
      </c>
      <c r="EO51" s="30"/>
      <c r="EP51" t="s">
        <v>59</v>
      </c>
      <c r="EQ51">
        <f t="shared" ref="EQ51:FK51" si="200">IF(EQ50=0,0,VLOOKUP(EQ19,$A$20:$M$106,13))</f>
        <v>0.74036268949424389</v>
      </c>
      <c r="ER51">
        <f t="shared" si="200"/>
        <v>0.56427143043856254</v>
      </c>
      <c r="ES51">
        <f t="shared" si="200"/>
        <v>0.43933269383026263</v>
      </c>
      <c r="ET51">
        <f t="shared" si="200"/>
        <v>0.43933269383026263</v>
      </c>
      <c r="EU51">
        <f t="shared" si="200"/>
        <v>0</v>
      </c>
      <c r="EV51">
        <f t="shared" si="200"/>
        <v>0.34242268082220628</v>
      </c>
      <c r="EW51">
        <f t="shared" si="200"/>
        <v>0</v>
      </c>
      <c r="EX51">
        <f t="shared" si="200"/>
        <v>0</v>
      </c>
      <c r="EY51">
        <f t="shared" si="200"/>
        <v>0</v>
      </c>
      <c r="EZ51">
        <f t="shared" si="200"/>
        <v>0</v>
      </c>
      <c r="FA51">
        <f t="shared" si="200"/>
        <v>0</v>
      </c>
      <c r="FB51">
        <f t="shared" si="200"/>
        <v>0</v>
      </c>
      <c r="FC51">
        <f t="shared" si="200"/>
        <v>0</v>
      </c>
      <c r="FD51">
        <f t="shared" si="200"/>
        <v>0</v>
      </c>
      <c r="FE51">
        <f t="shared" si="200"/>
        <v>0</v>
      </c>
      <c r="FF51">
        <f t="shared" si="200"/>
        <v>0</v>
      </c>
      <c r="FG51">
        <f t="shared" si="200"/>
        <v>0</v>
      </c>
      <c r="FH51">
        <f t="shared" si="200"/>
        <v>0</v>
      </c>
      <c r="FI51">
        <f t="shared" si="200"/>
        <v>0</v>
      </c>
      <c r="FJ51">
        <f t="shared" si="200"/>
        <v>0</v>
      </c>
      <c r="FK51">
        <f t="shared" si="200"/>
        <v>0.74036268949424389</v>
      </c>
      <c r="FN51" s="30"/>
      <c r="FO51" t="s">
        <v>59</v>
      </c>
      <c r="FP51">
        <f t="shared" ref="FP51:GA51" si="201">IF(FP50=0,0,VLOOKUP(FP19,$A$20:$M$106,13))</f>
        <v>0</v>
      </c>
      <c r="FQ51">
        <f t="shared" si="201"/>
        <v>0</v>
      </c>
      <c r="FR51">
        <f t="shared" si="201"/>
        <v>0.34242268082220628</v>
      </c>
      <c r="FS51">
        <f t="shared" si="201"/>
        <v>0</v>
      </c>
      <c r="FT51">
        <f t="shared" si="201"/>
        <v>0</v>
      </c>
      <c r="FU51">
        <f t="shared" si="201"/>
        <v>0</v>
      </c>
      <c r="FV51">
        <f t="shared" si="201"/>
        <v>0</v>
      </c>
      <c r="FW51">
        <f t="shared" si="201"/>
        <v>0</v>
      </c>
      <c r="FX51">
        <f t="shared" si="201"/>
        <v>0</v>
      </c>
      <c r="FY51">
        <f t="shared" si="201"/>
        <v>0</v>
      </c>
      <c r="FZ51">
        <f t="shared" si="201"/>
        <v>0</v>
      </c>
      <c r="GA51">
        <f t="shared" si="201"/>
        <v>0</v>
      </c>
      <c r="GD51" s="30"/>
      <c r="GE51" t="s">
        <v>59</v>
      </c>
      <c r="GF51">
        <f t="shared" ref="GF51:HA51" si="202">IF(GF50=0,0,VLOOKUP(GF19,$A$20:$M$106,13))</f>
        <v>0</v>
      </c>
      <c r="GG51">
        <f t="shared" si="202"/>
        <v>0</v>
      </c>
      <c r="GH51">
        <f t="shared" si="202"/>
        <v>0.34242268082220628</v>
      </c>
      <c r="GI51">
        <f t="shared" si="202"/>
        <v>0.43933269383026263</v>
      </c>
      <c r="GJ51">
        <f t="shared" si="202"/>
        <v>0.43933269383026263</v>
      </c>
      <c r="GK51">
        <f t="shared" si="202"/>
        <v>0</v>
      </c>
      <c r="GL51">
        <f t="shared" si="202"/>
        <v>0</v>
      </c>
      <c r="GM51">
        <f t="shared" si="202"/>
        <v>0</v>
      </c>
      <c r="GN51">
        <f t="shared" si="202"/>
        <v>0.56427143043856254</v>
      </c>
      <c r="GO51">
        <f t="shared" si="202"/>
        <v>0.34242268082220628</v>
      </c>
      <c r="GP51">
        <f t="shared" si="202"/>
        <v>0</v>
      </c>
      <c r="GQ51">
        <f t="shared" si="202"/>
        <v>0</v>
      </c>
      <c r="GR51">
        <f t="shared" si="202"/>
        <v>0</v>
      </c>
      <c r="GS51">
        <f t="shared" si="202"/>
        <v>0</v>
      </c>
      <c r="GT51">
        <f t="shared" si="202"/>
        <v>0</v>
      </c>
      <c r="GU51">
        <f t="shared" si="202"/>
        <v>0</v>
      </c>
      <c r="GV51">
        <f t="shared" si="202"/>
        <v>0</v>
      </c>
      <c r="GW51">
        <f t="shared" si="202"/>
        <v>0</v>
      </c>
      <c r="GX51">
        <f t="shared" si="202"/>
        <v>0</v>
      </c>
      <c r="GY51">
        <f t="shared" si="202"/>
        <v>0</v>
      </c>
      <c r="GZ51">
        <f t="shared" si="202"/>
        <v>0</v>
      </c>
      <c r="HA51">
        <f t="shared" si="202"/>
        <v>0</v>
      </c>
    </row>
    <row r="52" spans="1:209" x14ac:dyDescent="0.25">
      <c r="A52" s="10" t="s">
        <v>145</v>
      </c>
      <c r="B52" s="9">
        <v>0</v>
      </c>
      <c r="C52" s="9">
        <v>0</v>
      </c>
      <c r="D52" s="9">
        <v>0</v>
      </c>
      <c r="E52" s="9">
        <v>0</v>
      </c>
      <c r="F52" s="9">
        <v>1</v>
      </c>
      <c r="G52" s="9">
        <v>0</v>
      </c>
      <c r="H52" s="9">
        <v>0</v>
      </c>
      <c r="I52" s="9">
        <v>0</v>
      </c>
      <c r="J52" s="9">
        <v>0</v>
      </c>
      <c r="K52" s="9">
        <v>0</v>
      </c>
      <c r="L52" s="9">
        <f t="shared" si="9"/>
        <v>1</v>
      </c>
      <c r="M52" s="9">
        <f t="shared" si="10"/>
        <v>1.0413926851582251</v>
      </c>
      <c r="N52">
        <f t="shared" si="11"/>
        <v>0.80163234623316648</v>
      </c>
      <c r="S52" s="30"/>
      <c r="T52" t="s">
        <v>67</v>
      </c>
      <c r="U52">
        <f>(U51*($Q$18+1)*U50)/($Q$18*((1-$Q$19)+($Q$19*$I$107/$Q$20))+U50)</f>
        <v>0.46749529581706689</v>
      </c>
      <c r="V52">
        <f t="shared" ref="V52:AI52" si="203">(V51*($Q$18+1)*V50)/($Q$18*((1-$Q$19)+($Q$19*$I$107/$Q$20))+V50)</f>
        <v>0</v>
      </c>
      <c r="W52">
        <f t="shared" si="203"/>
        <v>0</v>
      </c>
      <c r="X52">
        <f t="shared" si="203"/>
        <v>0</v>
      </c>
      <c r="Y52">
        <f t="shared" si="203"/>
        <v>0</v>
      </c>
      <c r="Z52">
        <f t="shared" si="203"/>
        <v>0</v>
      </c>
      <c r="AA52">
        <f t="shared" si="203"/>
        <v>0</v>
      </c>
      <c r="AB52">
        <f t="shared" si="203"/>
        <v>0.46749529581706689</v>
      </c>
      <c r="AC52">
        <f t="shared" si="203"/>
        <v>0</v>
      </c>
      <c r="AD52">
        <f t="shared" si="203"/>
        <v>0.3639843461588293</v>
      </c>
      <c r="AE52">
        <f t="shared" si="203"/>
        <v>0.3639843461588293</v>
      </c>
      <c r="AF52">
        <f t="shared" si="203"/>
        <v>0</v>
      </c>
      <c r="AG52">
        <f t="shared" si="203"/>
        <v>0</v>
      </c>
      <c r="AH52">
        <f t="shared" si="203"/>
        <v>0</v>
      </c>
      <c r="AI52">
        <f t="shared" si="203"/>
        <v>0</v>
      </c>
      <c r="AL52" s="30"/>
      <c r="AM52" t="s">
        <v>69</v>
      </c>
      <c r="AN52">
        <f t="shared" ref="AN52:BA52" si="204">(AN51*($Q$18+1)*AN50)/($Q$18*((1-$Q$19)+($Q$19*$I$107/$Q$20))+AN50)</f>
        <v>0</v>
      </c>
      <c r="AO52">
        <f t="shared" si="204"/>
        <v>0</v>
      </c>
      <c r="AP52">
        <f t="shared" si="204"/>
        <v>0</v>
      </c>
      <c r="AQ52">
        <f t="shared" si="204"/>
        <v>0</v>
      </c>
      <c r="AR52">
        <f t="shared" si="204"/>
        <v>0</v>
      </c>
      <c r="AS52">
        <f t="shared" si="204"/>
        <v>0</v>
      </c>
      <c r="AT52">
        <f t="shared" si="204"/>
        <v>0</v>
      </c>
      <c r="AU52">
        <f t="shared" si="204"/>
        <v>0</v>
      </c>
      <c r="AV52">
        <f t="shared" si="204"/>
        <v>0</v>
      </c>
      <c r="AW52">
        <f t="shared" si="204"/>
        <v>0</v>
      </c>
      <c r="AX52">
        <f t="shared" si="204"/>
        <v>0</v>
      </c>
      <c r="AY52">
        <f t="shared" si="204"/>
        <v>0</v>
      </c>
      <c r="AZ52">
        <f t="shared" si="204"/>
        <v>0</v>
      </c>
      <c r="BA52">
        <f t="shared" si="204"/>
        <v>0</v>
      </c>
      <c r="BD52" s="30"/>
      <c r="BE52" t="s">
        <v>71</v>
      </c>
      <c r="BF52">
        <f t="shared" ref="BF52:CA52" si="205">(BF51*($Q$18+1)*BF50)/($Q$18*((1-$Q$19)+($Q$19*$I$107/$Q$20))+BF50)</f>
        <v>0</v>
      </c>
      <c r="BG52">
        <f t="shared" si="205"/>
        <v>0</v>
      </c>
      <c r="BH52">
        <f t="shared" si="205"/>
        <v>0.46749529581706689</v>
      </c>
      <c r="BI52">
        <f t="shared" si="205"/>
        <v>0</v>
      </c>
      <c r="BJ52">
        <f t="shared" si="205"/>
        <v>0.3639843461588293</v>
      </c>
      <c r="BK52">
        <f t="shared" si="205"/>
        <v>0.3639843461588293</v>
      </c>
      <c r="BL52">
        <f t="shared" si="205"/>
        <v>0</v>
      </c>
      <c r="BM52">
        <f t="shared" si="205"/>
        <v>0.46749529581706689</v>
      </c>
      <c r="BN52">
        <f t="shared" si="205"/>
        <v>0</v>
      </c>
      <c r="BO52">
        <f t="shared" si="205"/>
        <v>0</v>
      </c>
      <c r="BP52">
        <f t="shared" si="205"/>
        <v>0</v>
      </c>
      <c r="BQ52">
        <f t="shared" si="205"/>
        <v>0</v>
      </c>
      <c r="BR52">
        <f t="shared" si="205"/>
        <v>0</v>
      </c>
      <c r="BS52">
        <f t="shared" si="205"/>
        <v>0</v>
      </c>
      <c r="BT52">
        <f t="shared" si="205"/>
        <v>0</v>
      </c>
      <c r="BU52">
        <f t="shared" si="205"/>
        <v>0</v>
      </c>
      <c r="BV52">
        <f t="shared" si="205"/>
        <v>0</v>
      </c>
      <c r="BW52">
        <f t="shared" si="205"/>
        <v>0.41217126907142304</v>
      </c>
      <c r="BX52">
        <f t="shared" si="205"/>
        <v>0</v>
      </c>
      <c r="BY52">
        <f t="shared" si="205"/>
        <v>0</v>
      </c>
      <c r="BZ52">
        <f t="shared" si="205"/>
        <v>0</v>
      </c>
      <c r="CA52">
        <f t="shared" si="205"/>
        <v>0</v>
      </c>
      <c r="CD52" s="30"/>
      <c r="CE52" t="s">
        <v>73</v>
      </c>
      <c r="CF52">
        <f t="shared" ref="CF52:CP52" si="206">(CF51*($Q$18+1)*CF50)/($Q$18*((1-$Q$19)+($Q$19*$I$107/$Q$20))+CF50)</f>
        <v>0</v>
      </c>
      <c r="CG52">
        <f t="shared" si="206"/>
        <v>0</v>
      </c>
      <c r="CH52">
        <f t="shared" si="206"/>
        <v>0</v>
      </c>
      <c r="CI52">
        <f t="shared" si="206"/>
        <v>0</v>
      </c>
      <c r="CJ52">
        <f t="shared" si="206"/>
        <v>0</v>
      </c>
      <c r="CK52">
        <f t="shared" si="206"/>
        <v>0</v>
      </c>
      <c r="CL52">
        <f t="shared" si="206"/>
        <v>0</v>
      </c>
      <c r="CM52">
        <f t="shared" si="206"/>
        <v>0</v>
      </c>
      <c r="CN52">
        <f t="shared" si="206"/>
        <v>0</v>
      </c>
      <c r="CO52">
        <f t="shared" si="206"/>
        <v>0</v>
      </c>
      <c r="CP52">
        <f t="shared" si="206"/>
        <v>0.46749529581706689</v>
      </c>
      <c r="CS52" s="30"/>
      <c r="CT52" t="s">
        <v>82</v>
      </c>
      <c r="CU52">
        <f t="shared" ref="CU52:DF52" si="207">(CU51*($Q$18+1)*CU50)/($Q$18*((1-$Q$19)+($Q$19*$I$107/$Q$20))+CU50)</f>
        <v>0</v>
      </c>
      <c r="CV52">
        <f t="shared" si="207"/>
        <v>0</v>
      </c>
      <c r="CW52">
        <f t="shared" si="207"/>
        <v>0</v>
      </c>
      <c r="CX52">
        <f t="shared" si="207"/>
        <v>0</v>
      </c>
      <c r="CY52">
        <f t="shared" si="207"/>
        <v>0</v>
      </c>
      <c r="CZ52">
        <f t="shared" si="207"/>
        <v>0</v>
      </c>
      <c r="DA52">
        <f t="shared" si="207"/>
        <v>0</v>
      </c>
      <c r="DB52">
        <f t="shared" si="207"/>
        <v>0</v>
      </c>
      <c r="DC52">
        <f t="shared" si="207"/>
        <v>0</v>
      </c>
      <c r="DD52">
        <f t="shared" si="207"/>
        <v>0</v>
      </c>
      <c r="DE52">
        <f t="shared" si="207"/>
        <v>0</v>
      </c>
      <c r="DF52">
        <f t="shared" si="207"/>
        <v>0</v>
      </c>
      <c r="DI52" s="30"/>
      <c r="DJ52" t="s">
        <v>86</v>
      </c>
      <c r="DK52">
        <f t="shared" ref="DK52:DT52" si="208">(DK51*($Q$18+1)*DK50)/($Q$18*((1-$Q$19)+($Q$19*$I$107/$Q$20))+DK50)</f>
        <v>0</v>
      </c>
      <c r="DL52">
        <f t="shared" si="208"/>
        <v>0</v>
      </c>
      <c r="DM52">
        <f t="shared" si="208"/>
        <v>0</v>
      </c>
      <c r="DN52">
        <f t="shared" si="208"/>
        <v>0</v>
      </c>
      <c r="DO52">
        <f t="shared" si="208"/>
        <v>0</v>
      </c>
      <c r="DP52">
        <f t="shared" si="208"/>
        <v>0.41217126907142304</v>
      </c>
      <c r="DQ52">
        <f t="shared" si="208"/>
        <v>0</v>
      </c>
      <c r="DR52">
        <f t="shared" si="208"/>
        <v>0</v>
      </c>
      <c r="DS52">
        <f t="shared" si="208"/>
        <v>0</v>
      </c>
      <c r="DT52">
        <f t="shared" si="208"/>
        <v>0</v>
      </c>
      <c r="DW52" s="30"/>
      <c r="DX52" t="s">
        <v>90</v>
      </c>
      <c r="DY52">
        <f t="shared" ref="DY52:EL52" si="209">(DY51*($Q$18+1)*DY50)/($Q$18*((1-$Q$19)+($Q$19*$I$107/$Q$20))+DY50)</f>
        <v>0</v>
      </c>
      <c r="DZ52">
        <f t="shared" si="209"/>
        <v>0</v>
      </c>
      <c r="EA52">
        <f t="shared" si="209"/>
        <v>0</v>
      </c>
      <c r="EB52">
        <f t="shared" si="209"/>
        <v>0</v>
      </c>
      <c r="EC52">
        <f t="shared" si="209"/>
        <v>0</v>
      </c>
      <c r="ED52">
        <f t="shared" si="209"/>
        <v>0</v>
      </c>
      <c r="EE52">
        <f t="shared" si="209"/>
        <v>0.61338578539768129</v>
      </c>
      <c r="EF52">
        <f t="shared" si="209"/>
        <v>0</v>
      </c>
      <c r="EG52">
        <f t="shared" si="209"/>
        <v>0.41217126907142304</v>
      </c>
      <c r="EH52">
        <f t="shared" si="209"/>
        <v>1.0496135644537963</v>
      </c>
      <c r="EI52">
        <f t="shared" si="209"/>
        <v>0.46749529581706689</v>
      </c>
      <c r="EJ52">
        <f t="shared" si="209"/>
        <v>0.3639843461588293</v>
      </c>
      <c r="EK52">
        <f t="shared" si="209"/>
        <v>0.3639843461588293</v>
      </c>
      <c r="EL52">
        <f t="shared" si="209"/>
        <v>0</v>
      </c>
      <c r="EO52" s="30"/>
      <c r="EP52" t="s">
        <v>94</v>
      </c>
      <c r="EQ52">
        <f>(EQ51*($Q$18+1)*EQ50)/($Q$18*((1-$Q$19)+($Q$19*$H$107/$Q$20))+EQ50)</f>
        <v>0.77075386032867133</v>
      </c>
      <c r="ER52">
        <f>(ER51*($Q$18+1)*ER50)/($Q$18*((1-$Q$19)+($Q$19*$H$107/$Q$20))+ER50)</f>
        <v>0.58743422575873161</v>
      </c>
      <c r="ES52">
        <f>(ES51*($Q$18+1)*ES50)/($Q$18*((1-$Q$19)+($Q$19*$H$107/$Q$20))+ES50)</f>
        <v>0.45736687510493707</v>
      </c>
      <c r="ET52">
        <f>(ET51*($Q$18+1)*ET50)/($Q$18*((1-$Q$19)+($Q$19*$H$107/$Q$20))+ET50)</f>
        <v>0.45736687510493707</v>
      </c>
      <c r="EU52">
        <f t="shared" ref="EU52:FJ52" si="210">(EU51*($Q$18+1)*EU50)/($Q$18*((1-$Q$19)+($Q$19*$I$107/$Q$20))+EU50)</f>
        <v>0</v>
      </c>
      <c r="EV52">
        <f>(EV51*($Q$18+1)*EV50)/($Q$18*((1-$Q$19)+($Q$19*$H$107/$Q$20))+EV50)</f>
        <v>0.48395032134779309</v>
      </c>
      <c r="EW52">
        <f t="shared" si="210"/>
        <v>0</v>
      </c>
      <c r="EX52">
        <f t="shared" si="210"/>
        <v>0</v>
      </c>
      <c r="EY52">
        <f t="shared" si="210"/>
        <v>0</v>
      </c>
      <c r="EZ52">
        <f t="shared" si="210"/>
        <v>0</v>
      </c>
      <c r="FA52">
        <f t="shared" si="210"/>
        <v>0</v>
      </c>
      <c r="FB52">
        <f t="shared" si="210"/>
        <v>0</v>
      </c>
      <c r="FC52">
        <f t="shared" si="210"/>
        <v>0</v>
      </c>
      <c r="FD52">
        <f t="shared" si="210"/>
        <v>0</v>
      </c>
      <c r="FE52">
        <f t="shared" si="210"/>
        <v>0</v>
      </c>
      <c r="FF52">
        <f t="shared" si="210"/>
        <v>0</v>
      </c>
      <c r="FG52">
        <f t="shared" si="210"/>
        <v>0</v>
      </c>
      <c r="FH52">
        <f t="shared" si="210"/>
        <v>0</v>
      </c>
      <c r="FI52">
        <f t="shared" si="210"/>
        <v>0</v>
      </c>
      <c r="FJ52">
        <f t="shared" si="210"/>
        <v>0</v>
      </c>
      <c r="FK52">
        <f>(FK51*($Q$18+1)*FK50)/($Q$18*((1-$Q$19)+($Q$19*$H$107/$Q$20))+FK50)</f>
        <v>0.77075386032867133</v>
      </c>
      <c r="FN52" s="30"/>
      <c r="FO52" t="s">
        <v>98</v>
      </c>
      <c r="FP52">
        <f t="shared" ref="FP52:GA52" si="211">(FP51*($Q$18+1)*FP50)/($Q$18*((1-$Q$19)+($Q$19*$I$107/$Q$20))+FP50)</f>
        <v>0</v>
      </c>
      <c r="FQ52">
        <f t="shared" si="211"/>
        <v>0</v>
      </c>
      <c r="FR52">
        <f>(FR51*($Q$18+1)*FR50)/($Q$18*((1-$Q$19)+($Q$19*$H$107/$Q$20))+FR50)</f>
        <v>0.35647879998936638</v>
      </c>
      <c r="FS52">
        <f t="shared" si="211"/>
        <v>0</v>
      </c>
      <c r="FT52">
        <f t="shared" si="211"/>
        <v>0</v>
      </c>
      <c r="FU52">
        <f t="shared" si="211"/>
        <v>0</v>
      </c>
      <c r="FV52">
        <f t="shared" si="211"/>
        <v>0</v>
      </c>
      <c r="FW52">
        <f t="shared" si="211"/>
        <v>0</v>
      </c>
      <c r="FX52">
        <f t="shared" si="211"/>
        <v>0</v>
      </c>
      <c r="FY52">
        <f t="shared" si="211"/>
        <v>0</v>
      </c>
      <c r="FZ52">
        <f t="shared" si="211"/>
        <v>0</v>
      </c>
      <c r="GA52">
        <f t="shared" si="211"/>
        <v>0</v>
      </c>
      <c r="GD52" s="30"/>
      <c r="GE52" t="s">
        <v>101</v>
      </c>
      <c r="GF52">
        <f t="shared" ref="GF52:HA52" si="212">(GF51*($Q$18+1)*GF50)/($Q$18*((1-$Q$19)+($Q$19*$I$107/$Q$20))+GF50)</f>
        <v>0</v>
      </c>
      <c r="GG52">
        <f t="shared" si="212"/>
        <v>0</v>
      </c>
      <c r="GH52">
        <f>(GH51*($Q$18+1)*GH50)/($Q$18*((1-$Q$19)+($Q$19*$H$107/$Q$20))+GH50)</f>
        <v>0.35647879998936638</v>
      </c>
      <c r="GI52">
        <f>(GI51*($Q$18+1)*GI50)/($Q$18*((1-$Q$19)+($Q$19*$H$107/$Q$20))+GI50)</f>
        <v>0.45736687510493707</v>
      </c>
      <c r="GJ52">
        <f>(GJ51*($Q$18+1)*GJ50)/($Q$18*((1-$Q$19)+($Q$19*$H$107/$Q$20))+GJ50)</f>
        <v>0.45736687510493707</v>
      </c>
      <c r="GK52">
        <f t="shared" si="212"/>
        <v>0</v>
      </c>
      <c r="GL52">
        <f t="shared" si="212"/>
        <v>0</v>
      </c>
      <c r="GM52">
        <f t="shared" si="212"/>
        <v>0</v>
      </c>
      <c r="GN52">
        <f>(GN51*($Q$18+1)*GN50)/($Q$18*((1-$Q$19)+($Q$19*$H$107/$Q$20))+GN50)</f>
        <v>0.58743422575873161</v>
      </c>
      <c r="GO52">
        <f>(GO51*($Q$18+1)*GO50)/($Q$18*((1-$Q$19)+($Q$19*$H$107/$Q$20))+GO50)</f>
        <v>0.48395032134779309</v>
      </c>
      <c r="GP52">
        <f t="shared" si="212"/>
        <v>0</v>
      </c>
      <c r="GQ52">
        <f t="shared" si="212"/>
        <v>0</v>
      </c>
      <c r="GR52">
        <f t="shared" si="212"/>
        <v>0</v>
      </c>
      <c r="GS52">
        <f t="shared" si="212"/>
        <v>0</v>
      </c>
      <c r="GT52">
        <f t="shared" si="212"/>
        <v>0</v>
      </c>
      <c r="GU52">
        <f t="shared" si="212"/>
        <v>0</v>
      </c>
      <c r="GV52">
        <f t="shared" si="212"/>
        <v>0</v>
      </c>
      <c r="GW52">
        <f t="shared" si="212"/>
        <v>0</v>
      </c>
      <c r="GX52">
        <f t="shared" si="212"/>
        <v>0</v>
      </c>
      <c r="GY52">
        <f t="shared" si="212"/>
        <v>0</v>
      </c>
      <c r="GZ52">
        <f t="shared" si="212"/>
        <v>0</v>
      </c>
      <c r="HA52">
        <f t="shared" si="212"/>
        <v>0</v>
      </c>
    </row>
    <row r="53" spans="1:209" x14ac:dyDescent="0.25">
      <c r="A53" s="10" t="s">
        <v>153</v>
      </c>
      <c r="B53" s="9">
        <v>0</v>
      </c>
      <c r="C53" s="9">
        <v>0</v>
      </c>
      <c r="D53" s="9">
        <v>0</v>
      </c>
      <c r="E53" s="9">
        <v>0</v>
      </c>
      <c r="F53" s="9">
        <v>0</v>
      </c>
      <c r="G53" s="9">
        <v>0</v>
      </c>
      <c r="H53" s="9">
        <v>0</v>
      </c>
      <c r="I53" s="9">
        <v>2</v>
      </c>
      <c r="J53" s="9">
        <v>0</v>
      </c>
      <c r="K53" s="9">
        <v>0</v>
      </c>
      <c r="L53" s="9">
        <f t="shared" si="9"/>
        <v>1</v>
      </c>
      <c r="M53" s="9">
        <f t="shared" si="10"/>
        <v>1.0413926851582251</v>
      </c>
      <c r="N53">
        <f t="shared" si="11"/>
        <v>0.80163234623316648</v>
      </c>
      <c r="S53" s="30"/>
      <c r="T53" t="s">
        <v>68</v>
      </c>
      <c r="U53">
        <f>SUM(U52:AI52)</f>
        <v>1.6629592839517924</v>
      </c>
      <c r="AL53" s="30"/>
      <c r="AM53" t="s">
        <v>70</v>
      </c>
      <c r="AN53">
        <f>SUM(AN52:BB52)</f>
        <v>0</v>
      </c>
      <c r="BD53" s="30"/>
      <c r="BE53" t="s">
        <v>72</v>
      </c>
      <c r="BF53">
        <f>SUM(BF52:CA52)</f>
        <v>2.0751305530232154</v>
      </c>
      <c r="CD53" s="30"/>
      <c r="CE53" t="s">
        <v>74</v>
      </c>
      <c r="CF53">
        <f>SUM(CF52:CP52)</f>
        <v>0.46749529581706689</v>
      </c>
      <c r="CS53" s="30"/>
      <c r="CT53" t="s">
        <v>83</v>
      </c>
      <c r="CU53">
        <f>SUM(CU52:DE52)</f>
        <v>0</v>
      </c>
      <c r="DI53" s="30"/>
      <c r="DJ53" t="s">
        <v>87</v>
      </c>
      <c r="DK53">
        <f>SUM(DK52:DT52)</f>
        <v>0.41217126907142304</v>
      </c>
      <c r="DW53" s="30"/>
      <c r="DX53" t="s">
        <v>91</v>
      </c>
      <c r="DY53">
        <f>SUM(DY52:EL52)</f>
        <v>3.2706346070576262</v>
      </c>
      <c r="EO53" s="30"/>
      <c r="EP53" t="s">
        <v>95</v>
      </c>
      <c r="EQ53">
        <f>SUM(EQ52:FK52)</f>
        <v>3.5276260179737413</v>
      </c>
      <c r="FN53" s="30"/>
      <c r="FO53" t="s">
        <v>99</v>
      </c>
      <c r="FP53">
        <f>SUM(FP52:GA52)</f>
        <v>0.35647879998936638</v>
      </c>
      <c r="GD53" s="30"/>
      <c r="GE53" t="s">
        <v>102</v>
      </c>
      <c r="GF53">
        <f>SUM(GF52:HA52)</f>
        <v>2.3425970973057653</v>
      </c>
    </row>
    <row r="54" spans="1:209" x14ac:dyDescent="0.25">
      <c r="A54" s="10" t="s">
        <v>163</v>
      </c>
      <c r="B54" s="9">
        <v>0</v>
      </c>
      <c r="C54" s="9">
        <v>0</v>
      </c>
      <c r="D54" s="9">
        <v>0</v>
      </c>
      <c r="E54" s="9">
        <v>0</v>
      </c>
      <c r="F54" s="9">
        <v>0</v>
      </c>
      <c r="G54" s="9">
        <v>0</v>
      </c>
      <c r="H54" s="9">
        <v>0</v>
      </c>
      <c r="I54" s="9">
        <v>1</v>
      </c>
      <c r="J54" s="9">
        <v>0</v>
      </c>
      <c r="K54" s="9">
        <v>0</v>
      </c>
      <c r="L54" s="9">
        <f t="shared" si="9"/>
        <v>1</v>
      </c>
      <c r="M54" s="9">
        <f t="shared" si="10"/>
        <v>1.0413926851582251</v>
      </c>
      <c r="N54">
        <f t="shared" si="11"/>
        <v>0.80163234623316648</v>
      </c>
      <c r="S54" s="4"/>
      <c r="AL54" s="4"/>
      <c r="BD54" s="4"/>
      <c r="CD54" s="4"/>
      <c r="CS54" s="4"/>
      <c r="DI54" s="4"/>
      <c r="DW54" s="4"/>
      <c r="EO54" s="4"/>
      <c r="FN54" s="4"/>
      <c r="GD54" s="4"/>
    </row>
    <row r="55" spans="1:209" x14ac:dyDescent="0.25">
      <c r="A55" s="10" t="s">
        <v>76</v>
      </c>
      <c r="B55" s="9">
        <v>0</v>
      </c>
      <c r="C55" s="9">
        <v>1</v>
      </c>
      <c r="D55" s="9">
        <v>0</v>
      </c>
      <c r="E55" s="9">
        <v>1</v>
      </c>
      <c r="F55" s="9">
        <v>0</v>
      </c>
      <c r="G55" s="9">
        <v>0</v>
      </c>
      <c r="H55" s="9">
        <v>1</v>
      </c>
      <c r="I55" s="9">
        <v>0</v>
      </c>
      <c r="J55" s="9">
        <v>1</v>
      </c>
      <c r="K55" s="9">
        <v>1</v>
      </c>
      <c r="L55" s="9">
        <f t="shared" si="9"/>
        <v>5</v>
      </c>
      <c r="M55" s="9">
        <f t="shared" si="10"/>
        <v>0.34242268082220628</v>
      </c>
      <c r="N55">
        <f t="shared" si="11"/>
        <v>0</v>
      </c>
      <c r="S55" s="30">
        <v>9</v>
      </c>
      <c r="T55" t="s">
        <v>66</v>
      </c>
      <c r="U55">
        <f>VLOOKUP(U$19,$A$20:$M$106,10)</f>
        <v>0</v>
      </c>
      <c r="V55">
        <f t="shared" ref="V55:AI58" si="213">VLOOKUP(V$19,$A$20:$M$106,10)</f>
        <v>0</v>
      </c>
      <c r="W55">
        <f t="shared" si="213"/>
        <v>0</v>
      </c>
      <c r="X55">
        <f t="shared" si="213"/>
        <v>0</v>
      </c>
      <c r="Y55">
        <f t="shared" si="213"/>
        <v>0</v>
      </c>
      <c r="Z55">
        <f t="shared" si="213"/>
        <v>0</v>
      </c>
      <c r="AA55">
        <f t="shared" si="213"/>
        <v>0</v>
      </c>
      <c r="AB55">
        <f t="shared" si="213"/>
        <v>0</v>
      </c>
      <c r="AC55">
        <f t="shared" si="213"/>
        <v>0</v>
      </c>
      <c r="AD55">
        <f t="shared" si="213"/>
        <v>0</v>
      </c>
      <c r="AE55">
        <f t="shared" si="213"/>
        <v>0</v>
      </c>
      <c r="AF55">
        <f t="shared" si="213"/>
        <v>0</v>
      </c>
      <c r="AG55">
        <f t="shared" si="213"/>
        <v>0</v>
      </c>
      <c r="AH55">
        <f t="shared" si="213"/>
        <v>0</v>
      </c>
      <c r="AI55">
        <f t="shared" si="213"/>
        <v>0</v>
      </c>
      <c r="AL55" s="30">
        <v>9</v>
      </c>
      <c r="AM55" t="s">
        <v>66</v>
      </c>
      <c r="AN55">
        <f>VLOOKUP(AN$19,$A$20:$M$106,10)</f>
        <v>1</v>
      </c>
      <c r="AO55">
        <f t="shared" ref="AO55:BA55" si="214">VLOOKUP(AO$19,$A$20:$M$106,10)</f>
        <v>0</v>
      </c>
      <c r="AP55">
        <f t="shared" si="214"/>
        <v>0</v>
      </c>
      <c r="AQ55">
        <f t="shared" si="214"/>
        <v>0</v>
      </c>
      <c r="AR55">
        <f t="shared" si="214"/>
        <v>0</v>
      </c>
      <c r="AS55">
        <f t="shared" si="214"/>
        <v>0</v>
      </c>
      <c r="AT55">
        <f t="shared" si="214"/>
        <v>0</v>
      </c>
      <c r="AU55">
        <f t="shared" si="214"/>
        <v>0</v>
      </c>
      <c r="AV55">
        <f t="shared" si="214"/>
        <v>0</v>
      </c>
      <c r="AW55">
        <f t="shared" si="214"/>
        <v>0</v>
      </c>
      <c r="AX55">
        <f t="shared" si="214"/>
        <v>0</v>
      </c>
      <c r="AY55">
        <f t="shared" si="214"/>
        <v>0</v>
      </c>
      <c r="AZ55">
        <f t="shared" si="214"/>
        <v>0</v>
      </c>
      <c r="BA55">
        <f t="shared" si="214"/>
        <v>0</v>
      </c>
      <c r="BD55" s="30">
        <v>9</v>
      </c>
      <c r="BE55" t="s">
        <v>66</v>
      </c>
      <c r="BF55">
        <f>VLOOKUP(BF$19,$A$20:$M$106,10)</f>
        <v>0</v>
      </c>
      <c r="BG55">
        <f t="shared" ref="BG55:BV57" si="215">VLOOKUP(BG$19,$A$20:$M$106,10)</f>
        <v>0</v>
      </c>
      <c r="BH55">
        <f t="shared" si="215"/>
        <v>0</v>
      </c>
      <c r="BI55">
        <f t="shared" si="215"/>
        <v>0</v>
      </c>
      <c r="BJ55">
        <f t="shared" si="215"/>
        <v>0</v>
      </c>
      <c r="BK55">
        <f t="shared" si="215"/>
        <v>0</v>
      </c>
      <c r="BL55">
        <f t="shared" si="215"/>
        <v>0</v>
      </c>
      <c r="BM55">
        <f t="shared" si="215"/>
        <v>0</v>
      </c>
      <c r="BN55">
        <f t="shared" si="215"/>
        <v>0</v>
      </c>
      <c r="BO55">
        <f t="shared" si="215"/>
        <v>0</v>
      </c>
      <c r="BP55">
        <f t="shared" si="215"/>
        <v>0</v>
      </c>
      <c r="BQ55">
        <f t="shared" si="215"/>
        <v>0</v>
      </c>
      <c r="BR55">
        <f t="shared" si="215"/>
        <v>0</v>
      </c>
      <c r="BS55">
        <f t="shared" si="215"/>
        <v>0</v>
      </c>
      <c r="BT55">
        <f t="shared" si="215"/>
        <v>0</v>
      </c>
      <c r="BU55">
        <f t="shared" si="215"/>
        <v>0</v>
      </c>
      <c r="BV55">
        <f t="shared" si="215"/>
        <v>0</v>
      </c>
      <c r="BW55">
        <f t="shared" ref="BW55:CA57" si="216">VLOOKUP(BW$19,$A$20:$M$106,10)</f>
        <v>0</v>
      </c>
      <c r="BX55">
        <f t="shared" si="216"/>
        <v>0</v>
      </c>
      <c r="BY55">
        <f t="shared" si="216"/>
        <v>0</v>
      </c>
      <c r="BZ55">
        <f t="shared" si="216"/>
        <v>0</v>
      </c>
      <c r="CA55">
        <f t="shared" si="216"/>
        <v>0</v>
      </c>
      <c r="CD55" s="30">
        <v>9</v>
      </c>
      <c r="CE55" t="s">
        <v>66</v>
      </c>
      <c r="CF55">
        <f>VLOOKUP(CF$19,$A$20:$M$106,10)</f>
        <v>0</v>
      </c>
      <c r="CG55">
        <f t="shared" ref="CG55:CV55" si="217">VLOOKUP(CG$19,$A$20:$M$106,10)</f>
        <v>1</v>
      </c>
      <c r="CH55">
        <f t="shared" si="217"/>
        <v>0</v>
      </c>
      <c r="CI55">
        <f>VLOOKUP(CI$19,$A$20:$M$106,10)</f>
        <v>0</v>
      </c>
      <c r="CJ55">
        <f t="shared" si="217"/>
        <v>0</v>
      </c>
      <c r="CK55">
        <f t="shared" si="217"/>
        <v>0</v>
      </c>
      <c r="CL55">
        <f t="shared" si="217"/>
        <v>0</v>
      </c>
      <c r="CM55">
        <f t="shared" si="217"/>
        <v>0</v>
      </c>
      <c r="CN55">
        <f t="shared" si="217"/>
        <v>0</v>
      </c>
      <c r="CO55">
        <f t="shared" si="217"/>
        <v>0</v>
      </c>
      <c r="CP55">
        <f t="shared" si="217"/>
        <v>0</v>
      </c>
      <c r="CS55" s="30">
        <v>9</v>
      </c>
      <c r="CT55" t="s">
        <v>66</v>
      </c>
      <c r="CU55">
        <f>VLOOKUP(CU$19,$A$20:$M$106,10)</f>
        <v>0</v>
      </c>
      <c r="CV55">
        <f t="shared" si="217"/>
        <v>0</v>
      </c>
      <c r="CW55">
        <f t="shared" ref="CW55:DF55" si="218">VLOOKUP(CW$19,$A$20:$M$106,10)</f>
        <v>0</v>
      </c>
      <c r="CX55">
        <f>VLOOKUP(CX$19,$A$20:$M$106,10)</f>
        <v>0</v>
      </c>
      <c r="CY55">
        <f t="shared" si="218"/>
        <v>0</v>
      </c>
      <c r="CZ55">
        <f t="shared" si="218"/>
        <v>0</v>
      </c>
      <c r="DA55">
        <f t="shared" si="218"/>
        <v>0</v>
      </c>
      <c r="DB55">
        <f t="shared" si="218"/>
        <v>0</v>
      </c>
      <c r="DC55">
        <f t="shared" si="218"/>
        <v>0</v>
      </c>
      <c r="DD55">
        <f t="shared" si="218"/>
        <v>0</v>
      </c>
      <c r="DE55">
        <f t="shared" si="218"/>
        <v>0</v>
      </c>
      <c r="DF55">
        <f t="shared" si="218"/>
        <v>0</v>
      </c>
      <c r="DI55" s="30">
        <v>9</v>
      </c>
      <c r="DJ55" t="s">
        <v>66</v>
      </c>
      <c r="DK55">
        <f>VLOOKUP(DK$19,$A$20:$M$106,10)</f>
        <v>0</v>
      </c>
      <c r="DL55">
        <f t="shared" ref="DL55:DT55" si="219">VLOOKUP(DL$19,$A$20:$M$106,10)</f>
        <v>0</v>
      </c>
      <c r="DM55">
        <f t="shared" si="219"/>
        <v>0</v>
      </c>
      <c r="DN55">
        <f>VLOOKUP(DN$19,$A$20:$M$106,10)</f>
        <v>0</v>
      </c>
      <c r="DO55">
        <f t="shared" si="219"/>
        <v>0</v>
      </c>
      <c r="DP55">
        <f t="shared" si="219"/>
        <v>0</v>
      </c>
      <c r="DQ55">
        <f t="shared" si="219"/>
        <v>0</v>
      </c>
      <c r="DR55">
        <f t="shared" si="219"/>
        <v>0</v>
      </c>
      <c r="DS55">
        <f t="shared" si="219"/>
        <v>0</v>
      </c>
      <c r="DT55">
        <f t="shared" si="219"/>
        <v>0</v>
      </c>
      <c r="DW55" s="30">
        <v>9</v>
      </c>
      <c r="DX55" t="s">
        <v>66</v>
      </c>
      <c r="DY55">
        <f>VLOOKUP(DY$19,$A$20:$M$106,10)</f>
        <v>0</v>
      </c>
      <c r="DZ55">
        <f t="shared" ref="DZ55:EL55" si="220">VLOOKUP(DZ$19,$A$20:$M$106,10)</f>
        <v>1</v>
      </c>
      <c r="EA55">
        <f t="shared" si="220"/>
        <v>0</v>
      </c>
      <c r="EB55">
        <f>VLOOKUP(EB$19,$A$20:$M$106,10)</f>
        <v>0</v>
      </c>
      <c r="EC55">
        <f t="shared" si="220"/>
        <v>0</v>
      </c>
      <c r="ED55">
        <f t="shared" si="220"/>
        <v>0</v>
      </c>
      <c r="EE55">
        <f t="shared" si="220"/>
        <v>0</v>
      </c>
      <c r="EF55">
        <f t="shared" si="220"/>
        <v>0</v>
      </c>
      <c r="EG55">
        <f t="shared" si="220"/>
        <v>0</v>
      </c>
      <c r="EH55">
        <f t="shared" si="220"/>
        <v>0</v>
      </c>
      <c r="EI55">
        <f t="shared" si="220"/>
        <v>0</v>
      </c>
      <c r="EJ55">
        <f t="shared" si="220"/>
        <v>0</v>
      </c>
      <c r="EK55">
        <f t="shared" si="220"/>
        <v>0</v>
      </c>
      <c r="EL55">
        <f t="shared" si="220"/>
        <v>0</v>
      </c>
      <c r="EO55" s="30">
        <v>9</v>
      </c>
      <c r="EP55" t="s">
        <v>66</v>
      </c>
      <c r="EQ55">
        <f>VLOOKUP(EQ$19,$A$20:$M$106,10)</f>
        <v>0</v>
      </c>
      <c r="ER55">
        <f t="shared" ref="ER55:FK55" si="221">VLOOKUP(ER$19,$A$20:$M$106,10)</f>
        <v>0</v>
      </c>
      <c r="ES55">
        <f t="shared" si="221"/>
        <v>0</v>
      </c>
      <c r="ET55">
        <f>VLOOKUP(ET$19,$A$20:$M$106,10)</f>
        <v>0</v>
      </c>
      <c r="EU55">
        <f t="shared" si="221"/>
        <v>0</v>
      </c>
      <c r="EV55">
        <f t="shared" si="221"/>
        <v>0</v>
      </c>
      <c r="EW55">
        <f t="shared" si="221"/>
        <v>0</v>
      </c>
      <c r="EX55">
        <f t="shared" si="221"/>
        <v>0</v>
      </c>
      <c r="EY55">
        <f t="shared" si="221"/>
        <v>0</v>
      </c>
      <c r="EZ55">
        <f t="shared" si="221"/>
        <v>0</v>
      </c>
      <c r="FA55">
        <f t="shared" si="221"/>
        <v>0</v>
      </c>
      <c r="FB55">
        <f t="shared" si="221"/>
        <v>0</v>
      </c>
      <c r="FC55">
        <f t="shared" si="221"/>
        <v>0</v>
      </c>
      <c r="FD55">
        <f t="shared" si="221"/>
        <v>0</v>
      </c>
      <c r="FE55">
        <f t="shared" si="221"/>
        <v>0</v>
      </c>
      <c r="FF55">
        <f t="shared" si="221"/>
        <v>0</v>
      </c>
      <c r="FG55">
        <f t="shared" si="221"/>
        <v>0</v>
      </c>
      <c r="FH55">
        <f t="shared" si="221"/>
        <v>0</v>
      </c>
      <c r="FI55">
        <f t="shared" si="221"/>
        <v>0</v>
      </c>
      <c r="FJ55">
        <f t="shared" si="221"/>
        <v>0</v>
      </c>
      <c r="FK55">
        <f t="shared" si="221"/>
        <v>0</v>
      </c>
      <c r="FN55" s="30">
        <v>8</v>
      </c>
      <c r="FO55" t="s">
        <v>66</v>
      </c>
      <c r="FP55">
        <f>VLOOKUP(FP$19,$A$20:$M$106,9)</f>
        <v>0</v>
      </c>
      <c r="FQ55">
        <f t="shared" ref="FQ55:GA55" si="222">VLOOKUP(FQ$19,$A$20:$M$106,9)</f>
        <v>0</v>
      </c>
      <c r="FR55">
        <f t="shared" si="222"/>
        <v>0</v>
      </c>
      <c r="FS55">
        <f t="shared" si="222"/>
        <v>0</v>
      </c>
      <c r="FT55">
        <f t="shared" si="222"/>
        <v>0</v>
      </c>
      <c r="FU55">
        <f t="shared" si="222"/>
        <v>0</v>
      </c>
      <c r="FV55">
        <f t="shared" si="222"/>
        <v>0</v>
      </c>
      <c r="FW55">
        <f t="shared" si="222"/>
        <v>0</v>
      </c>
      <c r="FX55">
        <f t="shared" si="222"/>
        <v>0</v>
      </c>
      <c r="FY55">
        <f t="shared" si="222"/>
        <v>0</v>
      </c>
      <c r="FZ55">
        <f t="shared" si="222"/>
        <v>0</v>
      </c>
      <c r="GA55">
        <f t="shared" si="222"/>
        <v>0</v>
      </c>
      <c r="GD55" s="30">
        <v>8</v>
      </c>
      <c r="GE55" t="s">
        <v>66</v>
      </c>
      <c r="GF55">
        <f>VLOOKUP(GF$19,$A$20:$M$106,9)</f>
        <v>0</v>
      </c>
      <c r="GG55">
        <f t="shared" ref="GG55:HA55" si="223">VLOOKUP(GG$19,$A$20:$M$106,9)</f>
        <v>0</v>
      </c>
      <c r="GH55">
        <f t="shared" si="223"/>
        <v>0</v>
      </c>
      <c r="GI55">
        <f t="shared" si="223"/>
        <v>0</v>
      </c>
      <c r="GJ55">
        <f t="shared" si="223"/>
        <v>0</v>
      </c>
      <c r="GK55">
        <f t="shared" si="223"/>
        <v>0</v>
      </c>
      <c r="GL55">
        <f t="shared" si="223"/>
        <v>0</v>
      </c>
      <c r="GM55">
        <f t="shared" si="223"/>
        <v>0</v>
      </c>
      <c r="GN55">
        <f t="shared" si="223"/>
        <v>0</v>
      </c>
      <c r="GO55">
        <f t="shared" si="223"/>
        <v>2</v>
      </c>
      <c r="GP55">
        <f t="shared" si="223"/>
        <v>0</v>
      </c>
      <c r="GQ55">
        <f t="shared" si="223"/>
        <v>0</v>
      </c>
      <c r="GR55">
        <f t="shared" si="223"/>
        <v>0</v>
      </c>
      <c r="GS55">
        <f t="shared" si="223"/>
        <v>0</v>
      </c>
      <c r="GT55">
        <f t="shared" si="223"/>
        <v>0</v>
      </c>
      <c r="GU55">
        <f t="shared" si="223"/>
        <v>0</v>
      </c>
      <c r="GV55">
        <f t="shared" si="223"/>
        <v>0</v>
      </c>
      <c r="GW55">
        <f t="shared" si="223"/>
        <v>0</v>
      </c>
      <c r="GX55">
        <f t="shared" si="223"/>
        <v>0</v>
      </c>
      <c r="GY55">
        <f t="shared" si="223"/>
        <v>0</v>
      </c>
      <c r="GZ55">
        <f t="shared" si="223"/>
        <v>0</v>
      </c>
      <c r="HA55">
        <f t="shared" si="223"/>
        <v>0</v>
      </c>
    </row>
    <row r="56" spans="1:209" x14ac:dyDescent="0.25">
      <c r="A56" s="10" t="s">
        <v>104</v>
      </c>
      <c r="B56" s="9">
        <v>2</v>
      </c>
      <c r="C56" s="9">
        <v>1</v>
      </c>
      <c r="D56" s="9">
        <v>1</v>
      </c>
      <c r="E56" s="9">
        <v>1</v>
      </c>
      <c r="F56" s="9">
        <v>0</v>
      </c>
      <c r="G56" s="9">
        <v>0</v>
      </c>
      <c r="H56" s="9">
        <v>0</v>
      </c>
      <c r="I56" s="9">
        <v>0</v>
      </c>
      <c r="J56" s="9">
        <v>0</v>
      </c>
      <c r="K56" s="9">
        <v>1</v>
      </c>
      <c r="L56" s="9">
        <f t="shared" si="9"/>
        <v>5</v>
      </c>
      <c r="M56" s="9">
        <f t="shared" si="10"/>
        <v>0.34242268082220628</v>
      </c>
      <c r="N56">
        <f t="shared" si="11"/>
        <v>0</v>
      </c>
      <c r="S56" s="30"/>
      <c r="T56" t="s">
        <v>59</v>
      </c>
      <c r="U56">
        <f>VLOOKUP(U$19,$A$20:$M$106,10)</f>
        <v>0</v>
      </c>
      <c r="V56">
        <f t="shared" si="213"/>
        <v>0</v>
      </c>
      <c r="W56">
        <f t="shared" si="213"/>
        <v>0</v>
      </c>
      <c r="X56">
        <f t="shared" si="213"/>
        <v>0</v>
      </c>
      <c r="Y56">
        <f t="shared" si="213"/>
        <v>0</v>
      </c>
      <c r="Z56">
        <f t="shared" si="213"/>
        <v>0</v>
      </c>
      <c r="AA56">
        <f t="shared" si="213"/>
        <v>0</v>
      </c>
      <c r="AB56">
        <f t="shared" si="213"/>
        <v>0</v>
      </c>
      <c r="AC56">
        <f t="shared" si="213"/>
        <v>0</v>
      </c>
      <c r="AD56">
        <f t="shared" si="213"/>
        <v>0</v>
      </c>
      <c r="AE56">
        <f t="shared" si="213"/>
        <v>0</v>
      </c>
      <c r="AF56">
        <f t="shared" si="213"/>
        <v>0</v>
      </c>
      <c r="AG56">
        <f t="shared" si="213"/>
        <v>0</v>
      </c>
      <c r="AH56">
        <f t="shared" si="213"/>
        <v>0</v>
      </c>
      <c r="AI56">
        <f t="shared" si="213"/>
        <v>0</v>
      </c>
      <c r="AL56" s="30"/>
      <c r="AM56" t="s">
        <v>59</v>
      </c>
      <c r="AN56">
        <f>IF(AN55=0,0,VLOOKUP(AN19,$A$20:$M$106,13))</f>
        <v>0.34242268082220628</v>
      </c>
      <c r="AO56">
        <f t="shared" ref="AO56:BA56" si="224">IF(AO55=0,0,VLOOKUP(AO19,$A$20:$M$106,13))</f>
        <v>0</v>
      </c>
      <c r="AP56">
        <f t="shared" si="224"/>
        <v>0</v>
      </c>
      <c r="AQ56">
        <f t="shared" si="224"/>
        <v>0</v>
      </c>
      <c r="AR56">
        <f t="shared" si="224"/>
        <v>0</v>
      </c>
      <c r="AS56">
        <f t="shared" si="224"/>
        <v>0</v>
      </c>
      <c r="AT56">
        <f t="shared" si="224"/>
        <v>0</v>
      </c>
      <c r="AU56">
        <f t="shared" si="224"/>
        <v>0</v>
      </c>
      <c r="AV56">
        <f t="shared" si="224"/>
        <v>0</v>
      </c>
      <c r="AW56">
        <f t="shared" si="224"/>
        <v>0</v>
      </c>
      <c r="AX56">
        <f t="shared" si="224"/>
        <v>0</v>
      </c>
      <c r="AY56">
        <f t="shared" si="224"/>
        <v>0</v>
      </c>
      <c r="AZ56">
        <f t="shared" si="224"/>
        <v>0</v>
      </c>
      <c r="BA56">
        <f t="shared" si="224"/>
        <v>0</v>
      </c>
      <c r="BD56" s="30"/>
      <c r="BE56" t="s">
        <v>59</v>
      </c>
      <c r="BF56">
        <f>VLOOKUP(BF$19,$A$20:$M$106,10)</f>
        <v>0</v>
      </c>
      <c r="BG56">
        <f t="shared" si="215"/>
        <v>0</v>
      </c>
      <c r="BH56">
        <f t="shared" si="215"/>
        <v>0</v>
      </c>
      <c r="BI56">
        <f t="shared" si="215"/>
        <v>0</v>
      </c>
      <c r="BJ56">
        <f t="shared" si="215"/>
        <v>0</v>
      </c>
      <c r="BK56">
        <f t="shared" si="215"/>
        <v>0</v>
      </c>
      <c r="BL56">
        <f t="shared" si="215"/>
        <v>0</v>
      </c>
      <c r="BM56">
        <f t="shared" si="215"/>
        <v>0</v>
      </c>
      <c r="BN56">
        <f t="shared" si="215"/>
        <v>0</v>
      </c>
      <c r="BO56">
        <f t="shared" si="215"/>
        <v>0</v>
      </c>
      <c r="BP56">
        <f t="shared" si="215"/>
        <v>0</v>
      </c>
      <c r="BQ56">
        <f t="shared" si="215"/>
        <v>0</v>
      </c>
      <c r="BR56">
        <f t="shared" si="215"/>
        <v>0</v>
      </c>
      <c r="BS56">
        <f t="shared" si="215"/>
        <v>0</v>
      </c>
      <c r="BT56">
        <f t="shared" si="215"/>
        <v>0</v>
      </c>
      <c r="BU56">
        <f t="shared" si="215"/>
        <v>0</v>
      </c>
      <c r="BV56">
        <f t="shared" si="215"/>
        <v>0</v>
      </c>
      <c r="BW56">
        <f t="shared" si="216"/>
        <v>0</v>
      </c>
      <c r="BX56">
        <f t="shared" si="216"/>
        <v>0</v>
      </c>
      <c r="BY56">
        <f t="shared" si="216"/>
        <v>0</v>
      </c>
      <c r="BZ56">
        <f t="shared" si="216"/>
        <v>0</v>
      </c>
      <c r="CA56">
        <f t="shared" si="216"/>
        <v>0</v>
      </c>
      <c r="CD56" s="30"/>
      <c r="CE56" t="s">
        <v>59</v>
      </c>
      <c r="CF56">
        <f>IF(CF55=0,0,VLOOKUP(CF19,$A$20:$M$106,13))</f>
        <v>0</v>
      </c>
      <c r="CG56">
        <f>IF(CG55=0,0,VLOOKUP(CG19,$A$20:$M$106,13))</f>
        <v>0.34242268082220628</v>
      </c>
      <c r="CH56">
        <f t="shared" ref="CH56:CP56" si="225">IF(CH55=0,0,VLOOKUP(CH19,$A$20:$M$106,13))</f>
        <v>0</v>
      </c>
      <c r="CI56">
        <f t="shared" si="225"/>
        <v>0</v>
      </c>
      <c r="CJ56">
        <f t="shared" si="225"/>
        <v>0</v>
      </c>
      <c r="CK56">
        <f t="shared" si="225"/>
        <v>0</v>
      </c>
      <c r="CL56">
        <f t="shared" si="225"/>
        <v>0</v>
      </c>
      <c r="CM56">
        <f t="shared" si="225"/>
        <v>0</v>
      </c>
      <c r="CN56">
        <f t="shared" si="225"/>
        <v>0</v>
      </c>
      <c r="CO56">
        <f t="shared" si="225"/>
        <v>0</v>
      </c>
      <c r="CP56">
        <f t="shared" si="225"/>
        <v>0</v>
      </c>
      <c r="CS56" s="30"/>
      <c r="CT56" t="s">
        <v>59</v>
      </c>
      <c r="CU56">
        <f t="shared" ref="CU56:DF56" si="226">IF(CU55=0,0,VLOOKUP(CU19,$A$20:$M$106,13))</f>
        <v>0</v>
      </c>
      <c r="CV56">
        <f t="shared" si="226"/>
        <v>0</v>
      </c>
      <c r="CW56">
        <f t="shared" si="226"/>
        <v>0</v>
      </c>
      <c r="CX56">
        <f t="shared" si="226"/>
        <v>0</v>
      </c>
      <c r="CY56">
        <f t="shared" si="226"/>
        <v>0</v>
      </c>
      <c r="CZ56">
        <f t="shared" si="226"/>
        <v>0</v>
      </c>
      <c r="DA56">
        <f t="shared" si="226"/>
        <v>0</v>
      </c>
      <c r="DB56">
        <f t="shared" si="226"/>
        <v>0</v>
      </c>
      <c r="DC56">
        <f t="shared" si="226"/>
        <v>0</v>
      </c>
      <c r="DD56">
        <f t="shared" si="226"/>
        <v>0</v>
      </c>
      <c r="DE56">
        <f t="shared" si="226"/>
        <v>0</v>
      </c>
      <c r="DF56">
        <f t="shared" si="226"/>
        <v>0</v>
      </c>
      <c r="DI56" s="30"/>
      <c r="DJ56" t="s">
        <v>59</v>
      </c>
      <c r="DK56">
        <f t="shared" ref="DK56:DT56" si="227">IF(DK55=0,0,VLOOKUP(DK19,$A$20:$M$106,13))</f>
        <v>0</v>
      </c>
      <c r="DL56">
        <f t="shared" si="227"/>
        <v>0</v>
      </c>
      <c r="DM56">
        <f t="shared" si="227"/>
        <v>0</v>
      </c>
      <c r="DN56">
        <f t="shared" si="227"/>
        <v>0</v>
      </c>
      <c r="DO56">
        <f t="shared" si="227"/>
        <v>0</v>
      </c>
      <c r="DP56">
        <f t="shared" si="227"/>
        <v>0</v>
      </c>
      <c r="DQ56">
        <f t="shared" si="227"/>
        <v>0</v>
      </c>
      <c r="DR56">
        <f t="shared" si="227"/>
        <v>0</v>
      </c>
      <c r="DS56">
        <f t="shared" si="227"/>
        <v>0</v>
      </c>
      <c r="DT56">
        <f t="shared" si="227"/>
        <v>0</v>
      </c>
      <c r="DW56" s="30"/>
      <c r="DX56" t="s">
        <v>59</v>
      </c>
      <c r="DY56">
        <f t="shared" ref="DY56:EL56" si="228">IF(DY55=0,0,VLOOKUP(DY19,$A$20:$M$106,13))</f>
        <v>0</v>
      </c>
      <c r="DZ56">
        <f t="shared" si="228"/>
        <v>0.34242268082220628</v>
      </c>
      <c r="EA56">
        <f t="shared" si="228"/>
        <v>0</v>
      </c>
      <c r="EB56">
        <f t="shared" si="228"/>
        <v>0</v>
      </c>
      <c r="EC56">
        <f t="shared" si="228"/>
        <v>0</v>
      </c>
      <c r="ED56">
        <f t="shared" si="228"/>
        <v>0</v>
      </c>
      <c r="EE56">
        <f t="shared" si="228"/>
        <v>0</v>
      </c>
      <c r="EF56">
        <f t="shared" si="228"/>
        <v>0</v>
      </c>
      <c r="EG56">
        <f t="shared" si="228"/>
        <v>0</v>
      </c>
      <c r="EH56">
        <f t="shared" si="228"/>
        <v>0</v>
      </c>
      <c r="EI56">
        <f t="shared" si="228"/>
        <v>0</v>
      </c>
      <c r="EJ56">
        <f t="shared" si="228"/>
        <v>0</v>
      </c>
      <c r="EK56">
        <f t="shared" si="228"/>
        <v>0</v>
      </c>
      <c r="EL56">
        <f t="shared" si="228"/>
        <v>0</v>
      </c>
      <c r="EO56" s="30"/>
      <c r="EP56" t="s">
        <v>59</v>
      </c>
      <c r="EQ56">
        <f t="shared" ref="EQ56:FK56" si="229">IF(EQ55=0,0,VLOOKUP(EQ19,$A$20:$M$106,13))</f>
        <v>0</v>
      </c>
      <c r="ER56">
        <f t="shared" si="229"/>
        <v>0</v>
      </c>
      <c r="ES56">
        <f t="shared" si="229"/>
        <v>0</v>
      </c>
      <c r="ET56">
        <f t="shared" si="229"/>
        <v>0</v>
      </c>
      <c r="EU56">
        <f t="shared" si="229"/>
        <v>0</v>
      </c>
      <c r="EV56">
        <f t="shared" si="229"/>
        <v>0</v>
      </c>
      <c r="EW56">
        <f t="shared" si="229"/>
        <v>0</v>
      </c>
      <c r="EX56">
        <f t="shared" si="229"/>
        <v>0</v>
      </c>
      <c r="EY56">
        <f t="shared" si="229"/>
        <v>0</v>
      </c>
      <c r="EZ56">
        <f t="shared" si="229"/>
        <v>0</v>
      </c>
      <c r="FA56">
        <f t="shared" si="229"/>
        <v>0</v>
      </c>
      <c r="FB56">
        <f t="shared" si="229"/>
        <v>0</v>
      </c>
      <c r="FC56">
        <f t="shared" si="229"/>
        <v>0</v>
      </c>
      <c r="FD56">
        <f t="shared" si="229"/>
        <v>0</v>
      </c>
      <c r="FE56">
        <f t="shared" si="229"/>
        <v>0</v>
      </c>
      <c r="FF56">
        <f t="shared" si="229"/>
        <v>0</v>
      </c>
      <c r="FG56">
        <f t="shared" si="229"/>
        <v>0</v>
      </c>
      <c r="FH56">
        <f t="shared" si="229"/>
        <v>0</v>
      </c>
      <c r="FI56">
        <f t="shared" si="229"/>
        <v>0</v>
      </c>
      <c r="FJ56">
        <f t="shared" si="229"/>
        <v>0</v>
      </c>
      <c r="FK56">
        <f t="shared" si="229"/>
        <v>0</v>
      </c>
      <c r="FN56" s="30"/>
      <c r="FO56" t="s">
        <v>59</v>
      </c>
      <c r="FP56">
        <f t="shared" ref="FP56:GA56" si="230">IF(FP55=0,0,VLOOKUP(FP19,$A$20:$M$106,13))</f>
        <v>0</v>
      </c>
      <c r="FQ56">
        <f t="shared" si="230"/>
        <v>0</v>
      </c>
      <c r="FR56">
        <f t="shared" si="230"/>
        <v>0</v>
      </c>
      <c r="FS56">
        <f t="shared" si="230"/>
        <v>0</v>
      </c>
      <c r="FT56">
        <f t="shared" si="230"/>
        <v>0</v>
      </c>
      <c r="FU56">
        <f t="shared" si="230"/>
        <v>0</v>
      </c>
      <c r="FV56">
        <f t="shared" si="230"/>
        <v>0</v>
      </c>
      <c r="FW56">
        <f t="shared" si="230"/>
        <v>0</v>
      </c>
      <c r="FX56">
        <f t="shared" si="230"/>
        <v>0</v>
      </c>
      <c r="FY56">
        <f t="shared" si="230"/>
        <v>0</v>
      </c>
      <c r="FZ56">
        <f t="shared" si="230"/>
        <v>0</v>
      </c>
      <c r="GA56">
        <f t="shared" si="230"/>
        <v>0</v>
      </c>
      <c r="GD56" s="30"/>
      <c r="GE56" t="s">
        <v>59</v>
      </c>
      <c r="GF56">
        <f t="shared" ref="GF56:HA56" si="231">IF(GF55=0,0,VLOOKUP(GF19,$A$20:$M$106,13))</f>
        <v>0</v>
      </c>
      <c r="GG56">
        <f t="shared" si="231"/>
        <v>0</v>
      </c>
      <c r="GH56">
        <f t="shared" si="231"/>
        <v>0</v>
      </c>
      <c r="GI56">
        <f t="shared" si="231"/>
        <v>0</v>
      </c>
      <c r="GJ56">
        <f t="shared" si="231"/>
        <v>0</v>
      </c>
      <c r="GK56">
        <f t="shared" si="231"/>
        <v>0</v>
      </c>
      <c r="GL56">
        <f t="shared" si="231"/>
        <v>0</v>
      </c>
      <c r="GM56">
        <f t="shared" si="231"/>
        <v>0</v>
      </c>
      <c r="GN56">
        <f t="shared" si="231"/>
        <v>0</v>
      </c>
      <c r="GO56">
        <f t="shared" si="231"/>
        <v>0.34242268082220628</v>
      </c>
      <c r="GP56">
        <f t="shared" si="231"/>
        <v>0</v>
      </c>
      <c r="GQ56">
        <f t="shared" si="231"/>
        <v>0</v>
      </c>
      <c r="GR56">
        <f t="shared" si="231"/>
        <v>0</v>
      </c>
      <c r="GS56">
        <f t="shared" si="231"/>
        <v>0</v>
      </c>
      <c r="GT56">
        <f t="shared" si="231"/>
        <v>0</v>
      </c>
      <c r="GU56">
        <f t="shared" si="231"/>
        <v>0</v>
      </c>
      <c r="GV56">
        <f t="shared" si="231"/>
        <v>0</v>
      </c>
      <c r="GW56">
        <f t="shared" si="231"/>
        <v>0</v>
      </c>
      <c r="GX56">
        <f t="shared" si="231"/>
        <v>0</v>
      </c>
      <c r="GY56">
        <f t="shared" si="231"/>
        <v>0</v>
      </c>
      <c r="GZ56">
        <f t="shared" si="231"/>
        <v>0</v>
      </c>
      <c r="HA56">
        <f t="shared" si="231"/>
        <v>0</v>
      </c>
    </row>
    <row r="57" spans="1:209" x14ac:dyDescent="0.25">
      <c r="A57" s="10" t="s">
        <v>88</v>
      </c>
      <c r="B57" s="9">
        <v>0</v>
      </c>
      <c r="C57" s="9">
        <v>0</v>
      </c>
      <c r="D57" s="9">
        <v>0</v>
      </c>
      <c r="E57" s="9">
        <v>0</v>
      </c>
      <c r="F57" s="9">
        <v>0</v>
      </c>
      <c r="G57" s="9">
        <v>1</v>
      </c>
      <c r="H57" s="9">
        <v>0</v>
      </c>
      <c r="I57" s="9">
        <v>0</v>
      </c>
      <c r="J57" s="9">
        <v>0</v>
      </c>
      <c r="K57" s="9">
        <v>0</v>
      </c>
      <c r="L57" s="9">
        <f t="shared" si="9"/>
        <v>1</v>
      </c>
      <c r="M57" s="9">
        <f t="shared" si="10"/>
        <v>1.0413926851582251</v>
      </c>
      <c r="N57">
        <f t="shared" si="11"/>
        <v>0.80163234623316648</v>
      </c>
      <c r="S57" s="30"/>
      <c r="T57" t="s">
        <v>67</v>
      </c>
      <c r="U57">
        <f>VLOOKUP(U$19,$A$20:$M$106,10)</f>
        <v>0</v>
      </c>
      <c r="V57">
        <f>VLOOKUP(V$19,$A$20:$M$106,10)</f>
        <v>0</v>
      </c>
      <c r="W57">
        <f t="shared" si="213"/>
        <v>0</v>
      </c>
      <c r="X57">
        <f t="shared" si="213"/>
        <v>0</v>
      </c>
      <c r="Y57">
        <f t="shared" si="213"/>
        <v>0</v>
      </c>
      <c r="Z57">
        <f t="shared" si="213"/>
        <v>0</v>
      </c>
      <c r="AA57">
        <f t="shared" si="213"/>
        <v>0</v>
      </c>
      <c r="AB57">
        <f t="shared" si="213"/>
        <v>0</v>
      </c>
      <c r="AC57">
        <f t="shared" si="213"/>
        <v>0</v>
      </c>
      <c r="AD57">
        <f t="shared" si="213"/>
        <v>0</v>
      </c>
      <c r="AE57">
        <f t="shared" si="213"/>
        <v>0</v>
      </c>
      <c r="AF57">
        <f t="shared" si="213"/>
        <v>0</v>
      </c>
      <c r="AG57">
        <f t="shared" si="213"/>
        <v>0</v>
      </c>
      <c r="AH57">
        <f t="shared" si="213"/>
        <v>0</v>
      </c>
      <c r="AI57">
        <f t="shared" si="213"/>
        <v>0</v>
      </c>
      <c r="AL57" s="30"/>
      <c r="AM57" t="s">
        <v>69</v>
      </c>
      <c r="AN57">
        <f>(AN56*($Q$18+1)*AN55)/($Q$18*((1-$Q$19)+($Q$19*$J$107/$Q$20))+AN55)</f>
        <v>0.38620371536834386</v>
      </c>
      <c r="AO57">
        <f t="shared" ref="AO57:BA57" si="232">(AO56*($Q$18+1)*AO55)/($Q$18*((1-$Q$19)+($Q$19*$J$107/$Q$20))+AO55)</f>
        <v>0</v>
      </c>
      <c r="AP57">
        <f t="shared" si="232"/>
        <v>0</v>
      </c>
      <c r="AQ57">
        <f t="shared" si="232"/>
        <v>0</v>
      </c>
      <c r="AR57">
        <f t="shared" si="232"/>
        <v>0</v>
      </c>
      <c r="AS57">
        <f t="shared" si="232"/>
        <v>0</v>
      </c>
      <c r="AT57">
        <f t="shared" si="232"/>
        <v>0</v>
      </c>
      <c r="AU57">
        <f t="shared" si="232"/>
        <v>0</v>
      </c>
      <c r="AV57">
        <f t="shared" si="232"/>
        <v>0</v>
      </c>
      <c r="AW57">
        <f t="shared" si="232"/>
        <v>0</v>
      </c>
      <c r="AX57">
        <f t="shared" si="232"/>
        <v>0</v>
      </c>
      <c r="AY57">
        <f t="shared" si="232"/>
        <v>0</v>
      </c>
      <c r="AZ57">
        <f t="shared" si="232"/>
        <v>0</v>
      </c>
      <c r="BA57">
        <f t="shared" si="232"/>
        <v>0</v>
      </c>
      <c r="BD57" s="30"/>
      <c r="BE57" t="s">
        <v>71</v>
      </c>
      <c r="BF57">
        <f>VLOOKUP(BF$19,$A$20:$M$106,10)</f>
        <v>0</v>
      </c>
      <c r="BG57">
        <f>VLOOKUP(BG$19,$A$20:$M$106,10)</f>
        <v>0</v>
      </c>
      <c r="BH57">
        <f>VLOOKUP(BH$19,$A$20:$M$106,10)</f>
        <v>0</v>
      </c>
      <c r="BI57">
        <f t="shared" si="215"/>
        <v>0</v>
      </c>
      <c r="BJ57">
        <f t="shared" si="215"/>
        <v>0</v>
      </c>
      <c r="BK57">
        <f t="shared" si="215"/>
        <v>0</v>
      </c>
      <c r="BL57">
        <f t="shared" si="215"/>
        <v>0</v>
      </c>
      <c r="BM57">
        <f t="shared" si="215"/>
        <v>0</v>
      </c>
      <c r="BN57">
        <f t="shared" si="215"/>
        <v>0</v>
      </c>
      <c r="BO57">
        <f t="shared" si="215"/>
        <v>0</v>
      </c>
      <c r="BP57">
        <f t="shared" si="215"/>
        <v>0</v>
      </c>
      <c r="BQ57">
        <f t="shared" si="215"/>
        <v>0</v>
      </c>
      <c r="BR57">
        <f t="shared" si="215"/>
        <v>0</v>
      </c>
      <c r="BS57">
        <f t="shared" si="215"/>
        <v>0</v>
      </c>
      <c r="BT57">
        <f t="shared" si="215"/>
        <v>0</v>
      </c>
      <c r="BU57">
        <f t="shared" si="215"/>
        <v>0</v>
      </c>
      <c r="BV57">
        <f t="shared" si="215"/>
        <v>0</v>
      </c>
      <c r="BW57">
        <f t="shared" si="216"/>
        <v>0</v>
      </c>
      <c r="BX57">
        <f t="shared" si="216"/>
        <v>0</v>
      </c>
      <c r="BY57">
        <f t="shared" si="216"/>
        <v>0</v>
      </c>
      <c r="BZ57">
        <f t="shared" si="216"/>
        <v>0</v>
      </c>
      <c r="CA57">
        <f t="shared" si="216"/>
        <v>0</v>
      </c>
      <c r="CD57" s="30"/>
      <c r="CE57" t="s">
        <v>73</v>
      </c>
      <c r="CF57">
        <f>(CF56*($Q$18+1)*CF55)/($Q$18*((1-$Q$19)+($Q$19*$J$107/$Q$20))+CF55)</f>
        <v>0</v>
      </c>
      <c r="CG57">
        <f t="shared" ref="CG57:CP57" si="233">(CG56*($Q$18+1)*CG55)/($Q$18*((1-$Q$19)+($Q$19*$J$107/$Q$20))+CG55)</f>
        <v>0.38620371536834386</v>
      </c>
      <c r="CH57">
        <f t="shared" si="233"/>
        <v>0</v>
      </c>
      <c r="CI57">
        <f t="shared" si="233"/>
        <v>0</v>
      </c>
      <c r="CJ57">
        <f t="shared" si="233"/>
        <v>0</v>
      </c>
      <c r="CK57">
        <f t="shared" si="233"/>
        <v>0</v>
      </c>
      <c r="CL57">
        <f t="shared" si="233"/>
        <v>0</v>
      </c>
      <c r="CM57">
        <f t="shared" si="233"/>
        <v>0</v>
      </c>
      <c r="CN57">
        <f t="shared" si="233"/>
        <v>0</v>
      </c>
      <c r="CO57">
        <f t="shared" si="233"/>
        <v>0</v>
      </c>
      <c r="CP57">
        <f t="shared" si="233"/>
        <v>0</v>
      </c>
      <c r="CS57" s="30"/>
      <c r="CT57" t="s">
        <v>82</v>
      </c>
      <c r="CU57">
        <f t="shared" ref="CU57:DF57" si="234">(CU56*($Q$18+1)*CU55)/($Q$18*((1-$Q$19)+($Q$19*$J$107/$Q$20))+CU55)</f>
        <v>0</v>
      </c>
      <c r="CV57">
        <f t="shared" si="234"/>
        <v>0</v>
      </c>
      <c r="CW57">
        <f t="shared" si="234"/>
        <v>0</v>
      </c>
      <c r="CX57">
        <f t="shared" si="234"/>
        <v>0</v>
      </c>
      <c r="CY57">
        <f t="shared" si="234"/>
        <v>0</v>
      </c>
      <c r="CZ57">
        <f t="shared" si="234"/>
        <v>0</v>
      </c>
      <c r="DA57">
        <f t="shared" si="234"/>
        <v>0</v>
      </c>
      <c r="DB57">
        <f t="shared" si="234"/>
        <v>0</v>
      </c>
      <c r="DC57">
        <f t="shared" si="234"/>
        <v>0</v>
      </c>
      <c r="DD57">
        <f t="shared" si="234"/>
        <v>0</v>
      </c>
      <c r="DE57">
        <f t="shared" si="234"/>
        <v>0</v>
      </c>
      <c r="DF57">
        <f t="shared" si="234"/>
        <v>0</v>
      </c>
      <c r="DI57" s="30"/>
      <c r="DJ57" t="s">
        <v>86</v>
      </c>
      <c r="DK57">
        <f t="shared" ref="DK57:DT57" si="235">(DK56*($Q$18+1)*DK55)/($Q$18*((1-$Q$19)+($Q$19*$J$107/$Q$20))+DK55)</f>
        <v>0</v>
      </c>
      <c r="DL57">
        <f t="shared" si="235"/>
        <v>0</v>
      </c>
      <c r="DM57">
        <f t="shared" si="235"/>
        <v>0</v>
      </c>
      <c r="DN57">
        <f t="shared" si="235"/>
        <v>0</v>
      </c>
      <c r="DO57">
        <f t="shared" si="235"/>
        <v>0</v>
      </c>
      <c r="DP57">
        <f t="shared" si="235"/>
        <v>0</v>
      </c>
      <c r="DQ57">
        <f t="shared" si="235"/>
        <v>0</v>
      </c>
      <c r="DR57">
        <f t="shared" si="235"/>
        <v>0</v>
      </c>
      <c r="DS57">
        <f t="shared" si="235"/>
        <v>0</v>
      </c>
      <c r="DT57">
        <f t="shared" si="235"/>
        <v>0</v>
      </c>
      <c r="DW57" s="30"/>
      <c r="DX57" t="s">
        <v>90</v>
      </c>
      <c r="DY57">
        <f t="shared" ref="DY57:EL57" si="236">(DY56*($Q$18+1)*DY55)/($Q$18*((1-$Q$19)+($Q$19*$J$107/$Q$20))+DY55)</f>
        <v>0</v>
      </c>
      <c r="DZ57">
        <f t="shared" si="236"/>
        <v>0.38620371536834386</v>
      </c>
      <c r="EA57">
        <f t="shared" si="236"/>
        <v>0</v>
      </c>
      <c r="EB57">
        <f t="shared" si="236"/>
        <v>0</v>
      </c>
      <c r="EC57">
        <f t="shared" si="236"/>
        <v>0</v>
      </c>
      <c r="ED57">
        <f t="shared" si="236"/>
        <v>0</v>
      </c>
      <c r="EE57">
        <f t="shared" si="236"/>
        <v>0</v>
      </c>
      <c r="EF57">
        <f t="shared" si="236"/>
        <v>0</v>
      </c>
      <c r="EG57">
        <f t="shared" si="236"/>
        <v>0</v>
      </c>
      <c r="EH57">
        <f t="shared" si="236"/>
        <v>0</v>
      </c>
      <c r="EI57">
        <f t="shared" si="236"/>
        <v>0</v>
      </c>
      <c r="EJ57">
        <f t="shared" si="236"/>
        <v>0</v>
      </c>
      <c r="EK57">
        <f t="shared" si="236"/>
        <v>0</v>
      </c>
      <c r="EL57">
        <f t="shared" si="236"/>
        <v>0</v>
      </c>
      <c r="EO57" s="30"/>
      <c r="EP57" t="s">
        <v>94</v>
      </c>
      <c r="EQ57">
        <f t="shared" ref="EQ57:FK57" si="237">(EQ56*($Q$18+1)*EQ55)/($Q$18*((1-$Q$19)+($Q$19*$J$107/$Q$20))+EQ55)</f>
        <v>0</v>
      </c>
      <c r="ER57">
        <f t="shared" si="237"/>
        <v>0</v>
      </c>
      <c r="ES57">
        <f t="shared" si="237"/>
        <v>0</v>
      </c>
      <c r="ET57">
        <f t="shared" si="237"/>
        <v>0</v>
      </c>
      <c r="EU57">
        <f t="shared" si="237"/>
        <v>0</v>
      </c>
      <c r="EV57">
        <f t="shared" si="237"/>
        <v>0</v>
      </c>
      <c r="EW57">
        <f t="shared" si="237"/>
        <v>0</v>
      </c>
      <c r="EX57">
        <f t="shared" si="237"/>
        <v>0</v>
      </c>
      <c r="EY57">
        <f t="shared" si="237"/>
        <v>0</v>
      </c>
      <c r="EZ57">
        <f t="shared" si="237"/>
        <v>0</v>
      </c>
      <c r="FA57">
        <f t="shared" si="237"/>
        <v>0</v>
      </c>
      <c r="FB57">
        <f t="shared" si="237"/>
        <v>0</v>
      </c>
      <c r="FC57">
        <f t="shared" si="237"/>
        <v>0</v>
      </c>
      <c r="FD57">
        <f t="shared" si="237"/>
        <v>0</v>
      </c>
      <c r="FE57">
        <f t="shared" si="237"/>
        <v>0</v>
      </c>
      <c r="FF57">
        <f t="shared" si="237"/>
        <v>0</v>
      </c>
      <c r="FG57">
        <f t="shared" si="237"/>
        <v>0</v>
      </c>
      <c r="FH57">
        <f t="shared" si="237"/>
        <v>0</v>
      </c>
      <c r="FI57">
        <f t="shared" si="237"/>
        <v>0</v>
      </c>
      <c r="FJ57">
        <f t="shared" si="237"/>
        <v>0</v>
      </c>
      <c r="FK57">
        <f t="shared" si="237"/>
        <v>0</v>
      </c>
      <c r="FN57" s="30"/>
      <c r="FO57" t="s">
        <v>98</v>
      </c>
      <c r="FP57">
        <f t="shared" ref="FP57:GA57" si="238">(FP56*($Q$18+1)*FP55)/($Q$18*((1-$Q$19)+($Q$19*$J$107/$Q$20))+FP55)</f>
        <v>0</v>
      </c>
      <c r="FQ57">
        <f t="shared" si="238"/>
        <v>0</v>
      </c>
      <c r="FR57">
        <f t="shared" si="238"/>
        <v>0</v>
      </c>
      <c r="FS57">
        <f t="shared" si="238"/>
        <v>0</v>
      </c>
      <c r="FT57">
        <f t="shared" si="238"/>
        <v>0</v>
      </c>
      <c r="FU57">
        <f t="shared" si="238"/>
        <v>0</v>
      </c>
      <c r="FV57">
        <f t="shared" si="238"/>
        <v>0</v>
      </c>
      <c r="FW57">
        <f t="shared" si="238"/>
        <v>0</v>
      </c>
      <c r="FX57">
        <f t="shared" si="238"/>
        <v>0</v>
      </c>
      <c r="FY57">
        <f t="shared" si="238"/>
        <v>0</v>
      </c>
      <c r="FZ57">
        <f t="shared" si="238"/>
        <v>0</v>
      </c>
      <c r="GA57">
        <f t="shared" si="238"/>
        <v>0</v>
      </c>
      <c r="GD57" s="30"/>
      <c r="GE57" t="s">
        <v>101</v>
      </c>
      <c r="GF57">
        <f t="shared" ref="GF57:HA57" si="239">(GF56*($Q$18+1)*GF55)/($Q$18*((1-$Q$19)+($Q$19*$J$107/$Q$20))+GF55)</f>
        <v>0</v>
      </c>
      <c r="GG57">
        <f t="shared" si="239"/>
        <v>0</v>
      </c>
      <c r="GH57">
        <f t="shared" si="239"/>
        <v>0</v>
      </c>
      <c r="GI57">
        <f t="shared" si="239"/>
        <v>0</v>
      </c>
      <c r="GJ57">
        <f t="shared" si="239"/>
        <v>0</v>
      </c>
      <c r="GK57">
        <f t="shared" si="239"/>
        <v>0</v>
      </c>
      <c r="GL57">
        <f t="shared" si="239"/>
        <v>0</v>
      </c>
      <c r="GM57">
        <f t="shared" si="239"/>
        <v>0</v>
      </c>
      <c r="GN57">
        <f t="shared" si="239"/>
        <v>0</v>
      </c>
      <c r="GO57">
        <f>(GO56*($Q$18+1)*GO55)/($Q$18*((1-$Q$19)+($Q$19*$I$107/$Q$20))+GO55)</f>
        <v>0.41217126907142304</v>
      </c>
      <c r="GP57">
        <f t="shared" si="239"/>
        <v>0</v>
      </c>
      <c r="GQ57">
        <f t="shared" si="239"/>
        <v>0</v>
      </c>
      <c r="GR57">
        <f t="shared" si="239"/>
        <v>0</v>
      </c>
      <c r="GS57">
        <f t="shared" si="239"/>
        <v>0</v>
      </c>
      <c r="GT57">
        <f t="shared" si="239"/>
        <v>0</v>
      </c>
      <c r="GU57">
        <f t="shared" si="239"/>
        <v>0</v>
      </c>
      <c r="GV57">
        <f t="shared" si="239"/>
        <v>0</v>
      </c>
      <c r="GW57">
        <f t="shared" si="239"/>
        <v>0</v>
      </c>
      <c r="GX57">
        <f t="shared" si="239"/>
        <v>0</v>
      </c>
      <c r="GY57">
        <f t="shared" si="239"/>
        <v>0</v>
      </c>
      <c r="GZ57">
        <f t="shared" si="239"/>
        <v>0</v>
      </c>
      <c r="HA57">
        <f t="shared" si="239"/>
        <v>0</v>
      </c>
    </row>
    <row r="58" spans="1:209" x14ac:dyDescent="0.25">
      <c r="A58" s="10" t="s">
        <v>151</v>
      </c>
      <c r="B58" s="9">
        <v>0</v>
      </c>
      <c r="C58" s="9">
        <v>0</v>
      </c>
      <c r="D58" s="9">
        <v>0</v>
      </c>
      <c r="E58" s="9">
        <v>0</v>
      </c>
      <c r="F58" s="9">
        <v>0</v>
      </c>
      <c r="G58" s="9">
        <v>0</v>
      </c>
      <c r="H58" s="9">
        <v>1</v>
      </c>
      <c r="I58" s="9">
        <v>0</v>
      </c>
      <c r="J58" s="9">
        <v>0</v>
      </c>
      <c r="K58" s="9">
        <v>0</v>
      </c>
      <c r="L58" s="9">
        <f t="shared" si="9"/>
        <v>1</v>
      </c>
      <c r="M58" s="9">
        <f t="shared" si="10"/>
        <v>1.0413926851582251</v>
      </c>
      <c r="N58">
        <f t="shared" si="11"/>
        <v>0.80163234623316648</v>
      </c>
      <c r="S58" s="30"/>
      <c r="T58" t="s">
        <v>68</v>
      </c>
      <c r="U58">
        <f>VLOOKUP(U$19,$A$20:$M$106,10)</f>
        <v>0</v>
      </c>
      <c r="V58">
        <f t="shared" si="213"/>
        <v>0</v>
      </c>
      <c r="W58">
        <f t="shared" si="213"/>
        <v>0</v>
      </c>
      <c r="X58">
        <f t="shared" si="213"/>
        <v>0</v>
      </c>
      <c r="Y58">
        <f t="shared" si="213"/>
        <v>0</v>
      </c>
      <c r="Z58">
        <f t="shared" si="213"/>
        <v>0</v>
      </c>
      <c r="AA58">
        <f t="shared" si="213"/>
        <v>0</v>
      </c>
      <c r="AB58">
        <f t="shared" si="213"/>
        <v>0</v>
      </c>
      <c r="AC58">
        <f t="shared" si="213"/>
        <v>0</v>
      </c>
      <c r="AD58">
        <f t="shared" si="213"/>
        <v>0</v>
      </c>
      <c r="AE58">
        <f t="shared" si="213"/>
        <v>0</v>
      </c>
      <c r="AF58">
        <f t="shared" si="213"/>
        <v>0</v>
      </c>
      <c r="AG58">
        <f t="shared" si="213"/>
        <v>0</v>
      </c>
      <c r="AH58">
        <f t="shared" si="213"/>
        <v>0</v>
      </c>
      <c r="AI58">
        <f t="shared" si="213"/>
        <v>0</v>
      </c>
      <c r="AL58" s="30"/>
      <c r="AM58" t="s">
        <v>70</v>
      </c>
      <c r="AN58">
        <f>SUM(AN57:BA57)</f>
        <v>0.38620371536834386</v>
      </c>
      <c r="BD58" s="30"/>
      <c r="BE58" t="s">
        <v>72</v>
      </c>
      <c r="BF58">
        <f>VLOOKUP(BF$19,$A$20:$M$106,10)</f>
        <v>0</v>
      </c>
      <c r="CD58" s="30"/>
      <c r="CE58" t="s">
        <v>74</v>
      </c>
      <c r="CF58">
        <f>SUM(CF57:CP57)</f>
        <v>0.38620371536834386</v>
      </c>
      <c r="CS58" s="30"/>
      <c r="CT58" t="s">
        <v>83</v>
      </c>
      <c r="CU58">
        <f>SUM(CU57:DE57)</f>
        <v>0</v>
      </c>
      <c r="DI58" s="30"/>
      <c r="DJ58" t="s">
        <v>87</v>
      </c>
      <c r="DK58">
        <f>SUM(DK57:DT57)</f>
        <v>0</v>
      </c>
      <c r="DW58" s="30"/>
      <c r="DX58" t="s">
        <v>91</v>
      </c>
      <c r="DY58">
        <f>SUM(DY57:EL57)</f>
        <v>0.38620371536834386</v>
      </c>
      <c r="EO58" s="30"/>
      <c r="EP58" t="s">
        <v>95</v>
      </c>
      <c r="EQ58">
        <f>SUM(EQ57:FD57)</f>
        <v>0</v>
      </c>
      <c r="FN58" s="30"/>
      <c r="FO58" t="s">
        <v>99</v>
      </c>
      <c r="FP58">
        <f>SUM(FP57:GA57)</f>
        <v>0</v>
      </c>
      <c r="GD58" s="30"/>
      <c r="GE58" t="s">
        <v>102</v>
      </c>
      <c r="GF58">
        <f>SUM(GF57:HA57)</f>
        <v>0.41217126907142304</v>
      </c>
    </row>
    <row r="59" spans="1:209" x14ac:dyDescent="0.25">
      <c r="A59" s="10" t="s">
        <v>111</v>
      </c>
      <c r="B59" s="9">
        <v>1</v>
      </c>
      <c r="C59" s="9">
        <v>0</v>
      </c>
      <c r="D59" s="9">
        <v>0</v>
      </c>
      <c r="E59" s="9">
        <v>0</v>
      </c>
      <c r="F59" s="9">
        <v>0</v>
      </c>
      <c r="G59" s="9">
        <v>0</v>
      </c>
      <c r="H59" s="9">
        <v>0</v>
      </c>
      <c r="I59" s="9">
        <v>0</v>
      </c>
      <c r="J59" s="9">
        <v>0</v>
      </c>
      <c r="K59" s="9">
        <v>0</v>
      </c>
      <c r="L59" s="9">
        <f t="shared" si="9"/>
        <v>1</v>
      </c>
      <c r="M59" s="9">
        <f t="shared" si="10"/>
        <v>1.0413926851582251</v>
      </c>
      <c r="N59">
        <f t="shared" si="11"/>
        <v>0.80163234623316648</v>
      </c>
      <c r="S59" s="4"/>
      <c r="AL59" s="4"/>
      <c r="BD59" s="4"/>
      <c r="CD59" s="4"/>
      <c r="CS59" s="4"/>
      <c r="DI59" s="4"/>
      <c r="DW59" s="4"/>
      <c r="EO59" s="4"/>
      <c r="FN59" s="4"/>
      <c r="GD59" s="4"/>
    </row>
    <row r="60" spans="1:209" x14ac:dyDescent="0.25">
      <c r="A60" s="10" t="s">
        <v>143</v>
      </c>
      <c r="B60" s="9">
        <v>0</v>
      </c>
      <c r="C60" s="9">
        <v>0</v>
      </c>
      <c r="D60" s="9">
        <v>0</v>
      </c>
      <c r="E60" s="9">
        <v>0</v>
      </c>
      <c r="F60" s="9">
        <v>1</v>
      </c>
      <c r="G60" s="9">
        <v>1</v>
      </c>
      <c r="H60" s="9">
        <v>0</v>
      </c>
      <c r="I60" s="9">
        <v>0</v>
      </c>
      <c r="J60" s="9">
        <v>0</v>
      </c>
      <c r="K60" s="9">
        <v>1</v>
      </c>
      <c r="L60" s="9">
        <f t="shared" si="9"/>
        <v>3</v>
      </c>
      <c r="M60" s="9">
        <f t="shared" si="10"/>
        <v>0.56427143043856254</v>
      </c>
      <c r="N60">
        <f t="shared" si="11"/>
        <v>0.33099321904142442</v>
      </c>
      <c r="S60" s="30">
        <v>10</v>
      </c>
      <c r="T60" t="s">
        <v>66</v>
      </c>
      <c r="U60">
        <f>VLOOKUP(U$19,$A$20:$M$106,11)</f>
        <v>0</v>
      </c>
      <c r="V60">
        <f t="shared" ref="V60:AI60" si="240">VLOOKUP(V$19,$A$20:$M$106,11)</f>
        <v>1</v>
      </c>
      <c r="W60">
        <f t="shared" si="240"/>
        <v>1</v>
      </c>
      <c r="X60">
        <f t="shared" si="240"/>
        <v>0</v>
      </c>
      <c r="Y60">
        <f t="shared" si="240"/>
        <v>0</v>
      </c>
      <c r="Z60">
        <f t="shared" si="240"/>
        <v>0</v>
      </c>
      <c r="AA60">
        <f t="shared" si="240"/>
        <v>0</v>
      </c>
      <c r="AB60">
        <f t="shared" si="240"/>
        <v>0</v>
      </c>
      <c r="AC60">
        <f t="shared" si="240"/>
        <v>0</v>
      </c>
      <c r="AD60">
        <f t="shared" si="240"/>
        <v>0</v>
      </c>
      <c r="AE60">
        <f t="shared" si="240"/>
        <v>0</v>
      </c>
      <c r="AF60">
        <f t="shared" si="240"/>
        <v>0</v>
      </c>
      <c r="AG60">
        <f t="shared" si="240"/>
        <v>0</v>
      </c>
      <c r="AH60">
        <f t="shared" si="240"/>
        <v>0</v>
      </c>
      <c r="AI60">
        <f t="shared" si="240"/>
        <v>0</v>
      </c>
      <c r="AL60" s="30">
        <v>10</v>
      </c>
      <c r="AM60" t="s">
        <v>66</v>
      </c>
      <c r="AN60">
        <f>VLOOKUP(AN$19,$A$20:$M$106,11)</f>
        <v>1</v>
      </c>
      <c r="AO60">
        <f t="shared" ref="AO60:BA60" si="241">VLOOKUP(AO$19,$A$20:$M$106,11)</f>
        <v>1</v>
      </c>
      <c r="AP60">
        <f t="shared" si="241"/>
        <v>1</v>
      </c>
      <c r="AQ60">
        <f t="shared" si="241"/>
        <v>1</v>
      </c>
      <c r="AR60">
        <f t="shared" si="241"/>
        <v>0</v>
      </c>
      <c r="AS60">
        <f t="shared" si="241"/>
        <v>0</v>
      </c>
      <c r="AT60">
        <f t="shared" si="241"/>
        <v>0</v>
      </c>
      <c r="AU60">
        <f t="shared" si="241"/>
        <v>0</v>
      </c>
      <c r="AV60">
        <f t="shared" si="241"/>
        <v>0</v>
      </c>
      <c r="AW60">
        <f t="shared" si="241"/>
        <v>0</v>
      </c>
      <c r="AX60">
        <f t="shared" si="241"/>
        <v>1</v>
      </c>
      <c r="AY60">
        <f t="shared" si="241"/>
        <v>1</v>
      </c>
      <c r="AZ60">
        <f t="shared" si="241"/>
        <v>1</v>
      </c>
      <c r="BA60">
        <f t="shared" si="241"/>
        <v>1</v>
      </c>
      <c r="BD60" s="30">
        <v>10</v>
      </c>
      <c r="BE60" t="s">
        <v>66</v>
      </c>
      <c r="BF60">
        <f>VLOOKUP(BF$19,$A$20:$M$106,11)</f>
        <v>0</v>
      </c>
      <c r="BG60">
        <f t="shared" ref="BG60:CA60" si="242">VLOOKUP(BG$19,$A$20:$M$106,11)</f>
        <v>0</v>
      </c>
      <c r="BH60">
        <f t="shared" si="242"/>
        <v>0</v>
      </c>
      <c r="BI60">
        <f t="shared" si="242"/>
        <v>0</v>
      </c>
      <c r="BJ60">
        <f t="shared" si="242"/>
        <v>0</v>
      </c>
      <c r="BK60">
        <f t="shared" si="242"/>
        <v>0</v>
      </c>
      <c r="BL60">
        <f t="shared" si="242"/>
        <v>0</v>
      </c>
      <c r="BM60">
        <f t="shared" si="242"/>
        <v>0</v>
      </c>
      <c r="BN60">
        <f t="shared" si="242"/>
        <v>0</v>
      </c>
      <c r="BO60">
        <f t="shared" si="242"/>
        <v>0</v>
      </c>
      <c r="BP60">
        <f t="shared" si="242"/>
        <v>1</v>
      </c>
      <c r="BQ60">
        <f t="shared" si="242"/>
        <v>0</v>
      </c>
      <c r="BR60">
        <f t="shared" si="242"/>
        <v>1</v>
      </c>
      <c r="BS60">
        <f t="shared" si="242"/>
        <v>1</v>
      </c>
      <c r="BT60">
        <f t="shared" si="242"/>
        <v>1</v>
      </c>
      <c r="BU60">
        <f t="shared" si="242"/>
        <v>0</v>
      </c>
      <c r="BV60">
        <f t="shared" si="242"/>
        <v>0</v>
      </c>
      <c r="BW60">
        <f t="shared" si="242"/>
        <v>2</v>
      </c>
      <c r="BX60">
        <f t="shared" si="242"/>
        <v>0</v>
      </c>
      <c r="BY60">
        <f t="shared" si="242"/>
        <v>0</v>
      </c>
      <c r="BZ60">
        <f t="shared" si="242"/>
        <v>0</v>
      </c>
      <c r="CA60">
        <f t="shared" si="242"/>
        <v>0</v>
      </c>
      <c r="CD60" s="30">
        <v>10</v>
      </c>
      <c r="CE60" t="s">
        <v>66</v>
      </c>
      <c r="CF60">
        <f>VLOOKUP(CF$19,$A$20:$M$106,11)</f>
        <v>0</v>
      </c>
      <c r="CG60">
        <f t="shared" ref="CG60:DF60" si="243">VLOOKUP(CG$19,$A$20:$M$106,11)</f>
        <v>1</v>
      </c>
      <c r="CH60">
        <f t="shared" si="243"/>
        <v>1</v>
      </c>
      <c r="CI60">
        <f t="shared" si="243"/>
        <v>1</v>
      </c>
      <c r="CJ60">
        <f t="shared" si="243"/>
        <v>1</v>
      </c>
      <c r="CK60">
        <f t="shared" si="243"/>
        <v>1</v>
      </c>
      <c r="CL60">
        <f t="shared" si="243"/>
        <v>0</v>
      </c>
      <c r="CM60">
        <f t="shared" si="243"/>
        <v>0</v>
      </c>
      <c r="CN60">
        <f t="shared" si="243"/>
        <v>0</v>
      </c>
      <c r="CO60">
        <f t="shared" si="243"/>
        <v>0</v>
      </c>
      <c r="CP60">
        <f t="shared" si="243"/>
        <v>0</v>
      </c>
      <c r="CS60" s="30">
        <v>10</v>
      </c>
      <c r="CT60" t="s">
        <v>66</v>
      </c>
      <c r="CU60">
        <f>VLOOKUP(CU$19,$A$20:$M$106,11)</f>
        <v>1</v>
      </c>
      <c r="CV60">
        <f t="shared" si="243"/>
        <v>1</v>
      </c>
      <c r="CW60">
        <f t="shared" si="243"/>
        <v>1</v>
      </c>
      <c r="CX60">
        <f t="shared" si="243"/>
        <v>1</v>
      </c>
      <c r="CY60">
        <f t="shared" si="243"/>
        <v>0</v>
      </c>
      <c r="CZ60">
        <f t="shared" si="243"/>
        <v>1</v>
      </c>
      <c r="DA60">
        <f t="shared" si="243"/>
        <v>0</v>
      </c>
      <c r="DB60">
        <f t="shared" si="243"/>
        <v>0</v>
      </c>
      <c r="DC60">
        <f t="shared" si="243"/>
        <v>0</v>
      </c>
      <c r="DD60">
        <f t="shared" si="243"/>
        <v>0</v>
      </c>
      <c r="DE60">
        <f t="shared" si="243"/>
        <v>0</v>
      </c>
      <c r="DF60">
        <f t="shared" si="243"/>
        <v>0</v>
      </c>
      <c r="DI60" s="30">
        <v>10</v>
      </c>
      <c r="DJ60" t="s">
        <v>66</v>
      </c>
      <c r="DK60">
        <f>VLOOKUP(DK$19,$A$20:$M$106,11)</f>
        <v>0</v>
      </c>
      <c r="DL60">
        <f t="shared" ref="DL60:DT60" si="244">VLOOKUP(DL$19,$A$20:$M$106,11)</f>
        <v>0</v>
      </c>
      <c r="DM60">
        <f t="shared" si="244"/>
        <v>1</v>
      </c>
      <c r="DN60">
        <f t="shared" si="244"/>
        <v>0</v>
      </c>
      <c r="DO60">
        <f t="shared" si="244"/>
        <v>1</v>
      </c>
      <c r="DP60">
        <f t="shared" si="244"/>
        <v>2</v>
      </c>
      <c r="DQ60">
        <f t="shared" si="244"/>
        <v>1</v>
      </c>
      <c r="DR60">
        <f t="shared" si="244"/>
        <v>1</v>
      </c>
      <c r="DS60">
        <f t="shared" si="244"/>
        <v>1</v>
      </c>
      <c r="DT60">
        <f t="shared" si="244"/>
        <v>1</v>
      </c>
      <c r="DW60" s="30">
        <v>10</v>
      </c>
      <c r="DX60" t="s">
        <v>66</v>
      </c>
      <c r="DY60">
        <f>VLOOKUP(DY$19,$A$20:$M$106,11)</f>
        <v>0</v>
      </c>
      <c r="DZ60">
        <f t="shared" ref="DZ60:EL60" si="245">VLOOKUP(DZ$19,$A$20:$M$106,11)</f>
        <v>1</v>
      </c>
      <c r="EA60">
        <f t="shared" si="245"/>
        <v>1</v>
      </c>
      <c r="EB60">
        <f t="shared" si="245"/>
        <v>1</v>
      </c>
      <c r="EC60">
        <f t="shared" si="245"/>
        <v>0</v>
      </c>
      <c r="ED60">
        <f t="shared" si="245"/>
        <v>0</v>
      </c>
      <c r="EE60">
        <f t="shared" si="245"/>
        <v>0</v>
      </c>
      <c r="EF60">
        <f t="shared" si="245"/>
        <v>1</v>
      </c>
      <c r="EG60">
        <f t="shared" si="245"/>
        <v>2</v>
      </c>
      <c r="EH60">
        <f t="shared" si="245"/>
        <v>0</v>
      </c>
      <c r="EI60">
        <f t="shared" si="245"/>
        <v>0</v>
      </c>
      <c r="EJ60">
        <f t="shared" si="245"/>
        <v>0</v>
      </c>
      <c r="EK60">
        <f t="shared" si="245"/>
        <v>0</v>
      </c>
      <c r="EL60">
        <f t="shared" si="245"/>
        <v>0</v>
      </c>
      <c r="EO60" s="30">
        <v>10</v>
      </c>
      <c r="EP60" t="s">
        <v>66</v>
      </c>
      <c r="EQ60">
        <f>VLOOKUP(EQ$19,$A$20:$M$106,11)</f>
        <v>0</v>
      </c>
      <c r="ER60">
        <f t="shared" ref="ER60:FK60" si="246">VLOOKUP(ER$19,$A$20:$M$106,11)</f>
        <v>0</v>
      </c>
      <c r="ES60">
        <f t="shared" si="246"/>
        <v>0</v>
      </c>
      <c r="ET60">
        <f t="shared" si="246"/>
        <v>0</v>
      </c>
      <c r="EU60">
        <f t="shared" si="246"/>
        <v>0</v>
      </c>
      <c r="EV60">
        <f t="shared" si="246"/>
        <v>2</v>
      </c>
      <c r="EW60">
        <f t="shared" si="246"/>
        <v>0</v>
      </c>
      <c r="EX60">
        <f t="shared" si="246"/>
        <v>0</v>
      </c>
      <c r="EY60">
        <f t="shared" si="246"/>
        <v>0</v>
      </c>
      <c r="EZ60">
        <f t="shared" si="246"/>
        <v>0</v>
      </c>
      <c r="FA60">
        <f t="shared" si="246"/>
        <v>0</v>
      </c>
      <c r="FB60">
        <f t="shared" si="246"/>
        <v>0</v>
      </c>
      <c r="FC60">
        <f t="shared" si="246"/>
        <v>0</v>
      </c>
      <c r="FD60">
        <f t="shared" si="246"/>
        <v>0</v>
      </c>
      <c r="FE60">
        <f t="shared" si="246"/>
        <v>0</v>
      </c>
      <c r="FF60">
        <f t="shared" si="246"/>
        <v>0</v>
      </c>
      <c r="FG60">
        <f t="shared" si="246"/>
        <v>0</v>
      </c>
      <c r="FH60">
        <f t="shared" si="246"/>
        <v>0</v>
      </c>
      <c r="FI60">
        <f t="shared" si="246"/>
        <v>0</v>
      </c>
      <c r="FJ60">
        <f t="shared" si="246"/>
        <v>0</v>
      </c>
      <c r="FK60">
        <f t="shared" si="246"/>
        <v>0</v>
      </c>
      <c r="FN60" s="30">
        <v>10</v>
      </c>
      <c r="FO60" t="s">
        <v>66</v>
      </c>
      <c r="FP60">
        <f>VLOOKUP(FP$19,$A$20:$M$106,11)</f>
        <v>1</v>
      </c>
      <c r="FQ60">
        <f t="shared" ref="FQ60:GA60" si="247">VLOOKUP(FQ$19,$A$20:$M$106,11)</f>
        <v>0</v>
      </c>
      <c r="FR60">
        <f t="shared" si="247"/>
        <v>1</v>
      </c>
      <c r="FS60">
        <f t="shared" si="247"/>
        <v>0</v>
      </c>
      <c r="FT60">
        <f t="shared" si="247"/>
        <v>0</v>
      </c>
      <c r="FU60">
        <f t="shared" si="247"/>
        <v>0</v>
      </c>
      <c r="FV60">
        <f t="shared" si="247"/>
        <v>0</v>
      </c>
      <c r="FW60">
        <f t="shared" si="247"/>
        <v>0</v>
      </c>
      <c r="FX60">
        <f t="shared" si="247"/>
        <v>0</v>
      </c>
      <c r="FY60">
        <f t="shared" si="247"/>
        <v>0</v>
      </c>
      <c r="FZ60">
        <f t="shared" si="247"/>
        <v>0</v>
      </c>
      <c r="GA60">
        <f t="shared" si="247"/>
        <v>0</v>
      </c>
      <c r="GD60" s="30">
        <v>9</v>
      </c>
      <c r="GE60" t="s">
        <v>66</v>
      </c>
      <c r="GF60">
        <f>VLOOKUP(GF$19,$A$20:$M$106,10)</f>
        <v>0</v>
      </c>
      <c r="GG60">
        <f t="shared" ref="GG60:HA60" si="248">VLOOKUP(GG$19,$A$20:$M$106,10)</f>
        <v>0</v>
      </c>
      <c r="GH60">
        <f t="shared" si="248"/>
        <v>1</v>
      </c>
      <c r="GI60">
        <f t="shared" si="248"/>
        <v>0</v>
      </c>
      <c r="GJ60">
        <f t="shared" si="248"/>
        <v>0</v>
      </c>
      <c r="GK60">
        <f t="shared" si="248"/>
        <v>0</v>
      </c>
      <c r="GL60">
        <f t="shared" si="248"/>
        <v>0</v>
      </c>
      <c r="GM60">
        <f t="shared" si="248"/>
        <v>0</v>
      </c>
      <c r="GN60">
        <f t="shared" si="248"/>
        <v>0</v>
      </c>
      <c r="GO60">
        <f t="shared" si="248"/>
        <v>0</v>
      </c>
      <c r="GP60">
        <f t="shared" si="248"/>
        <v>0</v>
      </c>
      <c r="GQ60">
        <f t="shared" si="248"/>
        <v>0</v>
      </c>
      <c r="GR60">
        <f t="shared" si="248"/>
        <v>0</v>
      </c>
      <c r="GS60">
        <f t="shared" si="248"/>
        <v>0</v>
      </c>
      <c r="GT60">
        <f t="shared" si="248"/>
        <v>0</v>
      </c>
      <c r="GU60">
        <f t="shared" si="248"/>
        <v>0</v>
      </c>
      <c r="GV60">
        <f t="shared" si="248"/>
        <v>0</v>
      </c>
      <c r="GW60">
        <f t="shared" si="248"/>
        <v>0</v>
      </c>
      <c r="GX60">
        <f t="shared" si="248"/>
        <v>0</v>
      </c>
      <c r="GY60">
        <f t="shared" si="248"/>
        <v>1</v>
      </c>
      <c r="GZ60">
        <f t="shared" si="248"/>
        <v>0</v>
      </c>
      <c r="HA60">
        <f t="shared" si="248"/>
        <v>0</v>
      </c>
    </row>
    <row r="61" spans="1:209" x14ac:dyDescent="0.25">
      <c r="A61" s="10" t="s">
        <v>126</v>
      </c>
      <c r="B61" s="9">
        <v>0</v>
      </c>
      <c r="C61" s="9">
        <v>0</v>
      </c>
      <c r="D61" s="9">
        <v>1</v>
      </c>
      <c r="E61" s="9">
        <v>0</v>
      </c>
      <c r="F61" s="9">
        <v>0</v>
      </c>
      <c r="G61" s="9">
        <v>0</v>
      </c>
      <c r="H61" s="9">
        <v>0</v>
      </c>
      <c r="I61" s="9">
        <v>0</v>
      </c>
      <c r="J61" s="9">
        <v>0</v>
      </c>
      <c r="K61" s="9">
        <v>0</v>
      </c>
      <c r="L61" s="9">
        <f t="shared" si="9"/>
        <v>1</v>
      </c>
      <c r="M61" s="9">
        <f t="shared" si="10"/>
        <v>1.0413926851582251</v>
      </c>
      <c r="N61">
        <f t="shared" si="11"/>
        <v>0.80163234623316648</v>
      </c>
      <c r="S61" s="30"/>
      <c r="T61" t="s">
        <v>59</v>
      </c>
      <c r="U61">
        <f>IF(U60=0,0,VLOOKUP(U19,$A$20:$M$106,13))</f>
        <v>0</v>
      </c>
      <c r="V61">
        <f t="shared" ref="V61:AI61" si="249">IF(V60=0,0,VLOOKUP(V19,$A$20:$M$106,13))</f>
        <v>0.34242268082220628</v>
      </c>
      <c r="W61">
        <f t="shared" si="249"/>
        <v>0.2632414347745814</v>
      </c>
      <c r="X61">
        <f t="shared" si="249"/>
        <v>0</v>
      </c>
      <c r="Y61">
        <f t="shared" si="249"/>
        <v>0</v>
      </c>
      <c r="Z61">
        <f t="shared" si="249"/>
        <v>0</v>
      </c>
      <c r="AA61">
        <f t="shared" si="249"/>
        <v>0</v>
      </c>
      <c r="AB61">
        <f t="shared" si="249"/>
        <v>0</v>
      </c>
      <c r="AC61">
        <f t="shared" si="249"/>
        <v>0</v>
      </c>
      <c r="AD61">
        <f t="shared" si="249"/>
        <v>0</v>
      </c>
      <c r="AE61">
        <f t="shared" si="249"/>
        <v>0</v>
      </c>
      <c r="AF61">
        <f t="shared" si="249"/>
        <v>0</v>
      </c>
      <c r="AG61">
        <f t="shared" si="249"/>
        <v>0</v>
      </c>
      <c r="AH61">
        <f t="shared" si="249"/>
        <v>0</v>
      </c>
      <c r="AI61">
        <f t="shared" si="249"/>
        <v>0</v>
      </c>
      <c r="AL61" s="30"/>
      <c r="AM61" t="s">
        <v>59</v>
      </c>
      <c r="AN61">
        <f t="shared" ref="AN61:BA61" si="250">IF(AN60=0,0,VLOOKUP(AN19,$A$20:$M$106,13))</f>
        <v>0.34242268082220628</v>
      </c>
      <c r="AO61">
        <f t="shared" si="250"/>
        <v>0.43933269383026263</v>
      </c>
      <c r="AP61">
        <f t="shared" si="250"/>
        <v>0.56427143043856254</v>
      </c>
      <c r="AQ61">
        <f t="shared" si="250"/>
        <v>0.2632414347745814</v>
      </c>
      <c r="AR61">
        <f t="shared" si="250"/>
        <v>0</v>
      </c>
      <c r="AS61">
        <f t="shared" si="250"/>
        <v>0</v>
      </c>
      <c r="AT61">
        <f t="shared" si="250"/>
        <v>0</v>
      </c>
      <c r="AU61">
        <f t="shared" si="250"/>
        <v>0</v>
      </c>
      <c r="AV61">
        <f t="shared" si="250"/>
        <v>0</v>
      </c>
      <c r="AW61">
        <f t="shared" si="250"/>
        <v>0</v>
      </c>
      <c r="AX61">
        <f t="shared" si="250"/>
        <v>0.56427143043856254</v>
      </c>
      <c r="AY61">
        <f t="shared" si="250"/>
        <v>0.43933269383026263</v>
      </c>
      <c r="AZ61">
        <f t="shared" si="250"/>
        <v>0.43933269383026263</v>
      </c>
      <c r="BA61">
        <f t="shared" si="250"/>
        <v>0.34242268082220628</v>
      </c>
      <c r="BD61" s="30"/>
      <c r="BE61" t="s">
        <v>59</v>
      </c>
      <c r="BF61">
        <f t="shared" ref="BF61:CA61" si="251">IF(BF60=0,0,VLOOKUP(BF19,$A$20:$M$106,13))</f>
        <v>0</v>
      </c>
      <c r="BG61">
        <f t="shared" si="251"/>
        <v>0</v>
      </c>
      <c r="BH61">
        <f t="shared" si="251"/>
        <v>0</v>
      </c>
      <c r="BI61">
        <f t="shared" si="251"/>
        <v>0</v>
      </c>
      <c r="BJ61">
        <f t="shared" si="251"/>
        <v>0</v>
      </c>
      <c r="BK61">
        <f t="shared" si="251"/>
        <v>0</v>
      </c>
      <c r="BL61">
        <f t="shared" si="251"/>
        <v>0</v>
      </c>
      <c r="BM61">
        <f t="shared" si="251"/>
        <v>0</v>
      </c>
      <c r="BN61">
        <f t="shared" si="251"/>
        <v>0</v>
      </c>
      <c r="BO61">
        <f t="shared" si="251"/>
        <v>0</v>
      </c>
      <c r="BP61">
        <f t="shared" si="251"/>
        <v>0.56427143043856254</v>
      </c>
      <c r="BQ61">
        <f t="shared" si="251"/>
        <v>0</v>
      </c>
      <c r="BR61">
        <f t="shared" si="251"/>
        <v>0.34242268082220628</v>
      </c>
      <c r="BS61">
        <f t="shared" si="251"/>
        <v>0.2632414347745814</v>
      </c>
      <c r="BT61">
        <f t="shared" si="251"/>
        <v>0.74036268949424389</v>
      </c>
      <c r="BU61">
        <f t="shared" si="251"/>
        <v>0</v>
      </c>
      <c r="BV61">
        <f t="shared" si="251"/>
        <v>0</v>
      </c>
      <c r="BW61">
        <f t="shared" si="251"/>
        <v>0.34242268082220628</v>
      </c>
      <c r="BX61">
        <f t="shared" si="251"/>
        <v>0</v>
      </c>
      <c r="BY61">
        <f t="shared" si="251"/>
        <v>0</v>
      </c>
      <c r="BZ61">
        <f t="shared" si="251"/>
        <v>0</v>
      </c>
      <c r="CA61">
        <f t="shared" si="251"/>
        <v>0</v>
      </c>
      <c r="CD61" s="30"/>
      <c r="CE61" t="s">
        <v>59</v>
      </c>
      <c r="CF61">
        <f t="shared" ref="CF61:CP61" si="252">IF(CF60=0,0,VLOOKUP(CF19,$A$20:$M$106,13))</f>
        <v>0</v>
      </c>
      <c r="CG61">
        <f t="shared" si="252"/>
        <v>0.34242268082220628</v>
      </c>
      <c r="CH61">
        <f t="shared" si="252"/>
        <v>0.43933269383026263</v>
      </c>
      <c r="CI61">
        <f t="shared" si="252"/>
        <v>0.43933269383026263</v>
      </c>
      <c r="CJ61">
        <f t="shared" si="252"/>
        <v>0.34242268082220628</v>
      </c>
      <c r="CK61">
        <f t="shared" si="252"/>
        <v>0.2632414347745814</v>
      </c>
      <c r="CL61">
        <f t="shared" si="252"/>
        <v>0</v>
      </c>
      <c r="CM61">
        <f t="shared" si="252"/>
        <v>0</v>
      </c>
      <c r="CN61">
        <f t="shared" si="252"/>
        <v>0</v>
      </c>
      <c r="CO61">
        <f t="shared" si="252"/>
        <v>0</v>
      </c>
      <c r="CP61">
        <f t="shared" si="252"/>
        <v>0</v>
      </c>
      <c r="CS61" s="30"/>
      <c r="CT61" t="s">
        <v>59</v>
      </c>
      <c r="CU61">
        <f t="shared" ref="CU61:DF61" si="253">IF(CU60=0,0,VLOOKUP(CU19,$A$20:$M$106,13))</f>
        <v>0.56427143043856254</v>
      </c>
      <c r="CV61">
        <f t="shared" si="253"/>
        <v>0.43933269383026263</v>
      </c>
      <c r="CW61">
        <f t="shared" si="253"/>
        <v>0.56427143043856254</v>
      </c>
      <c r="CX61">
        <f t="shared" si="253"/>
        <v>0.74036268949424389</v>
      </c>
      <c r="CY61">
        <f t="shared" si="253"/>
        <v>0</v>
      </c>
      <c r="CZ61">
        <f t="shared" si="253"/>
        <v>0.56427143043856254</v>
      </c>
      <c r="DA61">
        <f t="shared" si="253"/>
        <v>0</v>
      </c>
      <c r="DB61">
        <f t="shared" si="253"/>
        <v>0</v>
      </c>
      <c r="DC61">
        <f t="shared" si="253"/>
        <v>0</v>
      </c>
      <c r="DD61">
        <f t="shared" si="253"/>
        <v>0</v>
      </c>
      <c r="DE61">
        <f t="shared" si="253"/>
        <v>0</v>
      </c>
      <c r="DF61">
        <f t="shared" si="253"/>
        <v>0</v>
      </c>
      <c r="DI61" s="30"/>
      <c r="DJ61" t="s">
        <v>59</v>
      </c>
      <c r="DK61">
        <f t="shared" ref="DK61:DT61" si="254">IF(DK60=0,0,VLOOKUP(DK19,$A$20:$M$106,13))</f>
        <v>0</v>
      </c>
      <c r="DL61">
        <f t="shared" si="254"/>
        <v>0</v>
      </c>
      <c r="DM61">
        <f t="shared" si="254"/>
        <v>0.2632414347745814</v>
      </c>
      <c r="DN61">
        <f t="shared" si="254"/>
        <v>0</v>
      </c>
      <c r="DO61">
        <f t="shared" si="254"/>
        <v>0.56427143043856254</v>
      </c>
      <c r="DP61">
        <f t="shared" si="254"/>
        <v>0.34242268082220628</v>
      </c>
      <c r="DQ61">
        <f t="shared" si="254"/>
        <v>0.74036268949424389</v>
      </c>
      <c r="DR61">
        <f t="shared" si="254"/>
        <v>0.56427143043856254</v>
      </c>
      <c r="DS61">
        <f t="shared" si="254"/>
        <v>0.43933269383026263</v>
      </c>
      <c r="DT61">
        <f t="shared" si="254"/>
        <v>0.56427143043856254</v>
      </c>
      <c r="DW61" s="30"/>
      <c r="DX61" t="s">
        <v>59</v>
      </c>
      <c r="DY61">
        <f t="shared" ref="DY61:EL61" si="255">IF(DY60=0,0,VLOOKUP(DY19,$A$20:$M$106,13))</f>
        <v>0</v>
      </c>
      <c r="DZ61">
        <f t="shared" si="255"/>
        <v>0.34242268082220628</v>
      </c>
      <c r="EA61">
        <f t="shared" si="255"/>
        <v>0.43933269383026263</v>
      </c>
      <c r="EB61">
        <f t="shared" si="255"/>
        <v>0.43933269383026263</v>
      </c>
      <c r="EC61">
        <f t="shared" si="255"/>
        <v>0</v>
      </c>
      <c r="ED61">
        <f t="shared" si="255"/>
        <v>0</v>
      </c>
      <c r="EE61">
        <f t="shared" si="255"/>
        <v>0</v>
      </c>
      <c r="EF61">
        <f t="shared" si="255"/>
        <v>0.56427143043856254</v>
      </c>
      <c r="EG61">
        <f t="shared" si="255"/>
        <v>0.34242268082220628</v>
      </c>
      <c r="EH61">
        <f t="shared" si="255"/>
        <v>0</v>
      </c>
      <c r="EI61">
        <f t="shared" si="255"/>
        <v>0</v>
      </c>
      <c r="EJ61">
        <f t="shared" si="255"/>
        <v>0</v>
      </c>
      <c r="EK61">
        <f t="shared" si="255"/>
        <v>0</v>
      </c>
      <c r="EL61">
        <f t="shared" si="255"/>
        <v>0</v>
      </c>
      <c r="EO61" s="30"/>
      <c r="EP61" t="s">
        <v>59</v>
      </c>
      <c r="EQ61">
        <f t="shared" ref="EQ61:FK61" si="256">IF(EQ60=0,0,VLOOKUP(EQ19,$A$20:$M$106,13))</f>
        <v>0</v>
      </c>
      <c r="ER61">
        <f t="shared" si="256"/>
        <v>0</v>
      </c>
      <c r="ES61">
        <f t="shared" si="256"/>
        <v>0</v>
      </c>
      <c r="ET61">
        <f t="shared" si="256"/>
        <v>0</v>
      </c>
      <c r="EU61">
        <f t="shared" si="256"/>
        <v>0</v>
      </c>
      <c r="EV61">
        <f t="shared" si="256"/>
        <v>0.34242268082220628</v>
      </c>
      <c r="EW61">
        <f t="shared" si="256"/>
        <v>0</v>
      </c>
      <c r="EX61">
        <f t="shared" si="256"/>
        <v>0</v>
      </c>
      <c r="EY61">
        <f t="shared" si="256"/>
        <v>0</v>
      </c>
      <c r="EZ61">
        <f t="shared" si="256"/>
        <v>0</v>
      </c>
      <c r="FA61">
        <f t="shared" si="256"/>
        <v>0</v>
      </c>
      <c r="FB61">
        <f t="shared" si="256"/>
        <v>0</v>
      </c>
      <c r="FC61">
        <f t="shared" si="256"/>
        <v>0</v>
      </c>
      <c r="FD61">
        <f t="shared" si="256"/>
        <v>0</v>
      </c>
      <c r="FE61">
        <f t="shared" si="256"/>
        <v>0</v>
      </c>
      <c r="FF61">
        <f t="shared" si="256"/>
        <v>0</v>
      </c>
      <c r="FG61">
        <f t="shared" si="256"/>
        <v>0</v>
      </c>
      <c r="FH61">
        <f t="shared" si="256"/>
        <v>0</v>
      </c>
      <c r="FI61">
        <f t="shared" si="256"/>
        <v>0</v>
      </c>
      <c r="FJ61">
        <f t="shared" si="256"/>
        <v>0</v>
      </c>
      <c r="FK61">
        <f t="shared" si="256"/>
        <v>0</v>
      </c>
      <c r="FN61" s="30"/>
      <c r="FO61" t="s">
        <v>59</v>
      </c>
      <c r="FP61">
        <f t="shared" ref="FP61:GA61" si="257">IF(FP60=0,0,VLOOKUP(FP19,$A$20:$M$106,13))</f>
        <v>0.74036268949424389</v>
      </c>
      <c r="FQ61">
        <f t="shared" si="257"/>
        <v>0</v>
      </c>
      <c r="FR61">
        <f t="shared" si="257"/>
        <v>0.34242268082220628</v>
      </c>
      <c r="FS61">
        <f t="shared" si="257"/>
        <v>0</v>
      </c>
      <c r="FT61">
        <f t="shared" si="257"/>
        <v>0</v>
      </c>
      <c r="FU61">
        <f t="shared" si="257"/>
        <v>0</v>
      </c>
      <c r="FV61">
        <f t="shared" si="257"/>
        <v>0</v>
      </c>
      <c r="FW61">
        <f t="shared" si="257"/>
        <v>0</v>
      </c>
      <c r="FX61">
        <f t="shared" si="257"/>
        <v>0</v>
      </c>
      <c r="FY61">
        <f t="shared" si="257"/>
        <v>0</v>
      </c>
      <c r="FZ61">
        <f t="shared" si="257"/>
        <v>0</v>
      </c>
      <c r="GA61">
        <f t="shared" si="257"/>
        <v>0</v>
      </c>
      <c r="GD61" s="30"/>
      <c r="GE61" t="s">
        <v>59</v>
      </c>
      <c r="GF61">
        <f t="shared" ref="GF61:HA61" si="258">IF(GF60=0,0,VLOOKUP(GF19,$A$20:$M$106,13))</f>
        <v>0</v>
      </c>
      <c r="GG61">
        <f t="shared" si="258"/>
        <v>0</v>
      </c>
      <c r="GH61">
        <f t="shared" si="258"/>
        <v>0.34242268082220628</v>
      </c>
      <c r="GI61">
        <f t="shared" si="258"/>
        <v>0</v>
      </c>
      <c r="GJ61">
        <f t="shared" si="258"/>
        <v>0</v>
      </c>
      <c r="GK61">
        <f t="shared" si="258"/>
        <v>0</v>
      </c>
      <c r="GL61">
        <f t="shared" si="258"/>
        <v>0</v>
      </c>
      <c r="GM61">
        <f t="shared" si="258"/>
        <v>0</v>
      </c>
      <c r="GN61">
        <f t="shared" si="258"/>
        <v>0</v>
      </c>
      <c r="GO61">
        <f t="shared" si="258"/>
        <v>0</v>
      </c>
      <c r="GP61">
        <f t="shared" si="258"/>
        <v>0</v>
      </c>
      <c r="GQ61">
        <f t="shared" si="258"/>
        <v>0</v>
      </c>
      <c r="GR61">
        <f t="shared" si="258"/>
        <v>0</v>
      </c>
      <c r="GS61">
        <f t="shared" si="258"/>
        <v>0</v>
      </c>
      <c r="GT61">
        <f t="shared" si="258"/>
        <v>0</v>
      </c>
      <c r="GU61">
        <f t="shared" si="258"/>
        <v>0</v>
      </c>
      <c r="GV61">
        <f t="shared" si="258"/>
        <v>0</v>
      </c>
      <c r="GW61">
        <f t="shared" si="258"/>
        <v>0</v>
      </c>
      <c r="GX61">
        <f t="shared" si="258"/>
        <v>0</v>
      </c>
      <c r="GY61">
        <f t="shared" si="258"/>
        <v>0.74036268949424389</v>
      </c>
      <c r="GZ61">
        <f t="shared" si="258"/>
        <v>0</v>
      </c>
      <c r="HA61">
        <f t="shared" si="258"/>
        <v>0</v>
      </c>
    </row>
    <row r="62" spans="1:209" x14ac:dyDescent="0.25">
      <c r="A62" s="10" t="s">
        <v>115</v>
      </c>
      <c r="B62" s="9">
        <v>1</v>
      </c>
      <c r="C62" s="9">
        <v>0</v>
      </c>
      <c r="D62" s="9">
        <v>0</v>
      </c>
      <c r="E62" s="9">
        <v>0</v>
      </c>
      <c r="F62" s="9">
        <v>0</v>
      </c>
      <c r="G62" s="9">
        <v>0</v>
      </c>
      <c r="H62" s="9">
        <v>0</v>
      </c>
      <c r="I62" s="9">
        <v>0</v>
      </c>
      <c r="J62" s="9">
        <v>0</v>
      </c>
      <c r="K62" s="9">
        <v>0</v>
      </c>
      <c r="L62" s="9">
        <f t="shared" si="9"/>
        <v>1</v>
      </c>
      <c r="M62" s="9">
        <f t="shared" si="10"/>
        <v>1.0413926851582251</v>
      </c>
      <c r="N62">
        <f t="shared" si="11"/>
        <v>0.80163234623316648</v>
      </c>
      <c r="S62" s="30"/>
      <c r="T62" t="s">
        <v>67</v>
      </c>
      <c r="U62">
        <f>(U61*($Q$18+1)*U60)/($Q$18*((1-$Q$19)+($Q$19*$K$107/$Q$20))+U60)</f>
        <v>0</v>
      </c>
      <c r="V62">
        <f t="shared" ref="V62:AI62" si="259">(V61*($Q$18+1)*V60)/($Q$18*((1-$Q$19)+($Q$19*$K$107/$Q$20))+V60)</f>
        <v>0.29577285486345728</v>
      </c>
      <c r="W62">
        <f t="shared" si="259"/>
        <v>0.22737883628116637</v>
      </c>
      <c r="X62">
        <f t="shared" si="259"/>
        <v>0</v>
      </c>
      <c r="Y62">
        <f t="shared" si="259"/>
        <v>0</v>
      </c>
      <c r="Z62">
        <f t="shared" si="259"/>
        <v>0</v>
      </c>
      <c r="AA62">
        <f t="shared" si="259"/>
        <v>0</v>
      </c>
      <c r="AB62">
        <f t="shared" si="259"/>
        <v>0</v>
      </c>
      <c r="AC62">
        <f t="shared" si="259"/>
        <v>0</v>
      </c>
      <c r="AD62">
        <f t="shared" si="259"/>
        <v>0</v>
      </c>
      <c r="AE62">
        <f t="shared" si="259"/>
        <v>0</v>
      </c>
      <c r="AF62">
        <f t="shared" si="259"/>
        <v>0</v>
      </c>
      <c r="AG62">
        <f t="shared" si="259"/>
        <v>0</v>
      </c>
      <c r="AH62">
        <f t="shared" si="259"/>
        <v>0</v>
      </c>
      <c r="AI62">
        <f t="shared" si="259"/>
        <v>0</v>
      </c>
      <c r="AL62" s="30"/>
      <c r="AM62" t="s">
        <v>69</v>
      </c>
      <c r="AN62">
        <f t="shared" ref="AN62:BA62" si="260">(AN61*($Q$18+1)*AN60)/($Q$18*((1-$Q$19)+($Q$19*$K$107/$Q$20))+AN60)</f>
        <v>0.29577285486345728</v>
      </c>
      <c r="AO62">
        <f t="shared" si="260"/>
        <v>0.37948036846455052</v>
      </c>
      <c r="AP62">
        <f t="shared" si="260"/>
        <v>0.48739812298051816</v>
      </c>
      <c r="AQ62">
        <f t="shared" si="260"/>
        <v>0.22737883628116637</v>
      </c>
      <c r="AR62">
        <f t="shared" si="260"/>
        <v>0</v>
      </c>
      <c r="AS62">
        <f t="shared" si="260"/>
        <v>0</v>
      </c>
      <c r="AT62">
        <f t="shared" si="260"/>
        <v>0</v>
      </c>
      <c r="AU62">
        <f t="shared" si="260"/>
        <v>0</v>
      </c>
      <c r="AV62">
        <f t="shared" si="260"/>
        <v>0</v>
      </c>
      <c r="AW62">
        <f t="shared" si="260"/>
        <v>0</v>
      </c>
      <c r="AX62">
        <f t="shared" si="260"/>
        <v>0.48739812298051816</v>
      </c>
      <c r="AY62">
        <f t="shared" si="260"/>
        <v>0.37948036846455052</v>
      </c>
      <c r="AZ62">
        <f t="shared" si="260"/>
        <v>0.37948036846455052</v>
      </c>
      <c r="BA62">
        <f t="shared" si="260"/>
        <v>0.29577285486345728</v>
      </c>
      <c r="BD62" s="30"/>
      <c r="BE62" t="s">
        <v>71</v>
      </c>
      <c r="BF62">
        <f t="shared" ref="BF62:CA62" si="261">(BF61*($Q$18+1)*BF60)/($Q$18*((1-$Q$19)+($Q$19*$K$107/$Q$20))+BF60)</f>
        <v>0</v>
      </c>
      <c r="BG62">
        <f t="shared" si="261"/>
        <v>0</v>
      </c>
      <c r="BH62">
        <f t="shared" si="261"/>
        <v>0</v>
      </c>
      <c r="BI62">
        <f t="shared" si="261"/>
        <v>0</v>
      </c>
      <c r="BJ62">
        <f t="shared" si="261"/>
        <v>0</v>
      </c>
      <c r="BK62">
        <f t="shared" si="261"/>
        <v>0</v>
      </c>
      <c r="BL62">
        <f t="shared" si="261"/>
        <v>0</v>
      </c>
      <c r="BM62">
        <f t="shared" si="261"/>
        <v>0</v>
      </c>
      <c r="BN62">
        <f t="shared" si="261"/>
        <v>0</v>
      </c>
      <c r="BO62">
        <f t="shared" si="261"/>
        <v>0</v>
      </c>
      <c r="BP62">
        <f t="shared" si="261"/>
        <v>0.48739812298051816</v>
      </c>
      <c r="BQ62">
        <f t="shared" si="261"/>
        <v>0</v>
      </c>
      <c r="BR62">
        <f t="shared" si="261"/>
        <v>0.29577285486345728</v>
      </c>
      <c r="BS62">
        <f t="shared" si="261"/>
        <v>0.22737883628116637</v>
      </c>
      <c r="BT62">
        <f t="shared" si="261"/>
        <v>0.63949965516390239</v>
      </c>
      <c r="BU62">
        <f t="shared" si="261"/>
        <v>0</v>
      </c>
      <c r="BV62">
        <f t="shared" si="261"/>
        <v>0</v>
      </c>
      <c r="BW62">
        <f t="shared" si="261"/>
        <v>0.42477161357428583</v>
      </c>
      <c r="BX62">
        <f t="shared" si="261"/>
        <v>0</v>
      </c>
      <c r="BY62">
        <f t="shared" si="261"/>
        <v>0</v>
      </c>
      <c r="BZ62">
        <f t="shared" si="261"/>
        <v>0</v>
      </c>
      <c r="CA62">
        <f t="shared" si="261"/>
        <v>0</v>
      </c>
      <c r="CD62" s="30"/>
      <c r="CE62" t="s">
        <v>73</v>
      </c>
      <c r="CF62">
        <f t="shared" ref="CF62:CP62" si="262">(CF61*($Q$18+1)*CF60)/($Q$18*((1-$Q$19)+($Q$19*$K$107/$Q$20))+CF60)</f>
        <v>0</v>
      </c>
      <c r="CG62">
        <f t="shared" si="262"/>
        <v>0.29577285486345728</v>
      </c>
      <c r="CH62">
        <f t="shared" si="262"/>
        <v>0.37948036846455052</v>
      </c>
      <c r="CI62">
        <f t="shared" si="262"/>
        <v>0.37948036846455052</v>
      </c>
      <c r="CJ62">
        <f t="shared" si="262"/>
        <v>0.29577285486345728</v>
      </c>
      <c r="CK62">
        <f t="shared" si="262"/>
        <v>0.22737883628116637</v>
      </c>
      <c r="CL62">
        <f t="shared" si="262"/>
        <v>0</v>
      </c>
      <c r="CM62">
        <f t="shared" si="262"/>
        <v>0</v>
      </c>
      <c r="CN62">
        <f t="shared" si="262"/>
        <v>0</v>
      </c>
      <c r="CO62">
        <f t="shared" si="262"/>
        <v>0</v>
      </c>
      <c r="CP62">
        <f t="shared" si="262"/>
        <v>0</v>
      </c>
      <c r="CS62" s="30"/>
      <c r="CT62" t="s">
        <v>82</v>
      </c>
      <c r="CU62">
        <f t="shared" ref="CU62:DF62" si="263">(CU61*($Q$18+1)*CU60)/($Q$18*((1-$Q$19)+($Q$19*$K$107/$Q$20))+CU60)</f>
        <v>0.48739812298051816</v>
      </c>
      <c r="CV62">
        <f t="shared" si="263"/>
        <v>0.37948036846455052</v>
      </c>
      <c r="CW62">
        <f t="shared" si="263"/>
        <v>0.48739812298051816</v>
      </c>
      <c r="CX62">
        <f t="shared" si="263"/>
        <v>0.63949965516390239</v>
      </c>
      <c r="CY62">
        <f t="shared" si="263"/>
        <v>0</v>
      </c>
      <c r="CZ62">
        <f t="shared" si="263"/>
        <v>0.48739812298051816</v>
      </c>
      <c r="DA62">
        <f t="shared" si="263"/>
        <v>0</v>
      </c>
      <c r="DB62">
        <f t="shared" si="263"/>
        <v>0</v>
      </c>
      <c r="DC62">
        <f t="shared" si="263"/>
        <v>0</v>
      </c>
      <c r="DD62">
        <f t="shared" si="263"/>
        <v>0</v>
      </c>
      <c r="DE62">
        <f t="shared" si="263"/>
        <v>0</v>
      </c>
      <c r="DF62">
        <f t="shared" si="263"/>
        <v>0</v>
      </c>
      <c r="DI62" s="30"/>
      <c r="DJ62" t="s">
        <v>86</v>
      </c>
      <c r="DK62">
        <f t="shared" ref="DK62:DT62" si="264">(DK61*($Q$18+1)*DK60)/($Q$18*((1-$Q$19)+($Q$19*$K$107/$Q$20))+DK60)</f>
        <v>0</v>
      </c>
      <c r="DL62">
        <f t="shared" si="264"/>
        <v>0</v>
      </c>
      <c r="DM62">
        <f t="shared" si="264"/>
        <v>0.22737883628116637</v>
      </c>
      <c r="DN62">
        <f t="shared" si="264"/>
        <v>0</v>
      </c>
      <c r="DO62">
        <f t="shared" si="264"/>
        <v>0.48739812298051816</v>
      </c>
      <c r="DP62">
        <f t="shared" si="264"/>
        <v>0.42477161357428583</v>
      </c>
      <c r="DQ62">
        <f t="shared" si="264"/>
        <v>0.63949965516390239</v>
      </c>
      <c r="DR62">
        <f t="shared" si="264"/>
        <v>0.48739812298051816</v>
      </c>
      <c r="DS62">
        <f t="shared" si="264"/>
        <v>0.37948036846455052</v>
      </c>
      <c r="DT62">
        <f t="shared" si="264"/>
        <v>0.48739812298051816</v>
      </c>
      <c r="DW62" s="30"/>
      <c r="DX62" t="s">
        <v>90</v>
      </c>
      <c r="DY62">
        <f t="shared" ref="DY62:EL62" si="265">(DY61*($Q$18+1)*DY60)/($Q$18*((1-$Q$19)+($Q$19*$K$107/$Q$20))+DY60)</f>
        <v>0</v>
      </c>
      <c r="DZ62">
        <f t="shared" si="265"/>
        <v>0.29577285486345728</v>
      </c>
      <c r="EA62">
        <f t="shared" si="265"/>
        <v>0.37948036846455052</v>
      </c>
      <c r="EB62">
        <f t="shared" si="265"/>
        <v>0.37948036846455052</v>
      </c>
      <c r="EC62">
        <f t="shared" si="265"/>
        <v>0</v>
      </c>
      <c r="ED62">
        <f t="shared" si="265"/>
        <v>0</v>
      </c>
      <c r="EE62">
        <f t="shared" si="265"/>
        <v>0</v>
      </c>
      <c r="EF62">
        <f t="shared" si="265"/>
        <v>0.48739812298051816</v>
      </c>
      <c r="EG62">
        <f t="shared" si="265"/>
        <v>0.42477161357428583</v>
      </c>
      <c r="EH62">
        <f t="shared" si="265"/>
        <v>0</v>
      </c>
      <c r="EI62">
        <f t="shared" si="265"/>
        <v>0</v>
      </c>
      <c r="EJ62">
        <f t="shared" si="265"/>
        <v>0</v>
      </c>
      <c r="EK62">
        <f t="shared" si="265"/>
        <v>0</v>
      </c>
      <c r="EL62">
        <f t="shared" si="265"/>
        <v>0</v>
      </c>
      <c r="EO62" s="30"/>
      <c r="EP62" t="s">
        <v>94</v>
      </c>
      <c r="EQ62">
        <f t="shared" ref="EQ62:FK62" si="266">(EQ61*($Q$18+1)*EQ60)/($Q$18*((1-$Q$19)+($Q$19*$K$107/$Q$20))+EQ60)</f>
        <v>0</v>
      </c>
      <c r="ER62">
        <f t="shared" si="266"/>
        <v>0</v>
      </c>
      <c r="ES62">
        <f t="shared" si="266"/>
        <v>0</v>
      </c>
      <c r="ET62">
        <f t="shared" si="266"/>
        <v>0</v>
      </c>
      <c r="EU62">
        <f t="shared" si="266"/>
        <v>0</v>
      </c>
      <c r="EV62">
        <f t="shared" si="266"/>
        <v>0.42477161357428583</v>
      </c>
      <c r="EW62">
        <f t="shared" si="266"/>
        <v>0</v>
      </c>
      <c r="EX62">
        <f t="shared" si="266"/>
        <v>0</v>
      </c>
      <c r="EY62">
        <f t="shared" si="266"/>
        <v>0</v>
      </c>
      <c r="EZ62">
        <f t="shared" si="266"/>
        <v>0</v>
      </c>
      <c r="FA62">
        <f t="shared" si="266"/>
        <v>0</v>
      </c>
      <c r="FB62">
        <f t="shared" si="266"/>
        <v>0</v>
      </c>
      <c r="FC62">
        <f t="shared" si="266"/>
        <v>0</v>
      </c>
      <c r="FD62">
        <f t="shared" si="266"/>
        <v>0</v>
      </c>
      <c r="FE62">
        <f t="shared" si="266"/>
        <v>0</v>
      </c>
      <c r="FF62">
        <f t="shared" si="266"/>
        <v>0</v>
      </c>
      <c r="FG62">
        <f t="shared" si="266"/>
        <v>0</v>
      </c>
      <c r="FH62">
        <f t="shared" si="266"/>
        <v>0</v>
      </c>
      <c r="FI62">
        <f t="shared" si="266"/>
        <v>0</v>
      </c>
      <c r="FJ62">
        <f t="shared" si="266"/>
        <v>0</v>
      </c>
      <c r="FK62">
        <f t="shared" si="266"/>
        <v>0</v>
      </c>
      <c r="FN62" s="30"/>
      <c r="FO62" t="s">
        <v>98</v>
      </c>
      <c r="FP62">
        <f>(FP61*($Q$18+1)*FP60)/($Q$18*((1-$Q$19)+($Q$19*$K$107/$Q$20))+FP60)</f>
        <v>0.63949965516390239</v>
      </c>
      <c r="FQ62">
        <f t="shared" ref="FQ62:GA62" si="267">(FQ61*($Q$18+1)*FQ60)/($Q$18*((1-$Q$19)+($Q$19*$K$107/$Q$20))+FQ60)</f>
        <v>0</v>
      </c>
      <c r="FR62">
        <f>(FR61*($Q$18+1)*FR60)/($Q$18*((1-$Q$19)+($Q$19*$K$107/$Q$20))+FR60)</f>
        <v>0.29577285486345728</v>
      </c>
      <c r="FS62">
        <f t="shared" si="267"/>
        <v>0</v>
      </c>
      <c r="FT62">
        <f t="shared" si="267"/>
        <v>0</v>
      </c>
      <c r="FU62">
        <f t="shared" si="267"/>
        <v>0</v>
      </c>
      <c r="FV62">
        <f t="shared" si="267"/>
        <v>0</v>
      </c>
      <c r="FW62">
        <f t="shared" si="267"/>
        <v>0</v>
      </c>
      <c r="FX62">
        <f t="shared" si="267"/>
        <v>0</v>
      </c>
      <c r="FY62">
        <f t="shared" si="267"/>
        <v>0</v>
      </c>
      <c r="FZ62">
        <f t="shared" si="267"/>
        <v>0</v>
      </c>
      <c r="GA62">
        <f t="shared" si="267"/>
        <v>0</v>
      </c>
      <c r="GD62" s="30"/>
      <c r="GE62" t="s">
        <v>101</v>
      </c>
      <c r="GF62">
        <f t="shared" ref="GF62:HA62" si="268">(GF61*($Q$18+1)*GF60)/($Q$18*((1-$Q$19)+($Q$19*$K$107/$Q$20))+GF60)</f>
        <v>0</v>
      </c>
      <c r="GG62">
        <f t="shared" si="268"/>
        <v>0</v>
      </c>
      <c r="GH62">
        <f>(GH61*($Q$18+1)*GH60)/($Q$18*((1-$Q$19)+($Q$19*$J$107/$Q$20))+GH60)</f>
        <v>0.38620371536834386</v>
      </c>
      <c r="GI62">
        <f t="shared" si="268"/>
        <v>0</v>
      </c>
      <c r="GJ62">
        <f t="shared" si="268"/>
        <v>0</v>
      </c>
      <c r="GK62">
        <f t="shared" si="268"/>
        <v>0</v>
      </c>
      <c r="GL62">
        <f t="shared" si="268"/>
        <v>0</v>
      </c>
      <c r="GM62">
        <f t="shared" si="268"/>
        <v>0</v>
      </c>
      <c r="GN62">
        <f t="shared" si="268"/>
        <v>0</v>
      </c>
      <c r="GO62">
        <f t="shared" si="268"/>
        <v>0</v>
      </c>
      <c r="GP62">
        <f t="shared" si="268"/>
        <v>0</v>
      </c>
      <c r="GQ62">
        <f t="shared" si="268"/>
        <v>0</v>
      </c>
      <c r="GR62">
        <f t="shared" si="268"/>
        <v>0</v>
      </c>
      <c r="GS62">
        <f t="shared" si="268"/>
        <v>0</v>
      </c>
      <c r="GT62">
        <f t="shared" si="268"/>
        <v>0</v>
      </c>
      <c r="GU62">
        <f t="shared" si="268"/>
        <v>0</v>
      </c>
      <c r="GV62">
        <f t="shared" si="268"/>
        <v>0</v>
      </c>
      <c r="GW62">
        <f t="shared" si="268"/>
        <v>0</v>
      </c>
      <c r="GX62">
        <f t="shared" si="268"/>
        <v>0</v>
      </c>
      <c r="GY62">
        <f>(GY61*($Q$18+1)*GY60)/($Q$18*((1-$Q$19)+($Q$19*$J$107/$Q$20))+GY60)</f>
        <v>0.83502302101080272</v>
      </c>
      <c r="GZ62">
        <f t="shared" si="268"/>
        <v>0</v>
      </c>
      <c r="HA62">
        <f t="shared" si="268"/>
        <v>0</v>
      </c>
    </row>
    <row r="63" spans="1:209" x14ac:dyDescent="0.25">
      <c r="A63" s="10" t="s">
        <v>162</v>
      </c>
      <c r="B63" s="9">
        <v>0</v>
      </c>
      <c r="C63" s="9">
        <v>0</v>
      </c>
      <c r="D63" s="9">
        <v>0</v>
      </c>
      <c r="E63" s="9">
        <v>0</v>
      </c>
      <c r="F63" s="9">
        <v>0</v>
      </c>
      <c r="G63" s="9">
        <v>0</v>
      </c>
      <c r="H63" s="9">
        <v>0</v>
      </c>
      <c r="I63" s="9">
        <v>1</v>
      </c>
      <c r="J63" s="9">
        <v>0</v>
      </c>
      <c r="K63" s="9">
        <v>0</v>
      </c>
      <c r="L63" s="9">
        <f t="shared" si="9"/>
        <v>1</v>
      </c>
      <c r="M63" s="9">
        <f t="shared" si="10"/>
        <v>1.0413926851582251</v>
      </c>
      <c r="N63">
        <f t="shared" si="11"/>
        <v>0.80163234623316648</v>
      </c>
      <c r="S63" s="30"/>
      <c r="T63" t="s">
        <v>68</v>
      </c>
      <c r="U63">
        <f>SUM(U62:AI62)</f>
        <v>0.52315169114462368</v>
      </c>
      <c r="AL63" s="30"/>
      <c r="AM63" t="s">
        <v>70</v>
      </c>
      <c r="AN63">
        <f>SUM(AN62:BB62)</f>
        <v>2.9321618973627688</v>
      </c>
      <c r="BD63" s="30"/>
      <c r="BE63" t="s">
        <v>72</v>
      </c>
      <c r="BF63">
        <f>SUM(BF62:CA62)</f>
        <v>2.07482108286333</v>
      </c>
      <c r="CD63" s="30"/>
      <c r="CE63" t="s">
        <v>74</v>
      </c>
      <c r="CF63">
        <f>SUM(CF62:CP62)</f>
        <v>1.5778852829371819</v>
      </c>
      <c r="CS63" s="30"/>
      <c r="CT63" t="s">
        <v>83</v>
      </c>
      <c r="CU63">
        <f>SUM(CU62:DF62)</f>
        <v>2.4811743925700074</v>
      </c>
      <c r="DI63" s="30"/>
      <c r="DJ63" t="s">
        <v>87</v>
      </c>
      <c r="DK63">
        <f>SUM(DK62:DT62)</f>
        <v>3.1333248424254592</v>
      </c>
      <c r="DW63" s="30"/>
      <c r="DX63" t="s">
        <v>91</v>
      </c>
      <c r="DY63">
        <f>SUM(DY62:EL62)</f>
        <v>1.9669033283473623</v>
      </c>
      <c r="EO63" s="30"/>
      <c r="EP63" t="s">
        <v>95</v>
      </c>
      <c r="EQ63">
        <f>SUM(EQ62:FK62)</f>
        <v>0.42477161357428583</v>
      </c>
      <c r="FN63" s="30"/>
      <c r="FO63" t="s">
        <v>99</v>
      </c>
      <c r="FP63">
        <f>SUM(FP62:GA62)</f>
        <v>0.93527251002735967</v>
      </c>
      <c r="GD63" s="30"/>
      <c r="GE63" t="s">
        <v>102</v>
      </c>
      <c r="GF63">
        <f>SUM(GF62:HA62)</f>
        <v>1.2212267363791467</v>
      </c>
    </row>
    <row r="64" spans="1:209" x14ac:dyDescent="0.25">
      <c r="A64" s="10" t="s">
        <v>159</v>
      </c>
      <c r="B64" s="9">
        <v>0</v>
      </c>
      <c r="C64" s="9">
        <v>0</v>
      </c>
      <c r="D64" s="9">
        <v>0</v>
      </c>
      <c r="E64" s="9">
        <v>0</v>
      </c>
      <c r="F64" s="9">
        <v>0</v>
      </c>
      <c r="G64" s="9">
        <v>0</v>
      </c>
      <c r="H64" s="9">
        <v>0</v>
      </c>
      <c r="I64" s="9">
        <v>1</v>
      </c>
      <c r="J64" s="9">
        <v>0</v>
      </c>
      <c r="K64" s="9">
        <v>0</v>
      </c>
      <c r="L64" s="9">
        <f t="shared" si="9"/>
        <v>1</v>
      </c>
      <c r="M64" s="9">
        <f t="shared" si="10"/>
        <v>1.0413926851582251</v>
      </c>
      <c r="N64">
        <f t="shared" si="11"/>
        <v>0.80163234623316648</v>
      </c>
    </row>
    <row r="65" spans="1:29" x14ac:dyDescent="0.25">
      <c r="A65" s="10" t="s">
        <v>155</v>
      </c>
      <c r="B65" s="9">
        <v>0</v>
      </c>
      <c r="C65" s="9">
        <v>0</v>
      </c>
      <c r="D65" s="9">
        <v>0</v>
      </c>
      <c r="E65" s="9">
        <v>0</v>
      </c>
      <c r="F65" s="9">
        <v>0</v>
      </c>
      <c r="G65" s="9">
        <v>0</v>
      </c>
      <c r="H65" s="9">
        <v>0</v>
      </c>
      <c r="I65" s="9">
        <v>1</v>
      </c>
      <c r="J65" s="9">
        <v>0</v>
      </c>
      <c r="K65" s="9">
        <v>0</v>
      </c>
      <c r="L65" s="9">
        <f t="shared" si="9"/>
        <v>1</v>
      </c>
      <c r="M65" s="9">
        <f t="shared" si="10"/>
        <v>1.0413926851582251</v>
      </c>
      <c r="N65">
        <f t="shared" si="11"/>
        <v>0.80163234623316648</v>
      </c>
      <c r="S65" s="16"/>
    </row>
    <row r="66" spans="1:29" x14ac:dyDescent="0.25">
      <c r="A66" s="10" t="s">
        <v>171</v>
      </c>
      <c r="B66" s="9">
        <v>0</v>
      </c>
      <c r="C66" s="9">
        <v>0</v>
      </c>
      <c r="D66" s="9">
        <v>0</v>
      </c>
      <c r="E66" s="9">
        <v>0</v>
      </c>
      <c r="F66" s="9">
        <v>0</v>
      </c>
      <c r="G66" s="9">
        <v>0</v>
      </c>
      <c r="H66" s="9">
        <v>0</v>
      </c>
      <c r="I66" s="9">
        <v>0</v>
      </c>
      <c r="J66" s="9">
        <v>1</v>
      </c>
      <c r="K66" s="9">
        <v>0</v>
      </c>
      <c r="L66" s="9">
        <f t="shared" si="9"/>
        <v>1</v>
      </c>
      <c r="M66" s="9">
        <f t="shared" si="10"/>
        <v>1.0413926851582251</v>
      </c>
      <c r="N66">
        <f t="shared" si="11"/>
        <v>0.80163234623316648</v>
      </c>
      <c r="S66" s="16"/>
    </row>
    <row r="67" spans="1:29" x14ac:dyDescent="0.25">
      <c r="A67" s="10" t="s">
        <v>118</v>
      </c>
      <c r="B67" s="9">
        <v>0</v>
      </c>
      <c r="C67" s="9">
        <v>1</v>
      </c>
      <c r="D67" s="9">
        <v>0</v>
      </c>
      <c r="E67" s="9">
        <v>0</v>
      </c>
      <c r="F67" s="9">
        <v>1</v>
      </c>
      <c r="G67" s="9">
        <v>0</v>
      </c>
      <c r="H67" s="9">
        <v>0</v>
      </c>
      <c r="I67" s="9">
        <v>0</v>
      </c>
      <c r="J67" s="9">
        <v>0</v>
      </c>
      <c r="K67" s="9">
        <v>1</v>
      </c>
      <c r="L67" s="9">
        <f t="shared" si="9"/>
        <v>3</v>
      </c>
      <c r="M67" s="9">
        <f t="shared" si="10"/>
        <v>0.56427143043856254</v>
      </c>
      <c r="N67">
        <f t="shared" si="11"/>
        <v>0.33099321904142442</v>
      </c>
      <c r="S67" s="16"/>
      <c r="T67" s="29" t="s">
        <v>182</v>
      </c>
      <c r="U67" s="29"/>
      <c r="V67" s="29"/>
      <c r="W67" s="29"/>
      <c r="X67" s="29"/>
      <c r="Y67" s="29"/>
      <c r="Z67" s="29"/>
      <c r="AA67" s="29"/>
      <c r="AB67" s="29"/>
      <c r="AC67" s="29"/>
    </row>
    <row r="68" spans="1:29" x14ac:dyDescent="0.25">
      <c r="A68" s="10" t="s">
        <v>152</v>
      </c>
      <c r="B68" s="9">
        <v>0</v>
      </c>
      <c r="C68" s="9">
        <v>0</v>
      </c>
      <c r="D68" s="9">
        <v>0</v>
      </c>
      <c r="E68" s="9">
        <v>0</v>
      </c>
      <c r="F68" s="9">
        <v>0</v>
      </c>
      <c r="G68" s="9">
        <v>0</v>
      </c>
      <c r="H68" s="9">
        <v>0</v>
      </c>
      <c r="I68" s="9">
        <v>1</v>
      </c>
      <c r="J68" s="9">
        <v>0</v>
      </c>
      <c r="K68" s="9">
        <v>0</v>
      </c>
      <c r="L68" s="9">
        <f t="shared" si="9"/>
        <v>1</v>
      </c>
      <c r="M68" s="9">
        <f t="shared" si="10"/>
        <v>1.0413926851582251</v>
      </c>
      <c r="N68">
        <f t="shared" si="11"/>
        <v>0.80163234623316648</v>
      </c>
      <c r="S68" s="16"/>
      <c r="T68" s="17">
        <v>1</v>
      </c>
      <c r="U68" s="17">
        <v>2</v>
      </c>
      <c r="V68" s="17">
        <v>3</v>
      </c>
      <c r="W68" s="17">
        <v>4</v>
      </c>
      <c r="X68" s="17">
        <v>5</v>
      </c>
      <c r="Y68" s="17">
        <v>6</v>
      </c>
      <c r="Z68" s="17">
        <v>7</v>
      </c>
      <c r="AA68" s="17">
        <v>8</v>
      </c>
      <c r="AB68" s="17">
        <v>9</v>
      </c>
      <c r="AC68" s="17">
        <v>10</v>
      </c>
    </row>
    <row r="69" spans="1:29" x14ac:dyDescent="0.25">
      <c r="A69" s="10" t="s">
        <v>78</v>
      </c>
      <c r="B69" s="9">
        <v>1</v>
      </c>
      <c r="C69" s="9">
        <v>0</v>
      </c>
      <c r="D69" s="9">
        <v>1</v>
      </c>
      <c r="E69" s="9">
        <v>0</v>
      </c>
      <c r="F69" s="9">
        <v>0</v>
      </c>
      <c r="G69" s="9">
        <v>0</v>
      </c>
      <c r="H69" s="9">
        <v>0</v>
      </c>
      <c r="I69" s="9">
        <v>0</v>
      </c>
      <c r="J69" s="9">
        <v>0</v>
      </c>
      <c r="K69" s="9">
        <v>0</v>
      </c>
      <c r="L69" s="9">
        <f t="shared" si="9"/>
        <v>2</v>
      </c>
      <c r="M69" s="9">
        <f t="shared" si="10"/>
        <v>0.74036268949424389</v>
      </c>
      <c r="N69">
        <f t="shared" si="11"/>
        <v>0.53147891704225514</v>
      </c>
      <c r="R69" s="34" t="s">
        <v>56</v>
      </c>
      <c r="S69" s="17">
        <v>1</v>
      </c>
      <c r="T69" s="1"/>
      <c r="U69">
        <f>U23</f>
        <v>2.0867093472984299</v>
      </c>
      <c r="V69">
        <f>U28</f>
        <v>3.9357065164898635</v>
      </c>
      <c r="W69">
        <f>U33</f>
        <v>1.3572441595047966</v>
      </c>
      <c r="X69">
        <f>U38</f>
        <v>0</v>
      </c>
      <c r="Y69">
        <f>U43</f>
        <v>0.30538682331536576</v>
      </c>
      <c r="Z69">
        <f>U48</f>
        <v>2.4562414708672167</v>
      </c>
      <c r="AA69">
        <f>U53</f>
        <v>1.6629592839517924</v>
      </c>
      <c r="AB69">
        <f>U58</f>
        <v>0</v>
      </c>
      <c r="AC69">
        <f>U63</f>
        <v>0.52315169114462368</v>
      </c>
    </row>
    <row r="70" spans="1:29" x14ac:dyDescent="0.25">
      <c r="A70" s="10" t="s">
        <v>158</v>
      </c>
      <c r="B70" s="9">
        <v>0</v>
      </c>
      <c r="C70" s="9">
        <v>0</v>
      </c>
      <c r="D70" s="9">
        <v>0</v>
      </c>
      <c r="E70" s="9">
        <v>0</v>
      </c>
      <c r="F70" s="9">
        <v>0</v>
      </c>
      <c r="G70" s="9">
        <v>0</v>
      </c>
      <c r="H70" s="9">
        <v>0</v>
      </c>
      <c r="I70" s="9">
        <v>1</v>
      </c>
      <c r="J70" s="9">
        <v>0</v>
      </c>
      <c r="K70" s="9">
        <v>0</v>
      </c>
      <c r="L70" s="9">
        <f t="shared" si="9"/>
        <v>1</v>
      </c>
      <c r="M70" s="9">
        <f t="shared" si="10"/>
        <v>1.0413926851582251</v>
      </c>
      <c r="N70">
        <f t="shared" si="11"/>
        <v>0.80163234623316648</v>
      </c>
      <c r="R70" s="34"/>
      <c r="S70" s="17">
        <v>2</v>
      </c>
      <c r="T70">
        <f>AN$23</f>
        <v>2.0202327040927357</v>
      </c>
      <c r="U70" s="1"/>
      <c r="V70">
        <f>$AN$28</f>
        <v>2.261878676221392</v>
      </c>
      <c r="W70">
        <f>$AN$33</f>
        <v>2.1192182262574351</v>
      </c>
      <c r="X70">
        <f>$AN$38</f>
        <v>1.1319216373779339</v>
      </c>
      <c r="Y70">
        <f>$AN$43</f>
        <v>0.81505740713624242</v>
      </c>
      <c r="Z70">
        <f>$AN$48</f>
        <v>1.2712125501992406</v>
      </c>
      <c r="AA70">
        <f>$AN$53</f>
        <v>0</v>
      </c>
      <c r="AB70">
        <f>$AN$58</f>
        <v>0.38620371536834386</v>
      </c>
      <c r="AC70">
        <f>$AN$63</f>
        <v>2.9321618973627688</v>
      </c>
    </row>
    <row r="71" spans="1:29" x14ac:dyDescent="0.25">
      <c r="A71" s="10" t="s">
        <v>105</v>
      </c>
      <c r="B71" s="9">
        <v>1</v>
      </c>
      <c r="C71" s="9">
        <v>2</v>
      </c>
      <c r="D71" s="9">
        <v>1</v>
      </c>
      <c r="E71" s="9">
        <v>1</v>
      </c>
      <c r="F71" s="9">
        <v>0</v>
      </c>
      <c r="G71" s="9">
        <v>1</v>
      </c>
      <c r="H71" s="9">
        <v>0</v>
      </c>
      <c r="I71" s="9">
        <v>0</v>
      </c>
      <c r="J71" s="9">
        <v>0</v>
      </c>
      <c r="K71" s="9">
        <v>1</v>
      </c>
      <c r="L71" s="9">
        <f t="shared" si="9"/>
        <v>6</v>
      </c>
      <c r="M71" s="9">
        <f t="shared" si="10"/>
        <v>0.2632414347745814</v>
      </c>
      <c r="N71">
        <f t="shared" si="11"/>
        <v>-0.15970084286751185</v>
      </c>
      <c r="R71" s="34"/>
      <c r="S71" s="17">
        <v>3</v>
      </c>
      <c r="T71">
        <f>BF$23</f>
        <v>4.3941072548284881</v>
      </c>
      <c r="U71">
        <f>BF$28</f>
        <v>2.6741435730571617</v>
      </c>
      <c r="V71" s="1"/>
      <c r="W71">
        <f>BF$33</f>
        <v>0.70263194096552373</v>
      </c>
      <c r="X71">
        <f>BF$38</f>
        <v>0</v>
      </c>
      <c r="Y71">
        <f>BF$43</f>
        <v>1.6844690046740833</v>
      </c>
      <c r="Z71">
        <f>BF$48</f>
        <v>1.9861182973163989</v>
      </c>
      <c r="AA71">
        <f>BF$53</f>
        <v>2.0751305530232154</v>
      </c>
      <c r="AB71">
        <f>BF$58</f>
        <v>0</v>
      </c>
      <c r="AC71">
        <f>BF$63</f>
        <v>2.07482108286333</v>
      </c>
    </row>
    <row r="72" spans="1:29" x14ac:dyDescent="0.25">
      <c r="A72" s="10" t="s">
        <v>92</v>
      </c>
      <c r="B72" s="9">
        <v>0</v>
      </c>
      <c r="C72" s="9">
        <v>0</v>
      </c>
      <c r="D72" s="9">
        <v>0</v>
      </c>
      <c r="E72" s="9">
        <v>0</v>
      </c>
      <c r="F72" s="9">
        <v>0</v>
      </c>
      <c r="G72" s="9">
        <v>0</v>
      </c>
      <c r="H72" s="9">
        <v>1</v>
      </c>
      <c r="I72" s="9">
        <v>0</v>
      </c>
      <c r="J72" s="9">
        <v>0</v>
      </c>
      <c r="K72" s="9">
        <v>0</v>
      </c>
      <c r="L72" s="9">
        <f t="shared" si="9"/>
        <v>1</v>
      </c>
      <c r="M72" s="9">
        <f t="shared" si="10"/>
        <v>1.0413926851582251</v>
      </c>
      <c r="N72">
        <f t="shared" si="11"/>
        <v>0.80163234623316648</v>
      </c>
      <c r="R72" s="34"/>
      <c r="S72" s="17">
        <v>4</v>
      </c>
      <c r="T72">
        <f>CF$23</f>
        <v>1.2870969822833596</v>
      </c>
      <c r="U72">
        <f>CF$28</f>
        <v>1.9997338114102676</v>
      </c>
      <c r="V72" s="14">
        <f>CF$33</f>
        <v>0.50178887254071436</v>
      </c>
      <c r="W72" s="1"/>
      <c r="X72">
        <f>CF$38</f>
        <v>2.5050690630324084</v>
      </c>
      <c r="Y72">
        <f>CF$43</f>
        <v>0.30538682331536576</v>
      </c>
      <c r="Z72">
        <f>CF$48</f>
        <v>1.2712125501992406</v>
      </c>
      <c r="AA72">
        <f>CF$53</f>
        <v>0.46749529581706689</v>
      </c>
      <c r="AB72">
        <f>CF$58</f>
        <v>0.38620371536834386</v>
      </c>
      <c r="AC72">
        <f>CF$63</f>
        <v>1.5778852829371819</v>
      </c>
    </row>
    <row r="73" spans="1:29" x14ac:dyDescent="0.25">
      <c r="A73" s="10" t="s">
        <v>160</v>
      </c>
      <c r="B73" s="9">
        <v>0</v>
      </c>
      <c r="C73" s="9">
        <v>0</v>
      </c>
      <c r="D73" s="9">
        <v>0</v>
      </c>
      <c r="E73" s="9">
        <v>0</v>
      </c>
      <c r="F73" s="9">
        <v>0</v>
      </c>
      <c r="G73" s="9">
        <v>0</v>
      </c>
      <c r="H73" s="9">
        <v>0</v>
      </c>
      <c r="I73" s="9">
        <v>1</v>
      </c>
      <c r="J73" s="9">
        <v>0</v>
      </c>
      <c r="K73" s="9">
        <v>0</v>
      </c>
      <c r="L73" s="9">
        <f t="shared" si="9"/>
        <v>1</v>
      </c>
      <c r="M73" s="9">
        <f t="shared" si="10"/>
        <v>1.0413926851582251</v>
      </c>
      <c r="N73">
        <f t="shared" si="11"/>
        <v>0.80163234623316648</v>
      </c>
      <c r="R73" s="34"/>
      <c r="S73" s="17">
        <v>5</v>
      </c>
      <c r="T73">
        <f>CU$23</f>
        <v>0</v>
      </c>
      <c r="U73">
        <f>CU$28</f>
        <v>1.0448011008636686</v>
      </c>
      <c r="V73" s="14">
        <f>CU$33</f>
        <v>0</v>
      </c>
      <c r="W73">
        <f>CU$38</f>
        <v>2.5766879371343512</v>
      </c>
      <c r="X73" s="1"/>
      <c r="Y73">
        <f>CU$43</f>
        <v>1.8188950208994221</v>
      </c>
      <c r="Z73">
        <f>CU$48</f>
        <v>0</v>
      </c>
      <c r="AA73">
        <f>CU$53</f>
        <v>0</v>
      </c>
      <c r="AB73">
        <f>CU$58</f>
        <v>0</v>
      </c>
      <c r="AC73">
        <f>CU$63</f>
        <v>2.4811743925700074</v>
      </c>
    </row>
    <row r="74" spans="1:29" x14ac:dyDescent="0.25">
      <c r="A74" s="10" t="s">
        <v>176</v>
      </c>
      <c r="B74" s="9">
        <v>0</v>
      </c>
      <c r="C74" s="9">
        <v>0</v>
      </c>
      <c r="D74" s="9">
        <v>0</v>
      </c>
      <c r="E74" s="9">
        <v>0</v>
      </c>
      <c r="F74" s="9">
        <v>0</v>
      </c>
      <c r="G74" s="9">
        <v>0</v>
      </c>
      <c r="H74" s="9">
        <v>0</v>
      </c>
      <c r="I74" s="9">
        <v>0</v>
      </c>
      <c r="J74" s="9">
        <v>0</v>
      </c>
      <c r="K74" s="9">
        <v>1</v>
      </c>
      <c r="L74" s="9">
        <f t="shared" si="9"/>
        <v>1</v>
      </c>
      <c r="M74" s="9">
        <f t="shared" si="10"/>
        <v>1.0413926851582251</v>
      </c>
      <c r="N74">
        <f t="shared" si="11"/>
        <v>0.80163234623316648</v>
      </c>
      <c r="R74" s="34"/>
      <c r="S74" s="17">
        <v>6</v>
      </c>
      <c r="T74">
        <f>DK$23</f>
        <v>0.26067183291669505</v>
      </c>
      <c r="U74">
        <f>DK$28</f>
        <v>0.82940933632659775</v>
      </c>
      <c r="V74" s="14">
        <f>DK$33</f>
        <v>1.1151746579383957</v>
      </c>
      <c r="W74">
        <f>DK$38</f>
        <v>0.30538682331536576</v>
      </c>
      <c r="X74">
        <f>DK$43</f>
        <v>1.768338951757684</v>
      </c>
      <c r="Y74" s="1"/>
      <c r="Z74">
        <f>DK$48</f>
        <v>1.0713845471065246</v>
      </c>
      <c r="AA74">
        <f>DK$53</f>
        <v>0.41217126907142304</v>
      </c>
      <c r="AB74">
        <f>DK$58</f>
        <v>0</v>
      </c>
      <c r="AC74">
        <f>DK$63</f>
        <v>3.1333248424254592</v>
      </c>
    </row>
    <row r="75" spans="1:29" x14ac:dyDescent="0.25">
      <c r="A75" s="10" t="s">
        <v>180</v>
      </c>
      <c r="B75" s="9">
        <v>0</v>
      </c>
      <c r="C75" s="9">
        <v>0</v>
      </c>
      <c r="D75" s="9">
        <v>0</v>
      </c>
      <c r="E75" s="9">
        <v>0</v>
      </c>
      <c r="F75" s="9">
        <v>0</v>
      </c>
      <c r="G75" s="9">
        <v>0</v>
      </c>
      <c r="H75" s="9">
        <v>0</v>
      </c>
      <c r="I75" s="9">
        <v>0</v>
      </c>
      <c r="J75" s="9">
        <v>0</v>
      </c>
      <c r="K75" s="9">
        <v>1</v>
      </c>
      <c r="L75" s="9">
        <f t="shared" si="9"/>
        <v>1</v>
      </c>
      <c r="M75" s="9">
        <f t="shared" si="10"/>
        <v>1.0413926851582251</v>
      </c>
      <c r="N75">
        <f t="shared" si="11"/>
        <v>0.80163234623316648</v>
      </c>
      <c r="R75" s="34"/>
      <c r="S75" s="17">
        <v>7</v>
      </c>
      <c r="T75">
        <f>DY$23</f>
        <v>2.3363598372565613</v>
      </c>
      <c r="U75">
        <f>DY$28</f>
        <v>1.2712125501992406</v>
      </c>
      <c r="V75" s="14">
        <f>DY$33</f>
        <v>1.4791590040972249</v>
      </c>
      <c r="W75">
        <f>DY$38</f>
        <v>1.4165862852919111</v>
      </c>
      <c r="X75">
        <f>DY$43</f>
        <v>0</v>
      </c>
      <c r="Y75">
        <f>DY$48</f>
        <v>1.1747984208532067</v>
      </c>
      <c r="Z75" s="1"/>
      <c r="AA75">
        <f>DY$53</f>
        <v>3.2706346070576262</v>
      </c>
      <c r="AB75">
        <f>DY$58</f>
        <v>0.38620371536834386</v>
      </c>
      <c r="AC75">
        <f>DY$63</f>
        <v>1.9669033283473623</v>
      </c>
    </row>
    <row r="76" spans="1:29" x14ac:dyDescent="0.25">
      <c r="A76" s="10" t="s">
        <v>103</v>
      </c>
      <c r="B76" s="9">
        <v>0</v>
      </c>
      <c r="C76" s="9">
        <v>0</v>
      </c>
      <c r="D76" s="9">
        <v>1</v>
      </c>
      <c r="E76" s="9">
        <v>0</v>
      </c>
      <c r="F76" s="9">
        <v>0</v>
      </c>
      <c r="G76" s="9">
        <v>0</v>
      </c>
      <c r="H76" s="9">
        <v>0</v>
      </c>
      <c r="I76" s="9">
        <v>0</v>
      </c>
      <c r="J76" s="9">
        <v>0</v>
      </c>
      <c r="K76" s="9">
        <v>1</v>
      </c>
      <c r="L76" s="9">
        <f t="shared" si="9"/>
        <v>2</v>
      </c>
      <c r="M76" s="9">
        <f t="shared" si="10"/>
        <v>0.74036268949424389</v>
      </c>
      <c r="N76">
        <f t="shared" si="11"/>
        <v>0.53147891704225514</v>
      </c>
      <c r="R76" s="34"/>
      <c r="S76" s="17">
        <v>8</v>
      </c>
      <c r="T76">
        <f>EQ$23</f>
        <v>2.1995021868335436</v>
      </c>
      <c r="U76">
        <f>EQ$28</f>
        <v>0</v>
      </c>
      <c r="V76" s="14">
        <f>EQ$33</f>
        <v>2.279127662467423</v>
      </c>
      <c r="W76">
        <f>EQ$38</f>
        <v>0.65461221853927276</v>
      </c>
      <c r="X76">
        <f>EQ$43</f>
        <v>0</v>
      </c>
      <c r="Y76">
        <f>EQ$48</f>
        <v>0.52018620231393398</v>
      </c>
      <c r="Z76">
        <f>EQ$53</f>
        <v>3.5276260179737413</v>
      </c>
      <c r="AA76" s="1"/>
      <c r="AB76">
        <f>EQ$58</f>
        <v>0</v>
      </c>
      <c r="AC76">
        <f>EQ$63</f>
        <v>0.42477161357428583</v>
      </c>
    </row>
    <row r="77" spans="1:29" x14ac:dyDescent="0.25">
      <c r="A77" s="10" t="s">
        <v>109</v>
      </c>
      <c r="B77" s="9">
        <v>1</v>
      </c>
      <c r="C77" s="9">
        <v>1</v>
      </c>
      <c r="D77" s="9">
        <v>2</v>
      </c>
      <c r="E77" s="9">
        <v>0</v>
      </c>
      <c r="F77" s="9">
        <v>0</v>
      </c>
      <c r="G77" s="9">
        <v>0</v>
      </c>
      <c r="H77" s="9">
        <v>0</v>
      </c>
      <c r="I77" s="9">
        <v>0</v>
      </c>
      <c r="J77" s="9">
        <v>0</v>
      </c>
      <c r="K77" s="9">
        <v>0</v>
      </c>
      <c r="L77" s="9">
        <f t="shared" si="9"/>
        <v>3</v>
      </c>
      <c r="M77" s="9">
        <f t="shared" si="10"/>
        <v>0.56427143043856254</v>
      </c>
      <c r="N77">
        <f t="shared" si="11"/>
        <v>0.33099321904142442</v>
      </c>
      <c r="R77" s="34"/>
      <c r="S77" s="17">
        <v>9</v>
      </c>
      <c r="T77">
        <f>FP$23</f>
        <v>0</v>
      </c>
      <c r="U77">
        <f>FP$28</f>
        <v>0.35647879998936638</v>
      </c>
      <c r="V77" s="14">
        <f>FP$33</f>
        <v>0</v>
      </c>
      <c r="W77">
        <f>FP$38</f>
        <v>0.39724511765015802</v>
      </c>
      <c r="X77">
        <f>FP$43</f>
        <v>0</v>
      </c>
      <c r="Y77">
        <f>FP$48</f>
        <v>0</v>
      </c>
      <c r="Z77">
        <f>FP$53</f>
        <v>0.35647879998936638</v>
      </c>
      <c r="AA77">
        <f>FP$58</f>
        <v>0</v>
      </c>
      <c r="AB77" s="1"/>
      <c r="AC77">
        <f>FP$63</f>
        <v>0.93527251002735967</v>
      </c>
    </row>
    <row r="78" spans="1:29" x14ac:dyDescent="0.25">
      <c r="A78" s="10" t="s">
        <v>166</v>
      </c>
      <c r="B78" s="9">
        <v>0</v>
      </c>
      <c r="C78" s="9">
        <v>0</v>
      </c>
      <c r="D78" s="9">
        <v>0</v>
      </c>
      <c r="E78" s="9">
        <v>0</v>
      </c>
      <c r="F78" s="9">
        <v>0</v>
      </c>
      <c r="G78" s="9">
        <v>0</v>
      </c>
      <c r="H78" s="9">
        <v>0</v>
      </c>
      <c r="I78" s="9">
        <v>0</v>
      </c>
      <c r="J78" s="9">
        <v>1</v>
      </c>
      <c r="K78" s="9">
        <v>0</v>
      </c>
      <c r="L78" s="9">
        <f t="shared" si="9"/>
        <v>1</v>
      </c>
      <c r="M78" s="9">
        <f t="shared" si="10"/>
        <v>1.0413926851582251</v>
      </c>
      <c r="N78">
        <f t="shared" si="11"/>
        <v>0.80163234623316648</v>
      </c>
      <c r="R78" s="34"/>
      <c r="S78" s="17">
        <v>10</v>
      </c>
      <c r="T78">
        <f>GF$23</f>
        <v>0.72833362437619298</v>
      </c>
      <c r="U78">
        <f>GF$28</f>
        <v>3.6319691380326677</v>
      </c>
      <c r="V78" s="14">
        <f>GF$33</f>
        <v>1.8663649697179618</v>
      </c>
      <c r="W78">
        <f>GF$38</f>
        <v>2.1192182262574346</v>
      </c>
      <c r="X78">
        <f>GF$43</f>
        <v>3.2397792871482367</v>
      </c>
      <c r="Y78">
        <f>GF$48</f>
        <v>4.1579762441127786</v>
      </c>
      <c r="Z78">
        <f>GF$53</f>
        <v>2.3425970973057653</v>
      </c>
      <c r="AA78">
        <f>GF$58</f>
        <v>0.41217126907142304</v>
      </c>
      <c r="AB78">
        <f>GF$63</f>
        <v>1.2212267363791467</v>
      </c>
      <c r="AC78" s="1"/>
    </row>
    <row r="79" spans="1:29" x14ac:dyDescent="0.25">
      <c r="A79" s="10" t="s">
        <v>108</v>
      </c>
      <c r="B79" s="9">
        <v>1</v>
      </c>
      <c r="C79" s="9">
        <v>1</v>
      </c>
      <c r="D79" s="9">
        <v>0</v>
      </c>
      <c r="E79" s="9">
        <v>0</v>
      </c>
      <c r="F79" s="9">
        <v>0</v>
      </c>
      <c r="G79" s="9">
        <v>0</v>
      </c>
      <c r="H79" s="9">
        <v>0</v>
      </c>
      <c r="I79" s="9">
        <v>0</v>
      </c>
      <c r="J79" s="9">
        <v>0</v>
      </c>
      <c r="K79" s="9">
        <v>0</v>
      </c>
      <c r="L79" s="9">
        <f t="shared" si="9"/>
        <v>2</v>
      </c>
      <c r="M79" s="9">
        <f t="shared" si="10"/>
        <v>0.74036268949424389</v>
      </c>
      <c r="N79">
        <f t="shared" si="11"/>
        <v>0.53147891704225514</v>
      </c>
      <c r="V79" s="14"/>
    </row>
    <row r="80" spans="1:29" x14ac:dyDescent="0.25">
      <c r="A80" s="10" t="s">
        <v>135</v>
      </c>
      <c r="B80" s="9">
        <v>0</v>
      </c>
      <c r="C80" s="9">
        <v>0</v>
      </c>
      <c r="D80" s="9">
        <v>1</v>
      </c>
      <c r="E80" s="9">
        <v>0</v>
      </c>
      <c r="F80" s="9">
        <v>0</v>
      </c>
      <c r="G80" s="9">
        <v>0</v>
      </c>
      <c r="H80" s="9">
        <v>0</v>
      </c>
      <c r="I80" s="9">
        <v>0</v>
      </c>
      <c r="J80" s="9">
        <v>0</v>
      </c>
      <c r="K80" s="9">
        <v>0</v>
      </c>
      <c r="L80" s="9">
        <f t="shared" si="9"/>
        <v>1</v>
      </c>
      <c r="M80" s="9">
        <f t="shared" si="10"/>
        <v>1.0413926851582251</v>
      </c>
      <c r="N80">
        <f t="shared" si="11"/>
        <v>0.80163234623316648</v>
      </c>
      <c r="S80" s="16"/>
    </row>
    <row r="81" spans="1:19" x14ac:dyDescent="0.25">
      <c r="A81" s="10" t="s">
        <v>134</v>
      </c>
      <c r="B81" s="9">
        <v>0</v>
      </c>
      <c r="C81" s="9">
        <v>0</v>
      </c>
      <c r="D81" s="9">
        <v>1</v>
      </c>
      <c r="E81" s="9">
        <v>0</v>
      </c>
      <c r="F81" s="9">
        <v>0</v>
      </c>
      <c r="G81" s="9">
        <v>0</v>
      </c>
      <c r="H81" s="9">
        <v>0</v>
      </c>
      <c r="I81" s="9">
        <v>0</v>
      </c>
      <c r="J81" s="9">
        <v>0</v>
      </c>
      <c r="K81" s="9">
        <v>0</v>
      </c>
      <c r="L81" s="9">
        <f t="shared" si="9"/>
        <v>1</v>
      </c>
      <c r="M81" s="9">
        <f t="shared" si="10"/>
        <v>1.0413926851582251</v>
      </c>
      <c r="N81">
        <f t="shared" si="11"/>
        <v>0.80163234623316648</v>
      </c>
      <c r="S81" s="16"/>
    </row>
    <row r="82" spans="1:19" x14ac:dyDescent="0.25">
      <c r="A82" s="10" t="s">
        <v>177</v>
      </c>
      <c r="B82" s="9">
        <v>0</v>
      </c>
      <c r="C82" s="9">
        <v>0</v>
      </c>
      <c r="D82" s="9">
        <v>0</v>
      </c>
      <c r="E82" s="9">
        <v>0</v>
      </c>
      <c r="F82" s="9">
        <v>0</v>
      </c>
      <c r="G82" s="9">
        <v>0</v>
      </c>
      <c r="H82" s="9">
        <v>0</v>
      </c>
      <c r="I82" s="9">
        <v>0</v>
      </c>
      <c r="J82" s="9">
        <v>0</v>
      </c>
      <c r="K82" s="9">
        <v>1</v>
      </c>
      <c r="L82" s="9">
        <f t="shared" si="9"/>
        <v>1</v>
      </c>
      <c r="M82" s="9">
        <f t="shared" si="10"/>
        <v>1.0413926851582251</v>
      </c>
      <c r="N82">
        <f t="shared" si="11"/>
        <v>0.80163234623316648</v>
      </c>
      <c r="S82" s="16"/>
    </row>
    <row r="83" spans="1:19" x14ac:dyDescent="0.25">
      <c r="A83" s="11" t="s">
        <v>63</v>
      </c>
      <c r="B83" s="12">
        <v>1</v>
      </c>
      <c r="C83" s="12">
        <v>0</v>
      </c>
      <c r="D83" s="12">
        <v>0</v>
      </c>
      <c r="E83" s="12">
        <v>1</v>
      </c>
      <c r="F83" s="12">
        <v>0</v>
      </c>
      <c r="G83" s="12">
        <v>0</v>
      </c>
      <c r="H83" s="12">
        <v>0</v>
      </c>
      <c r="I83" s="12">
        <v>1</v>
      </c>
      <c r="J83" s="12">
        <v>0</v>
      </c>
      <c r="K83" s="12">
        <v>0</v>
      </c>
      <c r="L83" s="12">
        <f t="shared" si="9"/>
        <v>3</v>
      </c>
      <c r="M83" s="9">
        <f t="shared" si="10"/>
        <v>0.56427143043856254</v>
      </c>
      <c r="N83">
        <f t="shared" si="11"/>
        <v>0.33099321904142442</v>
      </c>
      <c r="S83" s="16"/>
    </row>
    <row r="84" spans="1:19" x14ac:dyDescent="0.25">
      <c r="A84" s="10" t="s">
        <v>107</v>
      </c>
      <c r="B84" s="9">
        <v>1</v>
      </c>
      <c r="C84" s="9">
        <v>0</v>
      </c>
      <c r="D84" s="9">
        <v>0</v>
      </c>
      <c r="E84" s="9">
        <v>0</v>
      </c>
      <c r="F84" s="9">
        <v>0</v>
      </c>
      <c r="G84" s="9">
        <v>0</v>
      </c>
      <c r="H84" s="9">
        <v>1</v>
      </c>
      <c r="I84" s="9">
        <v>0</v>
      </c>
      <c r="J84" s="9">
        <v>0</v>
      </c>
      <c r="K84" s="9">
        <v>0</v>
      </c>
      <c r="L84" s="9">
        <f t="shared" si="9"/>
        <v>2</v>
      </c>
      <c r="M84" s="9">
        <f t="shared" si="10"/>
        <v>0.74036268949424389</v>
      </c>
      <c r="N84">
        <f t="shared" si="11"/>
        <v>0.53147891704225514</v>
      </c>
    </row>
    <row r="85" spans="1:19" x14ac:dyDescent="0.25">
      <c r="A85" s="10" t="s">
        <v>116</v>
      </c>
      <c r="B85" s="9">
        <v>1</v>
      </c>
      <c r="C85" s="9">
        <v>0</v>
      </c>
      <c r="D85" s="9">
        <v>0</v>
      </c>
      <c r="E85" s="9">
        <v>0</v>
      </c>
      <c r="F85" s="9">
        <v>0</v>
      </c>
      <c r="G85" s="9">
        <v>0</v>
      </c>
      <c r="H85" s="9">
        <v>0</v>
      </c>
      <c r="I85" s="9">
        <v>0</v>
      </c>
      <c r="J85" s="9">
        <v>0</v>
      </c>
      <c r="K85" s="9">
        <v>0</v>
      </c>
      <c r="L85" s="9">
        <f t="shared" ref="L85:L106" si="269">COUNTIF(B85:K85,"&gt;0")</f>
        <v>1</v>
      </c>
      <c r="M85" s="9">
        <f t="shared" ref="M85:M106" si="270">LOG10(11/(L85))</f>
        <v>1.0413926851582251</v>
      </c>
      <c r="N85">
        <f t="shared" ref="N85:N106" si="271">LOG10(COLUMNS($B$19:$K$19)-L85+0.5)-LOG10(L85+0.5)</f>
        <v>0.80163234623316648</v>
      </c>
      <c r="S85" s="16"/>
    </row>
    <row r="86" spans="1:19" x14ac:dyDescent="0.25">
      <c r="A86" s="10" t="s">
        <v>122</v>
      </c>
      <c r="B86" s="9">
        <v>0</v>
      </c>
      <c r="C86" s="9">
        <v>1</v>
      </c>
      <c r="D86" s="9">
        <v>0</v>
      </c>
      <c r="E86" s="9">
        <v>0</v>
      </c>
      <c r="F86" s="9">
        <v>0</v>
      </c>
      <c r="G86" s="9">
        <v>0</v>
      </c>
      <c r="H86" s="9">
        <v>0</v>
      </c>
      <c r="I86" s="9">
        <v>0</v>
      </c>
      <c r="J86" s="9">
        <v>0</v>
      </c>
      <c r="K86" s="9">
        <v>0</v>
      </c>
      <c r="L86" s="9">
        <f t="shared" si="269"/>
        <v>1</v>
      </c>
      <c r="M86" s="9">
        <f t="shared" si="270"/>
        <v>1.0413926851582251</v>
      </c>
      <c r="N86">
        <f t="shared" si="271"/>
        <v>0.80163234623316648</v>
      </c>
      <c r="S86" s="16"/>
    </row>
    <row r="87" spans="1:19" x14ac:dyDescent="0.25">
      <c r="A87" s="10" t="s">
        <v>179</v>
      </c>
      <c r="B87" s="9">
        <v>0</v>
      </c>
      <c r="C87" s="9">
        <v>0</v>
      </c>
      <c r="D87" s="9">
        <v>0</v>
      </c>
      <c r="E87" s="9">
        <v>0</v>
      </c>
      <c r="F87" s="9">
        <v>0</v>
      </c>
      <c r="G87" s="9">
        <v>0</v>
      </c>
      <c r="H87" s="9">
        <v>0</v>
      </c>
      <c r="I87" s="9">
        <v>0</v>
      </c>
      <c r="J87" s="9">
        <v>0</v>
      </c>
      <c r="K87" s="9">
        <v>1</v>
      </c>
      <c r="L87" s="9">
        <f t="shared" si="269"/>
        <v>1</v>
      </c>
      <c r="M87" s="9">
        <f t="shared" si="270"/>
        <v>1.0413926851582251</v>
      </c>
      <c r="N87">
        <f t="shared" si="271"/>
        <v>0.80163234623316648</v>
      </c>
      <c r="S87" s="16"/>
    </row>
    <row r="88" spans="1:19" x14ac:dyDescent="0.25">
      <c r="A88" s="10" t="s">
        <v>110</v>
      </c>
      <c r="B88" s="9">
        <v>2</v>
      </c>
      <c r="C88" s="9">
        <v>0</v>
      </c>
      <c r="D88" s="9">
        <v>3</v>
      </c>
      <c r="E88" s="9">
        <v>0</v>
      </c>
      <c r="F88" s="9">
        <v>0</v>
      </c>
      <c r="G88" s="9">
        <v>0</v>
      </c>
      <c r="H88" s="9">
        <v>0</v>
      </c>
      <c r="I88" s="9">
        <v>1</v>
      </c>
      <c r="J88" s="9">
        <v>0</v>
      </c>
      <c r="K88" s="9">
        <v>0</v>
      </c>
      <c r="L88" s="9">
        <f t="shared" si="269"/>
        <v>3</v>
      </c>
      <c r="M88" s="9">
        <f t="shared" si="270"/>
        <v>0.56427143043856254</v>
      </c>
      <c r="N88">
        <f t="shared" si="271"/>
        <v>0.33099321904142442</v>
      </c>
      <c r="S88" s="16"/>
    </row>
    <row r="89" spans="1:19" x14ac:dyDescent="0.25">
      <c r="A89" s="10" t="s">
        <v>119</v>
      </c>
      <c r="B89" s="9">
        <v>0</v>
      </c>
      <c r="C89" s="9">
        <v>1</v>
      </c>
      <c r="D89" s="9">
        <v>1</v>
      </c>
      <c r="E89" s="9">
        <v>0</v>
      </c>
      <c r="F89" s="9">
        <v>0</v>
      </c>
      <c r="G89" s="9">
        <v>0</v>
      </c>
      <c r="H89" s="9">
        <v>0</v>
      </c>
      <c r="I89" s="9">
        <v>0</v>
      </c>
      <c r="J89" s="9">
        <v>0</v>
      </c>
      <c r="K89" s="9">
        <v>0</v>
      </c>
      <c r="L89" s="9">
        <f t="shared" si="269"/>
        <v>2</v>
      </c>
      <c r="M89" s="9">
        <f t="shared" si="270"/>
        <v>0.74036268949424389</v>
      </c>
      <c r="N89">
        <f t="shared" si="271"/>
        <v>0.53147891704225514</v>
      </c>
    </row>
    <row r="90" spans="1:19" x14ac:dyDescent="0.25">
      <c r="A90" s="10" t="s">
        <v>117</v>
      </c>
      <c r="B90" s="9">
        <v>0</v>
      </c>
      <c r="C90" s="9">
        <v>1</v>
      </c>
      <c r="D90" s="9">
        <v>0</v>
      </c>
      <c r="E90" s="9">
        <v>0</v>
      </c>
      <c r="F90" s="9">
        <v>1</v>
      </c>
      <c r="G90" s="9">
        <v>1</v>
      </c>
      <c r="H90" s="9">
        <v>0</v>
      </c>
      <c r="I90" s="9">
        <v>0</v>
      </c>
      <c r="J90" s="9">
        <v>0</v>
      </c>
      <c r="K90" s="9">
        <v>1</v>
      </c>
      <c r="L90" s="9">
        <f t="shared" si="269"/>
        <v>4</v>
      </c>
      <c r="M90" s="9">
        <f t="shared" si="270"/>
        <v>0.43933269383026263</v>
      </c>
      <c r="N90">
        <f t="shared" si="271"/>
        <v>0.15970084286751185</v>
      </c>
      <c r="S90" s="16"/>
    </row>
    <row r="91" spans="1:19" x14ac:dyDescent="0.25">
      <c r="A91" s="10" t="s">
        <v>106</v>
      </c>
      <c r="B91" s="9">
        <v>1</v>
      </c>
      <c r="C91" s="9">
        <v>0</v>
      </c>
      <c r="D91" s="9">
        <v>0</v>
      </c>
      <c r="E91" s="9">
        <v>0</v>
      </c>
      <c r="F91" s="9">
        <v>0</v>
      </c>
      <c r="G91" s="9">
        <v>0</v>
      </c>
      <c r="H91" s="9">
        <v>1</v>
      </c>
      <c r="I91" s="9">
        <v>0</v>
      </c>
      <c r="J91" s="9">
        <v>0</v>
      </c>
      <c r="K91" s="9">
        <v>0</v>
      </c>
      <c r="L91" s="9">
        <f t="shared" si="269"/>
        <v>2</v>
      </c>
      <c r="M91" s="9">
        <f t="shared" si="270"/>
        <v>0.74036268949424389</v>
      </c>
      <c r="N91">
        <f t="shared" si="271"/>
        <v>0.53147891704225514</v>
      </c>
      <c r="S91" s="16"/>
    </row>
    <row r="92" spans="1:19" x14ac:dyDescent="0.25">
      <c r="A92" s="10" t="s">
        <v>139</v>
      </c>
      <c r="B92" s="9">
        <v>0</v>
      </c>
      <c r="C92" s="9">
        <v>0</v>
      </c>
      <c r="D92" s="9">
        <v>0</v>
      </c>
      <c r="E92" s="9">
        <v>1</v>
      </c>
      <c r="F92" s="9">
        <v>0</v>
      </c>
      <c r="G92" s="9">
        <v>0</v>
      </c>
      <c r="H92" s="9">
        <v>0</v>
      </c>
      <c r="I92" s="9">
        <v>0</v>
      </c>
      <c r="J92" s="9">
        <v>0</v>
      </c>
      <c r="K92" s="9">
        <v>0</v>
      </c>
      <c r="L92" s="9">
        <f t="shared" si="269"/>
        <v>1</v>
      </c>
      <c r="M92" s="9">
        <f t="shared" si="270"/>
        <v>1.0413926851582251</v>
      </c>
      <c r="N92">
        <f t="shared" si="271"/>
        <v>0.80163234623316648</v>
      </c>
      <c r="S92" s="16"/>
    </row>
    <row r="93" spans="1:19" x14ac:dyDescent="0.25">
      <c r="A93" s="10" t="s">
        <v>141</v>
      </c>
      <c r="B93" s="9">
        <v>0</v>
      </c>
      <c r="C93" s="9">
        <v>0</v>
      </c>
      <c r="D93" s="9">
        <v>0</v>
      </c>
      <c r="E93" s="9">
        <v>0</v>
      </c>
      <c r="F93" s="9">
        <v>1</v>
      </c>
      <c r="G93" s="9">
        <v>0</v>
      </c>
      <c r="H93" s="9">
        <v>0</v>
      </c>
      <c r="I93" s="9">
        <v>0</v>
      </c>
      <c r="J93" s="9">
        <v>0</v>
      </c>
      <c r="K93" s="9">
        <v>1</v>
      </c>
      <c r="L93" s="9">
        <f t="shared" si="269"/>
        <v>2</v>
      </c>
      <c r="M93" s="9">
        <f t="shared" si="270"/>
        <v>0.74036268949424389</v>
      </c>
      <c r="N93">
        <f t="shared" si="271"/>
        <v>0.53147891704225514</v>
      </c>
      <c r="S93" s="16"/>
    </row>
    <row r="94" spans="1:19" x14ac:dyDescent="0.25">
      <c r="A94" s="10" t="s">
        <v>172</v>
      </c>
      <c r="B94" s="9">
        <v>0</v>
      </c>
      <c r="C94" s="9">
        <v>0</v>
      </c>
      <c r="D94" s="9">
        <v>0</v>
      </c>
      <c r="E94" s="9">
        <v>0</v>
      </c>
      <c r="F94" s="9">
        <v>0</v>
      </c>
      <c r="G94" s="9">
        <v>0</v>
      </c>
      <c r="H94" s="9">
        <v>0</v>
      </c>
      <c r="I94" s="9">
        <v>0</v>
      </c>
      <c r="J94" s="9">
        <v>1</v>
      </c>
      <c r="K94" s="9">
        <v>0</v>
      </c>
      <c r="L94" s="9">
        <f t="shared" si="269"/>
        <v>1</v>
      </c>
      <c r="M94" s="9">
        <f t="shared" si="270"/>
        <v>1.0413926851582251</v>
      </c>
      <c r="N94">
        <f t="shared" si="271"/>
        <v>0.80163234623316648</v>
      </c>
    </row>
    <row r="95" spans="1:19" x14ac:dyDescent="0.25">
      <c r="A95" s="10" t="s">
        <v>114</v>
      </c>
      <c r="B95" s="9">
        <v>1</v>
      </c>
      <c r="C95" s="9">
        <v>0</v>
      </c>
      <c r="D95" s="9">
        <v>1</v>
      </c>
      <c r="E95" s="9">
        <v>0</v>
      </c>
      <c r="F95" s="9">
        <v>0</v>
      </c>
      <c r="G95" s="9">
        <v>0</v>
      </c>
      <c r="H95" s="9">
        <v>0</v>
      </c>
      <c r="I95" s="9">
        <v>0</v>
      </c>
      <c r="J95" s="9">
        <v>0</v>
      </c>
      <c r="K95" s="9">
        <v>0</v>
      </c>
      <c r="L95" s="9">
        <f t="shared" si="269"/>
        <v>2</v>
      </c>
      <c r="M95" s="9">
        <f t="shared" si="270"/>
        <v>0.74036268949424389</v>
      </c>
      <c r="N95">
        <f t="shared" si="271"/>
        <v>0.53147891704225514</v>
      </c>
      <c r="S95" s="16"/>
    </row>
    <row r="96" spans="1:19" x14ac:dyDescent="0.25">
      <c r="A96" s="10" t="s">
        <v>121</v>
      </c>
      <c r="B96" s="9">
        <v>0</v>
      </c>
      <c r="C96" s="9">
        <v>1</v>
      </c>
      <c r="D96" s="9">
        <v>0</v>
      </c>
      <c r="E96" s="9">
        <v>0</v>
      </c>
      <c r="F96" s="9">
        <v>0</v>
      </c>
      <c r="G96" s="9">
        <v>0</v>
      </c>
      <c r="H96" s="9">
        <v>0</v>
      </c>
      <c r="I96" s="9">
        <v>0</v>
      </c>
      <c r="J96" s="9">
        <v>0</v>
      </c>
      <c r="K96" s="9">
        <v>0</v>
      </c>
      <c r="L96" s="9">
        <f t="shared" si="269"/>
        <v>1</v>
      </c>
      <c r="M96" s="9">
        <f t="shared" si="270"/>
        <v>1.0413926851582251</v>
      </c>
      <c r="N96">
        <f t="shared" si="271"/>
        <v>0.80163234623316648</v>
      </c>
      <c r="S96" s="16"/>
    </row>
    <row r="97" spans="1:19" x14ac:dyDescent="0.25">
      <c r="A97" s="10" t="s">
        <v>149</v>
      </c>
      <c r="B97" s="9">
        <v>0</v>
      </c>
      <c r="C97" s="9">
        <v>0</v>
      </c>
      <c r="D97" s="9">
        <v>0</v>
      </c>
      <c r="E97" s="9">
        <v>0</v>
      </c>
      <c r="F97" s="9">
        <v>0</v>
      </c>
      <c r="G97" s="9">
        <v>1</v>
      </c>
      <c r="H97" s="9">
        <v>0</v>
      </c>
      <c r="I97" s="9">
        <v>0</v>
      </c>
      <c r="J97" s="9">
        <v>0</v>
      </c>
      <c r="K97" s="9">
        <v>1</v>
      </c>
      <c r="L97" s="9">
        <f t="shared" si="269"/>
        <v>2</v>
      </c>
      <c r="M97" s="9">
        <f t="shared" si="270"/>
        <v>0.74036268949424389</v>
      </c>
      <c r="N97">
        <f t="shared" si="271"/>
        <v>0.53147891704225514</v>
      </c>
      <c r="S97" s="16"/>
    </row>
    <row r="98" spans="1:19" x14ac:dyDescent="0.25">
      <c r="A98" s="10" t="s">
        <v>84</v>
      </c>
      <c r="B98" s="9">
        <v>0</v>
      </c>
      <c r="C98" s="9">
        <v>0</v>
      </c>
      <c r="D98" s="9">
        <v>0</v>
      </c>
      <c r="E98" s="9">
        <v>0</v>
      </c>
      <c r="F98" s="9">
        <v>1</v>
      </c>
      <c r="G98" s="9">
        <v>1</v>
      </c>
      <c r="H98" s="9">
        <v>0</v>
      </c>
      <c r="I98" s="9">
        <v>0</v>
      </c>
      <c r="J98" s="9">
        <v>0</v>
      </c>
      <c r="K98" s="9">
        <v>1</v>
      </c>
      <c r="L98" s="9">
        <f t="shared" si="269"/>
        <v>3</v>
      </c>
      <c r="M98" s="9">
        <f t="shared" si="270"/>
        <v>0.56427143043856254</v>
      </c>
      <c r="N98">
        <f t="shared" si="271"/>
        <v>0.33099321904142442</v>
      </c>
      <c r="S98" s="16"/>
    </row>
    <row r="99" spans="1:19" x14ac:dyDescent="0.25">
      <c r="A99" s="10" t="s">
        <v>161</v>
      </c>
      <c r="B99" s="9">
        <v>0</v>
      </c>
      <c r="C99" s="9">
        <v>0</v>
      </c>
      <c r="D99" s="9">
        <v>0</v>
      </c>
      <c r="E99" s="9">
        <v>0</v>
      </c>
      <c r="F99" s="9">
        <v>0</v>
      </c>
      <c r="G99" s="9">
        <v>0</v>
      </c>
      <c r="H99" s="9">
        <v>0</v>
      </c>
      <c r="I99" s="9">
        <v>1</v>
      </c>
      <c r="J99" s="9">
        <v>0</v>
      </c>
      <c r="K99" s="9">
        <v>0</v>
      </c>
      <c r="L99" s="9">
        <f t="shared" si="269"/>
        <v>1</v>
      </c>
      <c r="M99" s="9">
        <f t="shared" si="270"/>
        <v>1.0413926851582251</v>
      </c>
      <c r="N99">
        <f t="shared" si="271"/>
        <v>0.80163234623316648</v>
      </c>
    </row>
    <row r="100" spans="1:19" x14ac:dyDescent="0.25">
      <c r="A100" s="10" t="s">
        <v>147</v>
      </c>
      <c r="B100" s="9">
        <v>0</v>
      </c>
      <c r="C100" s="9">
        <v>0</v>
      </c>
      <c r="D100" s="9">
        <v>0</v>
      </c>
      <c r="E100" s="9">
        <v>0</v>
      </c>
      <c r="F100" s="9">
        <v>0</v>
      </c>
      <c r="G100" s="9">
        <v>1</v>
      </c>
      <c r="H100" s="9">
        <v>0</v>
      </c>
      <c r="I100" s="9">
        <v>0</v>
      </c>
      <c r="J100" s="9">
        <v>0</v>
      </c>
      <c r="K100" s="9">
        <v>0</v>
      </c>
      <c r="L100" s="9">
        <f t="shared" si="269"/>
        <v>1</v>
      </c>
      <c r="M100" s="9">
        <f t="shared" si="270"/>
        <v>1.0413926851582251</v>
      </c>
      <c r="N100">
        <f t="shared" si="271"/>
        <v>0.80163234623316648</v>
      </c>
    </row>
    <row r="101" spans="1:19" x14ac:dyDescent="0.25">
      <c r="A101" s="10" t="s">
        <v>156</v>
      </c>
      <c r="B101" s="9">
        <v>0</v>
      </c>
      <c r="C101" s="9">
        <v>0</v>
      </c>
      <c r="D101" s="9">
        <v>0</v>
      </c>
      <c r="E101" s="9">
        <v>0</v>
      </c>
      <c r="F101" s="9">
        <v>0</v>
      </c>
      <c r="G101" s="9">
        <v>0</v>
      </c>
      <c r="H101" s="9">
        <v>0</v>
      </c>
      <c r="I101" s="9">
        <v>1</v>
      </c>
      <c r="J101" s="9">
        <v>0</v>
      </c>
      <c r="K101" s="9">
        <v>0</v>
      </c>
      <c r="L101" s="9">
        <f t="shared" si="269"/>
        <v>1</v>
      </c>
      <c r="M101" s="9">
        <f t="shared" si="270"/>
        <v>1.0413926851582251</v>
      </c>
      <c r="N101">
        <f t="shared" si="271"/>
        <v>0.80163234623316648</v>
      </c>
    </row>
    <row r="102" spans="1:19" x14ac:dyDescent="0.25">
      <c r="A102" s="10" t="s">
        <v>131</v>
      </c>
      <c r="B102" s="9">
        <v>0</v>
      </c>
      <c r="C102" s="9">
        <v>0</v>
      </c>
      <c r="D102" s="9">
        <v>1</v>
      </c>
      <c r="E102" s="9">
        <v>0</v>
      </c>
      <c r="F102" s="9">
        <v>0</v>
      </c>
      <c r="G102" s="9">
        <v>0</v>
      </c>
      <c r="H102" s="9">
        <v>0</v>
      </c>
      <c r="I102" s="9">
        <v>0</v>
      </c>
      <c r="J102" s="9">
        <v>0</v>
      </c>
      <c r="K102" s="9">
        <v>0</v>
      </c>
      <c r="L102" s="9">
        <f t="shared" si="269"/>
        <v>1</v>
      </c>
      <c r="M102" s="9">
        <f t="shared" si="270"/>
        <v>1.0413926851582251</v>
      </c>
      <c r="N102">
        <f t="shared" si="271"/>
        <v>0.80163234623316648</v>
      </c>
    </row>
    <row r="103" spans="1:19" x14ac:dyDescent="0.25">
      <c r="A103" s="10" t="s">
        <v>165</v>
      </c>
      <c r="B103" s="9">
        <v>0</v>
      </c>
      <c r="C103" s="9">
        <v>0</v>
      </c>
      <c r="D103" s="9">
        <v>0</v>
      </c>
      <c r="E103" s="9">
        <v>0</v>
      </c>
      <c r="F103" s="9">
        <v>0</v>
      </c>
      <c r="G103" s="9">
        <v>0</v>
      </c>
      <c r="H103" s="9">
        <v>0</v>
      </c>
      <c r="I103" s="9">
        <v>0</v>
      </c>
      <c r="J103" s="9">
        <v>1</v>
      </c>
      <c r="K103" s="9">
        <v>0</v>
      </c>
      <c r="L103" s="9">
        <f t="shared" si="269"/>
        <v>1</v>
      </c>
      <c r="M103" s="9">
        <f t="shared" si="270"/>
        <v>1.0413926851582251</v>
      </c>
      <c r="N103">
        <f t="shared" si="271"/>
        <v>0.80163234623316648</v>
      </c>
    </row>
    <row r="104" spans="1:19" x14ac:dyDescent="0.25">
      <c r="A104" s="10" t="s">
        <v>150</v>
      </c>
      <c r="B104" s="9">
        <v>0</v>
      </c>
      <c r="C104" s="9">
        <v>0</v>
      </c>
      <c r="D104" s="9">
        <v>0</v>
      </c>
      <c r="E104" s="9">
        <v>0</v>
      </c>
      <c r="F104" s="9">
        <v>0</v>
      </c>
      <c r="G104" s="9">
        <v>0</v>
      </c>
      <c r="H104" s="9">
        <v>1</v>
      </c>
      <c r="I104" s="9">
        <v>1</v>
      </c>
      <c r="J104" s="9">
        <v>0</v>
      </c>
      <c r="K104" s="9">
        <v>0</v>
      </c>
      <c r="L104" s="9">
        <f t="shared" si="269"/>
        <v>2</v>
      </c>
      <c r="M104" s="9">
        <f t="shared" si="270"/>
        <v>0.74036268949424389</v>
      </c>
      <c r="N104">
        <f t="shared" si="271"/>
        <v>0.53147891704225514</v>
      </c>
    </row>
    <row r="105" spans="1:19" x14ac:dyDescent="0.25">
      <c r="A105" s="10" t="s">
        <v>120</v>
      </c>
      <c r="B105" s="9">
        <v>0</v>
      </c>
      <c r="C105" s="9">
        <v>1</v>
      </c>
      <c r="D105" s="9">
        <v>0</v>
      </c>
      <c r="E105" s="9">
        <v>0</v>
      </c>
      <c r="F105" s="9">
        <v>0</v>
      </c>
      <c r="G105" s="9">
        <v>0</v>
      </c>
      <c r="H105" s="9">
        <v>0</v>
      </c>
      <c r="I105" s="9">
        <v>0</v>
      </c>
      <c r="J105" s="9">
        <v>0</v>
      </c>
      <c r="K105" s="9">
        <v>0</v>
      </c>
      <c r="L105" s="9">
        <f t="shared" si="269"/>
        <v>1</v>
      </c>
      <c r="M105" s="9">
        <f t="shared" si="270"/>
        <v>1.0413926851582251</v>
      </c>
      <c r="N105">
        <f t="shared" si="271"/>
        <v>0.80163234623316648</v>
      </c>
    </row>
    <row r="106" spans="1:19" x14ac:dyDescent="0.25">
      <c r="A106" s="10" t="s">
        <v>138</v>
      </c>
      <c r="B106" s="9">
        <v>0</v>
      </c>
      <c r="C106" s="9">
        <v>0</v>
      </c>
      <c r="D106" s="9">
        <v>0</v>
      </c>
      <c r="E106" s="9">
        <v>1</v>
      </c>
      <c r="F106" s="9">
        <v>1</v>
      </c>
      <c r="G106" s="9">
        <v>0</v>
      </c>
      <c r="H106" s="9">
        <v>0</v>
      </c>
      <c r="I106" s="9">
        <v>0</v>
      </c>
      <c r="J106" s="9">
        <v>0</v>
      </c>
      <c r="K106" s="9">
        <v>0</v>
      </c>
      <c r="L106" s="9">
        <f t="shared" si="269"/>
        <v>2</v>
      </c>
      <c r="M106" s="9">
        <f t="shared" si="270"/>
        <v>0.74036268949424389</v>
      </c>
      <c r="N106">
        <f t="shared" si="271"/>
        <v>0.53147891704225514</v>
      </c>
    </row>
    <row r="107" spans="1:19" x14ac:dyDescent="0.25">
      <c r="A107" s="13" t="s">
        <v>181</v>
      </c>
      <c r="B107" s="9">
        <f>SUM(B20:B106)</f>
        <v>17</v>
      </c>
      <c r="C107" s="9">
        <f t="shared" ref="C107:K107" si="272">SUM(C20:C106)</f>
        <v>15</v>
      </c>
      <c r="D107" s="9">
        <f t="shared" si="272"/>
        <v>25</v>
      </c>
      <c r="E107" s="9">
        <f t="shared" si="272"/>
        <v>11</v>
      </c>
      <c r="F107" s="9">
        <f t="shared" si="272"/>
        <v>12</v>
      </c>
      <c r="G107" s="9">
        <f t="shared" si="272"/>
        <v>11</v>
      </c>
      <c r="H107" s="9">
        <f t="shared" si="272"/>
        <v>15</v>
      </c>
      <c r="I107" s="9">
        <f t="shared" si="272"/>
        <v>25</v>
      </c>
      <c r="J107" s="9">
        <f t="shared" si="272"/>
        <v>12</v>
      </c>
      <c r="K107" s="9">
        <f t="shared" si="272"/>
        <v>23</v>
      </c>
      <c r="L107" s="9"/>
      <c r="M107" s="9"/>
    </row>
  </sheetData>
  <mergeCells count="115">
    <mergeCell ref="T67:AC67"/>
    <mergeCell ref="R69:R78"/>
    <mergeCell ref="S55:S58"/>
    <mergeCell ref="S60:S63"/>
    <mergeCell ref="S25:S28"/>
    <mergeCell ref="S30:S33"/>
    <mergeCell ref="S35:S38"/>
    <mergeCell ref="S40:S43"/>
    <mergeCell ref="S45:S48"/>
    <mergeCell ref="S50:S53"/>
    <mergeCell ref="B18:K18"/>
    <mergeCell ref="L18:L19"/>
    <mergeCell ref="M18:M19"/>
    <mergeCell ref="AN17:BA17"/>
    <mergeCell ref="AN18:BA18"/>
    <mergeCell ref="AL20:AL23"/>
    <mergeCell ref="AL25:AL28"/>
    <mergeCell ref="AL30:AL33"/>
    <mergeCell ref="AL35:AL38"/>
    <mergeCell ref="S20:S23"/>
    <mergeCell ref="U17:AI17"/>
    <mergeCell ref="U18:AI18"/>
    <mergeCell ref="AL40:AL43"/>
    <mergeCell ref="AL45:AL48"/>
    <mergeCell ref="AL50:AL53"/>
    <mergeCell ref="BD50:BD53"/>
    <mergeCell ref="BD55:BD58"/>
    <mergeCell ref="BD60:BD63"/>
    <mergeCell ref="CD20:CD23"/>
    <mergeCell ref="CD25:CD28"/>
    <mergeCell ref="CD30:CD33"/>
    <mergeCell ref="CD35:CD38"/>
    <mergeCell ref="CD40:CD43"/>
    <mergeCell ref="AL55:AL58"/>
    <mergeCell ref="AL60:AL63"/>
    <mergeCell ref="BD20:BD23"/>
    <mergeCell ref="BD25:BD28"/>
    <mergeCell ref="BD30:BD33"/>
    <mergeCell ref="BD35:BD38"/>
    <mergeCell ref="BD40:BD43"/>
    <mergeCell ref="BD45:BD48"/>
    <mergeCell ref="BF17:CA17"/>
    <mergeCell ref="BF18:CA18"/>
    <mergeCell ref="CS20:CS23"/>
    <mergeCell ref="CS25:CS28"/>
    <mergeCell ref="CD45:CD48"/>
    <mergeCell ref="CD50:CD53"/>
    <mergeCell ref="CD55:CD58"/>
    <mergeCell ref="CD60:CD63"/>
    <mergeCell ref="CF17:CP17"/>
    <mergeCell ref="CF18:CP18"/>
    <mergeCell ref="CS60:CS63"/>
    <mergeCell ref="CS30:CS33"/>
    <mergeCell ref="CS35:CS38"/>
    <mergeCell ref="CS40:CS43"/>
    <mergeCell ref="CS45:CS48"/>
    <mergeCell ref="CS50:CS53"/>
    <mergeCell ref="CS55:CS58"/>
    <mergeCell ref="DW50:DW53"/>
    <mergeCell ref="DW55:DW58"/>
    <mergeCell ref="DW60:DW63"/>
    <mergeCell ref="EO20:EO23"/>
    <mergeCell ref="EO25:EO28"/>
    <mergeCell ref="EO30:EO33"/>
    <mergeCell ref="EO35:EO38"/>
    <mergeCell ref="EO40:EO43"/>
    <mergeCell ref="DI55:DI58"/>
    <mergeCell ref="DI60:DI63"/>
    <mergeCell ref="DW20:DW23"/>
    <mergeCell ref="DW25:DW28"/>
    <mergeCell ref="DW30:DW33"/>
    <mergeCell ref="DW35:DW38"/>
    <mergeCell ref="DW40:DW43"/>
    <mergeCell ref="DW45:DW48"/>
    <mergeCell ref="DI20:DI23"/>
    <mergeCell ref="DI25:DI28"/>
    <mergeCell ref="DI30:DI33"/>
    <mergeCell ref="DI35:DI38"/>
    <mergeCell ref="DI40:DI43"/>
    <mergeCell ref="DI45:DI48"/>
    <mergeCell ref="DI50:DI53"/>
    <mergeCell ref="GD20:GD23"/>
    <mergeCell ref="GD25:GD28"/>
    <mergeCell ref="GD30:GD33"/>
    <mergeCell ref="EO45:EO48"/>
    <mergeCell ref="EO50:EO53"/>
    <mergeCell ref="EO55:EO58"/>
    <mergeCell ref="EO60:EO63"/>
    <mergeCell ref="FN20:FN23"/>
    <mergeCell ref="FN25:FN28"/>
    <mergeCell ref="FN30:FN33"/>
    <mergeCell ref="FN35:FN38"/>
    <mergeCell ref="GD35:GD38"/>
    <mergeCell ref="GD40:GD43"/>
    <mergeCell ref="GD45:GD48"/>
    <mergeCell ref="GD50:GD53"/>
    <mergeCell ref="GD55:GD58"/>
    <mergeCell ref="GD60:GD63"/>
    <mergeCell ref="FN40:FN43"/>
    <mergeCell ref="FN45:FN48"/>
    <mergeCell ref="FN50:FN53"/>
    <mergeCell ref="FN55:FN58"/>
    <mergeCell ref="FN60:FN63"/>
    <mergeCell ref="DY17:EL17"/>
    <mergeCell ref="DY18:EL18"/>
    <mergeCell ref="CU17:DF17"/>
    <mergeCell ref="CU18:DF18"/>
    <mergeCell ref="GF17:HA17"/>
    <mergeCell ref="GF18:HA18"/>
    <mergeCell ref="FP17:GA17"/>
    <mergeCell ref="FP18:GA18"/>
    <mergeCell ref="EQ17:FK17"/>
    <mergeCell ref="EQ18:FK18"/>
    <mergeCell ref="DK17:DT17"/>
    <mergeCell ref="DK18:DT18"/>
  </mergeCells>
  <pageMargins left="0.7" right="0.7" top="0.75" bottom="0.75" header="0.3" footer="0.3"/>
  <pageSetup orientation="portrait" r:id="rId1"/>
  <ignoredErrors>
    <ignoredError sqref="B10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topLeftCell="A22" zoomScale="55" zoomScaleNormal="55" workbookViewId="0">
      <selection activeCell="H25" sqref="H25"/>
    </sheetView>
  </sheetViews>
  <sheetFormatPr defaultRowHeight="15" x14ac:dyDescent="0.25"/>
  <cols>
    <col min="1" max="1" width="5.28515625" style="18" bestFit="1" customWidth="1"/>
    <col min="2" max="2" width="16" style="18" bestFit="1" customWidth="1"/>
    <col min="3" max="3" width="4.28515625" style="18" customWidth="1"/>
    <col min="4" max="4" width="4.5703125" style="18" bestFit="1" customWidth="1"/>
    <col min="5" max="5" width="6.85546875" style="18" bestFit="1" customWidth="1"/>
    <col min="6" max="6" width="9.140625" style="18"/>
    <col min="7" max="7" width="11.28515625" style="18" bestFit="1" customWidth="1"/>
    <col min="8" max="8" width="16" style="18" bestFit="1" customWidth="1"/>
    <col min="9" max="9" width="9.140625" style="18" customWidth="1"/>
    <col min="10" max="10" width="11.85546875" style="18" bestFit="1" customWidth="1"/>
    <col min="11" max="11" width="16" style="18" bestFit="1" customWidth="1"/>
    <col min="12" max="12" width="9.140625" style="18"/>
    <col min="13" max="13" width="11.85546875" style="18" bestFit="1" customWidth="1"/>
    <col min="14" max="14" width="16" style="18" bestFit="1" customWidth="1"/>
    <col min="15" max="15" width="3.140625" style="18" customWidth="1"/>
    <col min="16" max="16" width="11.85546875" style="18" bestFit="1" customWidth="1"/>
    <col min="17" max="17" width="16" style="18" bestFit="1" customWidth="1"/>
    <col min="18" max="18" width="3" style="18" customWidth="1"/>
    <col min="19" max="19" width="11.5703125" style="18" bestFit="1" customWidth="1"/>
    <col min="20" max="20" width="16" style="18" bestFit="1" customWidth="1"/>
    <col min="21" max="21" width="3.7109375" style="18" customWidth="1"/>
    <col min="22" max="22" width="11.85546875" style="18" bestFit="1" customWidth="1"/>
    <col min="23" max="23" width="16" style="18" bestFit="1" customWidth="1"/>
    <col min="24" max="24" width="3.28515625" style="18" customWidth="1"/>
    <col min="25" max="25" width="11.5703125" style="18" bestFit="1" customWidth="1"/>
    <col min="26" max="26" width="16" style="18" bestFit="1" customWidth="1"/>
    <col min="27" max="27" width="3.5703125" style="18" customWidth="1"/>
    <col min="28" max="28" width="11.85546875" style="18" bestFit="1" customWidth="1"/>
    <col min="29" max="29" width="16" style="18" bestFit="1" customWidth="1"/>
    <col min="30" max="30" width="3.28515625" style="18" customWidth="1"/>
    <col min="31" max="31" width="11.85546875" style="18" bestFit="1" customWidth="1"/>
    <col min="32" max="32" width="16" style="18" bestFit="1" customWidth="1"/>
    <col min="33" max="33" width="3.5703125" style="18" customWidth="1"/>
    <col min="34" max="34" width="11.85546875" style="18" bestFit="1" customWidth="1"/>
    <col min="35" max="35" width="16" style="18" bestFit="1" customWidth="1"/>
    <col min="36" max="16384" width="9.140625" style="18"/>
  </cols>
  <sheetData>
    <row r="1" spans="1:40" x14ac:dyDescent="0.25">
      <c r="E1"/>
    </row>
    <row r="2" spans="1:40" s="20" customFormat="1" x14ac:dyDescent="0.25">
      <c r="E2"/>
    </row>
    <row r="3" spans="1:40" s="20" customFormat="1" x14ac:dyDescent="0.25">
      <c r="E3"/>
    </row>
    <row r="4" spans="1:40" s="20" customFormat="1" x14ac:dyDescent="0.25">
      <c r="E4"/>
    </row>
    <row r="7" spans="1:40" x14ac:dyDescent="0.25">
      <c r="A7" s="18" t="s">
        <v>65</v>
      </c>
      <c r="B7" s="18" t="s">
        <v>183</v>
      </c>
      <c r="D7" s="18" t="s">
        <v>184</v>
      </c>
      <c r="E7" s="18">
        <v>0.85</v>
      </c>
      <c r="G7" s="18" t="s">
        <v>183</v>
      </c>
      <c r="J7" s="20" t="s">
        <v>183</v>
      </c>
      <c r="K7" s="20"/>
      <c r="M7" s="20" t="s">
        <v>183</v>
      </c>
      <c r="N7" s="20"/>
      <c r="O7" s="20"/>
      <c r="P7" s="20" t="s">
        <v>183</v>
      </c>
      <c r="Q7" s="20"/>
      <c r="R7" s="20"/>
      <c r="S7" s="20" t="s">
        <v>183</v>
      </c>
      <c r="T7" s="20"/>
      <c r="U7" s="20"/>
      <c r="V7" s="20" t="s">
        <v>183</v>
      </c>
      <c r="W7" s="20"/>
      <c r="X7" s="20"/>
      <c r="Y7" s="20" t="s">
        <v>183</v>
      </c>
      <c r="Z7" s="20"/>
      <c r="AA7" s="20"/>
      <c r="AB7" s="20" t="s">
        <v>183</v>
      </c>
      <c r="AC7" s="20"/>
      <c r="AD7" s="20"/>
      <c r="AE7" s="20" t="s">
        <v>183</v>
      </c>
      <c r="AF7" s="20"/>
      <c r="AG7" s="20"/>
      <c r="AH7" s="20" t="s">
        <v>183</v>
      </c>
      <c r="AI7" s="20"/>
      <c r="AJ7" s="20"/>
      <c r="AK7" s="20"/>
      <c r="AL7" s="20"/>
      <c r="AM7" s="20"/>
      <c r="AN7" s="20"/>
    </row>
    <row r="8" spans="1:40" x14ac:dyDescent="0.25">
      <c r="A8" s="18">
        <v>1</v>
      </c>
      <c r="B8" s="18">
        <v>0.40082786599355302</v>
      </c>
      <c r="D8" s="18" t="s">
        <v>185</v>
      </c>
      <c r="E8" s="18">
        <f>1-E7</f>
        <v>0.15000000000000002</v>
      </c>
      <c r="G8" s="18" t="s">
        <v>186</v>
      </c>
      <c r="J8" s="20" t="s">
        <v>197</v>
      </c>
      <c r="K8" s="20"/>
      <c r="M8" s="20" t="s">
        <v>198</v>
      </c>
      <c r="N8" s="20"/>
      <c r="O8" s="20"/>
      <c r="P8" s="20" t="s">
        <v>199</v>
      </c>
      <c r="Q8" s="20"/>
      <c r="R8" s="20"/>
      <c r="S8" s="20" t="s">
        <v>200</v>
      </c>
      <c r="T8" s="20"/>
      <c r="U8" s="20"/>
      <c r="V8" s="20" t="s">
        <v>201</v>
      </c>
      <c r="W8" s="20"/>
      <c r="X8" s="20"/>
      <c r="Y8" s="20" t="s">
        <v>202</v>
      </c>
      <c r="Z8" s="20"/>
      <c r="AA8" s="20"/>
      <c r="AB8" s="20" t="s">
        <v>203</v>
      </c>
      <c r="AC8" s="20"/>
      <c r="AD8" s="20"/>
      <c r="AE8" s="20" t="s">
        <v>204</v>
      </c>
      <c r="AF8" s="20"/>
      <c r="AG8" s="20"/>
      <c r="AH8" s="20" t="s">
        <v>205</v>
      </c>
      <c r="AI8" s="20"/>
      <c r="AJ8" s="20"/>
      <c r="AK8" s="20"/>
      <c r="AL8" s="20"/>
      <c r="AM8" s="20"/>
      <c r="AN8" s="20"/>
    </row>
    <row r="9" spans="1:40" x14ac:dyDescent="0.25">
      <c r="A9" s="18">
        <v>2</v>
      </c>
      <c r="B9" s="18">
        <v>0.86317008656331295</v>
      </c>
      <c r="G9" s="18" t="s">
        <v>187</v>
      </c>
      <c r="H9" s="18">
        <f>'bm25'!U$69/SUM('bm25'!T70:AC70)*B9</f>
        <v>0.13921787335384395</v>
      </c>
      <c r="J9" s="20" t="s">
        <v>206</v>
      </c>
      <c r="K9" s="20">
        <f>'bm25'!T70/SUM('bm25'!T69:AC69)*pagerank!B8</f>
        <v>6.5688272471209966E-2</v>
      </c>
      <c r="M9" s="20" t="s">
        <v>215</v>
      </c>
      <c r="N9" s="20">
        <f>'bm25'!T$71/SUM('bm25'!T69:AC69)*pagerank!B8</f>
        <v>0.14287528067343103</v>
      </c>
      <c r="O9" s="20"/>
      <c r="P9" s="20" t="s">
        <v>224</v>
      </c>
      <c r="Q9" s="20">
        <f>'bm25'!T$72/SUM('bm25'!T69:AC69)*pagerank!B8</f>
        <v>4.1850217105098612E-2</v>
      </c>
      <c r="R9" s="20"/>
      <c r="S9" s="20" t="s">
        <v>234</v>
      </c>
      <c r="T9" s="20">
        <f>'bm25'!T$73/SUM('bm25'!T69:AC69)*pagerank!B8</f>
        <v>0</v>
      </c>
      <c r="U9" s="20"/>
      <c r="V9" s="20" t="s">
        <v>242</v>
      </c>
      <c r="W9" s="20">
        <f>'bm25'!T$74/SUM('bm25'!T69:AC69)*pagerank!B8</f>
        <v>8.4757970463067867E-3</v>
      </c>
      <c r="X9" s="20"/>
      <c r="Y9" s="20" t="s">
        <v>251</v>
      </c>
      <c r="Z9" s="20">
        <f>'bm25'!T$75/SUM('bm25'!T69:AC69)*pagerank!B8</f>
        <v>7.596720975241468E-2</v>
      </c>
      <c r="AA9" s="20"/>
      <c r="AB9" s="20" t="s">
        <v>261</v>
      </c>
      <c r="AC9" s="20">
        <f>'bm25'!T$76/SUM('bm25'!T69:AC69)*pagerank!B8</f>
        <v>7.1517255738431887E-2</v>
      </c>
      <c r="AD9" s="20"/>
      <c r="AE9" s="20" t="s">
        <v>269</v>
      </c>
      <c r="AF9" s="20">
        <f>'bm25'!T$77/SUM('bm25'!T69:AC69)*pagerank!B8</f>
        <v>0</v>
      </c>
      <c r="AG9" s="20"/>
      <c r="AH9" s="20" t="s">
        <v>278</v>
      </c>
      <c r="AI9" s="20">
        <f>'bm25'!T$78/SUM('bm25'!T69:AC69)*pagerank!B8</f>
        <v>2.3681914202776461E-2</v>
      </c>
      <c r="AJ9" s="20"/>
      <c r="AK9" s="20"/>
      <c r="AL9" s="20"/>
      <c r="AM9" s="20"/>
      <c r="AN9" s="20"/>
    </row>
    <row r="10" spans="1:40" x14ac:dyDescent="0.25">
      <c r="A10" s="18">
        <v>3</v>
      </c>
      <c r="B10" s="18">
        <v>0.3891877623840162</v>
      </c>
      <c r="G10" s="20" t="s">
        <v>188</v>
      </c>
      <c r="H10" s="20">
        <f>'bm25'!V$69/SUM('bm25'!T71:AC71)*B10</f>
        <v>9.8241766617850557E-2</v>
      </c>
      <c r="J10" s="20" t="s">
        <v>207</v>
      </c>
      <c r="K10" s="20">
        <f>'bm25'!V$70/SUM('bm25'!T71:AC71)*pagerank!B10</f>
        <v>5.6460245726202653E-2</v>
      </c>
      <c r="M10" s="20" t="s">
        <v>216</v>
      </c>
      <c r="N10" s="20">
        <f>'bm25'!U$71/SUM('bm25'!T70:AC70)*pagerank!B9</f>
        <v>0.17840940894133303</v>
      </c>
      <c r="O10" s="20"/>
      <c r="P10" s="20" t="s">
        <v>225</v>
      </c>
      <c r="Q10" s="20">
        <f>'bm25'!U$72/SUM('bm25'!T70:AC70)*pagerank!B9</f>
        <v>0.13341517296538916</v>
      </c>
      <c r="R10" s="20"/>
      <c r="S10" s="20" t="s">
        <v>233</v>
      </c>
      <c r="T10" s="20">
        <f>'bm25'!U$73/SUM('bm25'!T70:AC70)*pagerank!B9</f>
        <v>6.9705437189088684E-2</v>
      </c>
      <c r="U10" s="20"/>
      <c r="V10" s="20" t="s">
        <v>243</v>
      </c>
      <c r="W10" s="20">
        <f>'bm25'!U$74/SUM('bm25'!T70:AC70)*pagerank!B9</f>
        <v>5.5335259839950461E-2</v>
      </c>
      <c r="X10" s="20"/>
      <c r="Y10" s="20" t="s">
        <v>252</v>
      </c>
      <c r="Z10" s="20">
        <f>'bm25'!U$75/SUM('bm25'!T70:AC70)*pagerank!B9</f>
        <v>8.4810808965118806E-2</v>
      </c>
      <c r="AA10" s="20"/>
      <c r="AB10" s="20" t="s">
        <v>260</v>
      </c>
      <c r="AC10" s="20">
        <f>'bm25'!U$76/SUM('bm25'!T70:AC70)*pagerank!B9</f>
        <v>0</v>
      </c>
      <c r="AD10" s="20"/>
      <c r="AE10" s="20" t="s">
        <v>270</v>
      </c>
      <c r="AF10" s="20">
        <f>'bm25'!U$77/SUM('bm25'!T70:AC70)*pagerank!B9</f>
        <v>2.378300576191952E-2</v>
      </c>
      <c r="AG10" s="20"/>
      <c r="AH10" s="20" t="s">
        <v>279</v>
      </c>
      <c r="AI10" s="20">
        <f>'bm25'!U$78/SUM('bm25'!T70:AC70)*pagerank!B9</f>
        <v>0.24231214574196688</v>
      </c>
      <c r="AJ10" s="20"/>
      <c r="AK10" s="20"/>
      <c r="AL10" s="20"/>
      <c r="AM10" s="20"/>
      <c r="AN10" s="20"/>
    </row>
    <row r="11" spans="1:40" x14ac:dyDescent="0.25">
      <c r="A11" s="18">
        <v>4</v>
      </c>
      <c r="B11" s="18">
        <v>0.9240947506403181</v>
      </c>
      <c r="G11" s="20" t="s">
        <v>189</v>
      </c>
      <c r="H11" s="20">
        <f>'bm25'!W$69/SUM('bm25'!T72:AC72)*B11</f>
        <v>0.12174701401975704</v>
      </c>
      <c r="J11" s="20" t="s">
        <v>208</v>
      </c>
      <c r="K11" s="20">
        <f>'bm25'!W$70/SUM('bm25'!T72:AC72)*pagerank!B11</f>
        <v>0.19009733016440128</v>
      </c>
      <c r="M11" s="20" t="s">
        <v>217</v>
      </c>
      <c r="N11" s="20">
        <f>'bm25'!W$71/SUM('bm25'!T72:AC72)*pagerank!B11</f>
        <v>6.3027230707457998E-2</v>
      </c>
      <c r="O11" s="20"/>
      <c r="P11" s="20" t="s">
        <v>226</v>
      </c>
      <c r="Q11" s="20">
        <f>'bm25'!V$72/SUM('bm25'!T71:AC71)*pagerank!B10</f>
        <v>1.2525483061563588E-2</v>
      </c>
      <c r="R11" s="20"/>
      <c r="S11" s="20" t="s">
        <v>235</v>
      </c>
      <c r="T11" s="20">
        <f>'bm25'!V$73/SUM('bm25'!T71:AC71)*pagerank!B10</f>
        <v>0</v>
      </c>
      <c r="U11" s="20"/>
      <c r="V11" s="20" t="s">
        <v>244</v>
      </c>
      <c r="W11" s="20">
        <f>'bm25'!V$74/SUM('bm25'!T71:AC71)*pagerank!B10</f>
        <v>2.7836610281865095E-2</v>
      </c>
      <c r="X11" s="20"/>
      <c r="Y11" s="20" t="s">
        <v>253</v>
      </c>
      <c r="Z11" s="20">
        <f>'bm25'!V$75/SUM('bm25'!T71:AC71)*pagerank!B10</f>
        <v>3.6922263655170616E-2</v>
      </c>
      <c r="AA11" s="20"/>
      <c r="AB11" s="20" t="s">
        <v>262</v>
      </c>
      <c r="AC11" s="20">
        <f>'bm25'!V$76/SUM('bm25'!T71:AC71)*pagerank!B10</f>
        <v>5.6890809050494533E-2</v>
      </c>
      <c r="AD11" s="20"/>
      <c r="AE11" s="20" t="s">
        <v>271</v>
      </c>
      <c r="AF11" s="20">
        <f>'bm25'!V$77/SUM('bm25'!T71:AC71)*pagerank!B10</f>
        <v>0</v>
      </c>
      <c r="AG11" s="20"/>
      <c r="AH11" s="20" t="s">
        <v>280</v>
      </c>
      <c r="AI11" s="20">
        <f>'bm25'!V$78/SUM('bm25'!T71:AC71)*pagerank!B10</f>
        <v>4.6587567190424665E-2</v>
      </c>
      <c r="AJ11" s="20"/>
      <c r="AK11" s="20"/>
      <c r="AL11" s="20"/>
      <c r="AM11" s="20"/>
      <c r="AN11" s="20"/>
    </row>
    <row r="12" spans="1:40" x14ac:dyDescent="0.25">
      <c r="A12" s="18">
        <v>5</v>
      </c>
      <c r="B12" s="18">
        <v>0.15764060791359591</v>
      </c>
      <c r="G12" s="20" t="s">
        <v>190</v>
      </c>
      <c r="H12" s="20">
        <f>'bm25'!X$69/SUM('bm25'!T73:AC73)*B12</f>
        <v>0</v>
      </c>
      <c r="J12" s="20" t="s">
        <v>209</v>
      </c>
      <c r="K12" s="20">
        <f>'bm25'!X$70/SUM('bm25'!T73:AC73)*pagerank!B12</f>
        <v>2.2525468456747345E-2</v>
      </c>
      <c r="M12" s="20" t="s">
        <v>218</v>
      </c>
      <c r="N12" s="20">
        <f>'bm25'!X$71/SUM('bm25'!T73:AC73)*pagerank!B12</f>
        <v>0</v>
      </c>
      <c r="O12" s="20"/>
      <c r="P12" s="20" t="s">
        <v>227</v>
      </c>
      <c r="Q12" s="20">
        <f>'bm25'!X$72/SUM('bm25'!T73:AC73)*pagerank!B12</f>
        <v>4.9851378662593419E-2</v>
      </c>
      <c r="R12" s="20"/>
      <c r="S12" s="20" t="s">
        <v>236</v>
      </c>
      <c r="T12" s="20">
        <f>'bm25'!W$73/SUM('bm25'!T72:AC72)*pagerank!B11</f>
        <v>0.2311331091093386</v>
      </c>
      <c r="U12" s="20"/>
      <c r="V12" s="20" t="s">
        <v>245</v>
      </c>
      <c r="W12" s="20">
        <f>'bm25'!W$74/SUM('bm25'!T72:AC72)*pagerank!B11</f>
        <v>2.7393695967857661E-2</v>
      </c>
      <c r="X12" s="20"/>
      <c r="Y12" s="20" t="s">
        <v>254</v>
      </c>
      <c r="Z12" s="20">
        <f>'bm25'!W$75/SUM('bm25'!T72:AC72)*pagerank!B11</f>
        <v>0.12707009945694325</v>
      </c>
      <c r="AA12" s="20"/>
      <c r="AB12" s="20" t="s">
        <v>263</v>
      </c>
      <c r="AC12" s="20">
        <f>'bm25'!W$76/SUM('bm25'!T72:AC72)*pagerank!B11</f>
        <v>5.8719783312299052E-2</v>
      </c>
      <c r="AD12" s="20"/>
      <c r="AE12" s="20" t="s">
        <v>272</v>
      </c>
      <c r="AF12" s="20">
        <f>'bm25'!W$77/SUM('bm25'!T72:AC72)*pagerank!B11</f>
        <v>3.5633534739600334E-2</v>
      </c>
      <c r="AG12" s="20"/>
      <c r="AH12" s="20" t="s">
        <v>281</v>
      </c>
      <c r="AI12" s="20">
        <f>'bm25'!W$78/SUM('bm25'!T72:AC72)*pagerank!B11</f>
        <v>0.19009733016440125</v>
      </c>
      <c r="AJ12" s="20"/>
      <c r="AK12" s="20"/>
      <c r="AL12" s="20"/>
      <c r="AM12" s="20"/>
      <c r="AN12" s="20"/>
    </row>
    <row r="13" spans="1:40" x14ac:dyDescent="0.25">
      <c r="A13" s="18">
        <v>6</v>
      </c>
      <c r="B13" s="18">
        <v>0.71498095770252534</v>
      </c>
      <c r="G13" s="20" t="s">
        <v>191</v>
      </c>
      <c r="H13" s="20">
        <f>'bm25'!Y$69/SUM('bm25'!T74:AC74)*B13</f>
        <v>2.4544643003801322E-2</v>
      </c>
      <c r="J13" s="20" t="s">
        <v>210</v>
      </c>
      <c r="K13" s="20">
        <f>'bm25'!Y$70/SUM('bm25'!T74:AC74)*pagerank!B13</f>
        <v>6.5508042778597647E-2</v>
      </c>
      <c r="M13" s="20" t="s">
        <v>219</v>
      </c>
      <c r="N13" s="20">
        <f>'bm25'!Y$71/SUM('bm25'!T74:AC74)*pagerank!B13</f>
        <v>0.13538465714350167</v>
      </c>
      <c r="O13" s="20"/>
      <c r="P13" s="20" t="s">
        <v>228</v>
      </c>
      <c r="Q13" s="20">
        <f>'bm25'!Y$72/SUM('bm25'!T74:AC74)*pagerank!B13</f>
        <v>2.4544643003801322E-2</v>
      </c>
      <c r="R13" s="20"/>
      <c r="S13" s="20" t="s">
        <v>237</v>
      </c>
      <c r="T13" s="20">
        <f>'bm25'!Y$73/SUM('bm25'!T74:AC74)*pagerank!B13</f>
        <v>0.14618878596233711</v>
      </c>
      <c r="U13" s="20"/>
      <c r="V13" s="20" t="s">
        <v>246</v>
      </c>
      <c r="W13" s="20">
        <f>'bm25'!X$74/SUM('bm25'!T73:AC73)*pagerank!B12</f>
        <v>3.5190301133324622E-2</v>
      </c>
      <c r="X13" s="20"/>
      <c r="Y13" s="20" t="s">
        <v>255</v>
      </c>
      <c r="Z13" s="20">
        <f>'bm25'!X$75/SUM('bm25'!T73:AC73)*pagerank!B12</f>
        <v>0</v>
      </c>
      <c r="AA13" s="20"/>
      <c r="AB13" s="20" t="s">
        <v>264</v>
      </c>
      <c r="AC13" s="20">
        <f>'bm25'!X$76/SUM('bm25'!T73:AC73)*pagerank!B12</f>
        <v>0</v>
      </c>
      <c r="AD13" s="20"/>
      <c r="AE13" s="20" t="s">
        <v>273</v>
      </c>
      <c r="AF13" s="20">
        <f>'bm25'!X$77/SUM('bm25'!T73:AC73)*pagerank!B12</f>
        <v>0</v>
      </c>
      <c r="AG13" s="20"/>
      <c r="AH13" s="20" t="s">
        <v>282</v>
      </c>
      <c r="AI13" s="20">
        <f>'bm25'!X$78/SUM('bm25'!T73:AC73)*pagerank!B12</f>
        <v>6.4472260030766379E-2</v>
      </c>
      <c r="AJ13" s="20"/>
      <c r="AK13" s="20"/>
      <c r="AL13" s="20"/>
      <c r="AM13" s="20"/>
      <c r="AN13" s="20"/>
    </row>
    <row r="14" spans="1:40" x14ac:dyDescent="0.25">
      <c r="A14" s="18">
        <v>7</v>
      </c>
      <c r="B14" s="18">
        <v>0.21685853427126922</v>
      </c>
      <c r="G14" s="20" t="s">
        <v>192</v>
      </c>
      <c r="H14" s="20">
        <f>'bm25'!Z$69/SUM('bm25'!T75:AC75)*B14</f>
        <v>4.0043799539938613E-2</v>
      </c>
      <c r="J14" s="20" t="s">
        <v>211</v>
      </c>
      <c r="K14" s="20">
        <f>'bm25'!Z$70/SUM('bm25'!T75:AC75)*pagerank!B14</f>
        <v>2.0724420272433548E-2</v>
      </c>
      <c r="M14" s="20" t="s">
        <v>220</v>
      </c>
      <c r="N14" s="20">
        <f>'bm25'!Z$71/SUM('bm25'!T75:AC75)*pagerank!B14</f>
        <v>3.2379439848909515E-2</v>
      </c>
      <c r="O14" s="20"/>
      <c r="P14" s="20" t="s">
        <v>229</v>
      </c>
      <c r="Q14" s="20">
        <f>'bm25'!Z$72/SUM('bm25'!T75:AC75)*pagerank!B14</f>
        <v>2.0724420272433548E-2</v>
      </c>
      <c r="R14" s="20"/>
      <c r="S14" s="20" t="s">
        <v>238</v>
      </c>
      <c r="T14" s="20">
        <f>'bm25'!Z$73/SUM('bm25'!T75:AC75)*pagerank!B14</f>
        <v>0</v>
      </c>
      <c r="U14" s="20"/>
      <c r="V14" s="20" t="s">
        <v>247</v>
      </c>
      <c r="W14" s="20">
        <f>'bm25'!Z$74/SUM('bm25'!T75:AC75)*pagerank!B14</f>
        <v>1.7466649164332458E-2</v>
      </c>
      <c r="X14" s="20"/>
      <c r="Y14" s="20" t="s">
        <v>256</v>
      </c>
      <c r="Z14" s="20">
        <f>'bm25'!Y$75/SUM('bm25'!T74:AC74)*pagerank!B13</f>
        <v>9.442125736870538E-2</v>
      </c>
      <c r="AA14" s="20"/>
      <c r="AB14" s="20" t="s">
        <v>265</v>
      </c>
      <c r="AC14" s="20">
        <f>'bm25'!Y$76/SUM('bm25'!T74:AC74)*pagerank!B13</f>
        <v>4.180856427493497E-2</v>
      </c>
      <c r="AD14" s="20"/>
      <c r="AE14" s="20" t="s">
        <v>274</v>
      </c>
      <c r="AF14" s="20">
        <f>'bm25'!Y$77/SUM('bm25'!T74:AC74)*pagerank!B13</f>
        <v>0</v>
      </c>
      <c r="AG14" s="20"/>
      <c r="AH14" s="20" t="s">
        <v>283</v>
      </c>
      <c r="AI14" s="20">
        <f>'bm25'!Y$78/SUM('bm25'!T74:AC74)*pagerank!B13</f>
        <v>0.33418613619960924</v>
      </c>
      <c r="AJ14" s="20"/>
      <c r="AK14" s="20"/>
      <c r="AL14" s="20"/>
      <c r="AM14" s="20"/>
      <c r="AN14" s="20"/>
    </row>
    <row r="15" spans="1:40" x14ac:dyDescent="0.25">
      <c r="A15" s="18">
        <v>8</v>
      </c>
      <c r="B15" s="18">
        <v>0.23722153568787108</v>
      </c>
      <c r="G15" s="20" t="s">
        <v>193</v>
      </c>
      <c r="H15" s="20">
        <f>'bm25'!AA$69/SUM('bm25'!T76:AC76)*B15</f>
        <v>4.1067760249073534E-2</v>
      </c>
      <c r="J15" s="20" t="s">
        <v>212</v>
      </c>
      <c r="K15" s="20">
        <f>'bm25'!AA$70/SUM('bm25'!T76:AC76)*pagerank!B15</f>
        <v>0</v>
      </c>
      <c r="M15" s="20" t="s">
        <v>221</v>
      </c>
      <c r="N15" s="20">
        <f>'bm25'!AA$71/SUM('bm25'!T76:AC76)*pagerank!B15</f>
        <v>5.1246572817206307E-2</v>
      </c>
      <c r="O15" s="20"/>
      <c r="P15" s="20" t="s">
        <v>230</v>
      </c>
      <c r="Q15" s="20">
        <f>'bm25'!AA$72/SUM('bm25'!T76:AC76)*pagerank!B15</f>
        <v>1.1545072036015991E-2</v>
      </c>
      <c r="R15" s="20"/>
      <c r="S15" s="20" t="s">
        <v>239</v>
      </c>
      <c r="T15" s="20">
        <f>'bm25'!AA$73/SUM('bm25'!T76:AC76)*pagerank!B15</f>
        <v>0</v>
      </c>
      <c r="U15" s="20"/>
      <c r="V15" s="20" t="s">
        <v>248</v>
      </c>
      <c r="W15" s="20">
        <f>'bm25'!AA$74/SUM('bm25'!T76:AC76)*pagerank!B15</f>
        <v>1.0178812568132771E-2</v>
      </c>
      <c r="X15" s="20"/>
      <c r="Y15" s="20" t="s">
        <v>257</v>
      </c>
      <c r="Z15" s="20">
        <f>'bm25'!AA$75/SUM('bm25'!T76:AC76)*pagerank!B15</f>
        <v>8.0770250481285485E-2</v>
      </c>
      <c r="AA15" s="20"/>
      <c r="AB15" s="20" t="s">
        <v>266</v>
      </c>
      <c r="AC15" s="20">
        <f>'bm25'!Z$76/SUM('bm25'!T75:AC75)*pagerank!B14</f>
        <v>5.7510448704271071E-2</v>
      </c>
      <c r="AD15" s="20"/>
      <c r="AE15" s="20" t="s">
        <v>275</v>
      </c>
      <c r="AF15" s="20">
        <f>'bm25'!Z$77/SUM('bm25'!T75:AC75)*pagerank!B14</f>
        <v>5.8116295878564888E-3</v>
      </c>
      <c r="AG15" s="20"/>
      <c r="AH15" s="20" t="s">
        <v>284</v>
      </c>
      <c r="AI15" s="20">
        <f>'bm25'!Z$78/SUM('bm25'!T75:AC75)*pagerank!B14</f>
        <v>3.8191069436765999E-2</v>
      </c>
      <c r="AJ15" s="20"/>
      <c r="AK15" s="20"/>
      <c r="AL15" s="20"/>
      <c r="AM15" s="20"/>
      <c r="AN15" s="20"/>
    </row>
    <row r="16" spans="1:40" x14ac:dyDescent="0.25">
      <c r="A16" s="18">
        <v>9</v>
      </c>
      <c r="B16" s="18">
        <v>7.6112857651750798E-2</v>
      </c>
      <c r="G16" s="20" t="s">
        <v>194</v>
      </c>
      <c r="H16" s="20">
        <f>'bm25'!AB$69/SUM('bm25'!T77:AC77)*B16</f>
        <v>0</v>
      </c>
      <c r="J16" s="20" t="s">
        <v>213</v>
      </c>
      <c r="K16" s="20">
        <f>'bm25'!AB$70/SUM('bm25'!T77:AC77)*pagerank!B16</f>
        <v>1.4370777027737237E-2</v>
      </c>
      <c r="M16" s="20" t="s">
        <v>222</v>
      </c>
      <c r="N16" s="20">
        <f>'bm25'!AB$71/SUM('bm25'!T77:AC77)*pagerank!B16</f>
        <v>0</v>
      </c>
      <c r="O16" s="20"/>
      <c r="P16" s="20" t="s">
        <v>231</v>
      </c>
      <c r="Q16" s="20">
        <f>'bm25'!AB$72/SUM('bm25'!T77:AC77)*pagerank!B16</f>
        <v>1.4370777027737237E-2</v>
      </c>
      <c r="R16" s="20"/>
      <c r="S16" s="20" t="s">
        <v>240</v>
      </c>
      <c r="T16" s="20">
        <f>'bm25'!AB$73/SUM('bm25'!T77:AC77)*pagerank!B16</f>
        <v>0</v>
      </c>
      <c r="U16" s="20"/>
      <c r="V16" s="20" t="s">
        <v>249</v>
      </c>
      <c r="W16" s="20">
        <f>'bm25'!AB$74/SUM('bm25'!T77:AC77)*pagerank!B16</f>
        <v>0</v>
      </c>
      <c r="X16" s="20"/>
      <c r="Y16" s="20" t="s">
        <v>258</v>
      </c>
      <c r="Z16" s="20">
        <f>'bm25'!AB$75/SUM('bm25'!T77:AC77)*pagerank!B16</f>
        <v>1.4370777027737237E-2</v>
      </c>
      <c r="AA16" s="20"/>
      <c r="AB16" s="20" t="s">
        <v>267</v>
      </c>
      <c r="AC16" s="20">
        <f>'bm25'!AB$76/SUM('bm25'!T77:AC77)*pagerank!B16</f>
        <v>0</v>
      </c>
      <c r="AD16" s="20"/>
      <c r="AE16" s="20" t="s">
        <v>276</v>
      </c>
      <c r="AF16" s="20">
        <f>'bm25'!AA$77/SUM('bm25'!T76:AC76)*pagerank!B15</f>
        <v>0</v>
      </c>
      <c r="AG16" s="20"/>
      <c r="AH16" s="20" t="s">
        <v>285</v>
      </c>
      <c r="AI16" s="20">
        <f>'bm25'!AA$78/SUM('bm25'!T76:AC76)*pagerank!B15</f>
        <v>1.0178812568132771E-2</v>
      </c>
      <c r="AJ16" s="20"/>
      <c r="AK16" s="20"/>
      <c r="AL16" s="20"/>
      <c r="AM16" s="20"/>
      <c r="AN16" s="20"/>
    </row>
    <row r="17" spans="1:40" x14ac:dyDescent="0.25">
      <c r="A17" s="18">
        <v>10</v>
      </c>
      <c r="B17" s="18">
        <v>0.84140168118288128</v>
      </c>
      <c r="G17" s="20" t="s">
        <v>195</v>
      </c>
      <c r="H17" s="20">
        <f>'bm25'!AC$69/SUM('bm25'!T78:AC78)*B17</f>
        <v>2.2321948499414272E-2</v>
      </c>
      <c r="J17" s="20" t="s">
        <v>214</v>
      </c>
      <c r="K17" s="20">
        <f>'bm25'!AC$70/SUM('bm25'!T78:AC78)*pagerank!B17</f>
        <v>0.12511011236850361</v>
      </c>
      <c r="M17" s="20" t="s">
        <v>223</v>
      </c>
      <c r="N17" s="20">
        <f>'bm25'!AC$71/SUM('bm25'!T78:AC78)*pagerank!B17</f>
        <v>8.8528910717734499E-2</v>
      </c>
      <c r="O17" s="20"/>
      <c r="P17" s="20" t="s">
        <v>232</v>
      </c>
      <c r="Q17" s="20">
        <f>'bm25'!AC$72/SUM('bm25'!T78:AC78)*pagerank!B17</f>
        <v>6.7325547484411413E-2</v>
      </c>
      <c r="R17" s="20"/>
      <c r="S17" s="20" t="s">
        <v>241</v>
      </c>
      <c r="T17" s="20">
        <f>'bm25'!AC$73/SUM('bm25'!T78:AC78)*pagerank!B17</f>
        <v>0.1058672808413082</v>
      </c>
      <c r="U17" s="20"/>
      <c r="V17" s="20" t="s">
        <v>250</v>
      </c>
      <c r="W17" s="20">
        <f>'bm25'!AC$74/SUM('bm25'!T78:AC78)*pagerank!B17</f>
        <v>0.13369337602928863</v>
      </c>
      <c r="X17" s="20"/>
      <c r="Y17" s="20" t="s">
        <v>259</v>
      </c>
      <c r="Z17" s="20">
        <f>'bm25'!AC$75/SUM('bm25'!T78:AC78)*pagerank!B17</f>
        <v>8.3924252835032714E-2</v>
      </c>
      <c r="AA17" s="20"/>
      <c r="AB17" s="20" t="s">
        <v>268</v>
      </c>
      <c r="AC17" s="20">
        <f>'bm25'!AC$76/SUM('bm25'!T78:AC78)*pagerank!B17</f>
        <v>1.8124246261104246E-2</v>
      </c>
      <c r="AD17" s="20"/>
      <c r="AE17" s="20" t="s">
        <v>277</v>
      </c>
      <c r="AF17" s="20">
        <f>'bm25'!AC77/SUM('bm25'!T78:AC78)*pagerank!B17</f>
        <v>3.9906407940822716E-2</v>
      </c>
      <c r="AG17" s="20"/>
      <c r="AH17" s="20" t="s">
        <v>286</v>
      </c>
      <c r="AI17" s="20">
        <f>'bm25'!AB$78/SUM('bm25'!T77:AC77)*pagerank!B16</f>
        <v>4.5442279373406794E-2</v>
      </c>
      <c r="AJ17" s="20"/>
      <c r="AK17" s="20"/>
      <c r="AL17" s="20"/>
      <c r="AM17" s="20"/>
      <c r="AN17" s="20"/>
    </row>
    <row r="18" spans="1:40" x14ac:dyDescent="0.25">
      <c r="G18" s="18" t="s">
        <v>196</v>
      </c>
      <c r="H18" s="18">
        <f>SUM(H9:H17)</f>
        <v>0.48718480528367936</v>
      </c>
      <c r="J18" s="20" t="s">
        <v>196</v>
      </c>
      <c r="K18" s="20">
        <f>SUM(K9:K17)</f>
        <v>0.56048466926583329</v>
      </c>
      <c r="M18" s="20" t="s">
        <v>196</v>
      </c>
      <c r="N18" s="20">
        <f>SUM(N9:N17)</f>
        <v>0.69185150084957414</v>
      </c>
      <c r="O18" s="20"/>
      <c r="P18" s="20" t="s">
        <v>196</v>
      </c>
      <c r="Q18" s="20">
        <f>SUM(Q9:Q17)</f>
        <v>0.37615271161904429</v>
      </c>
      <c r="R18" s="20"/>
      <c r="S18" s="20" t="s">
        <v>196</v>
      </c>
      <c r="T18" s="20">
        <f>SUM(T9:T17)</f>
        <v>0.55289461310207266</v>
      </c>
      <c r="U18" s="20"/>
      <c r="V18" s="20" t="s">
        <v>196</v>
      </c>
      <c r="W18" s="20">
        <f>SUM(W9:W17)</f>
        <v>0.31557050203105852</v>
      </c>
      <c r="X18" s="20"/>
      <c r="Y18" s="20" t="s">
        <v>196</v>
      </c>
      <c r="Z18" s="20">
        <f>SUM(Z9:Z17)</f>
        <v>0.59825691954240812</v>
      </c>
      <c r="AA18" s="20"/>
      <c r="AB18" s="20" t="s">
        <v>196</v>
      </c>
      <c r="AC18" s="20">
        <f>SUM(AC9:AC17)</f>
        <v>0.30457110734153575</v>
      </c>
      <c r="AD18" s="20"/>
      <c r="AE18" s="20" t="s">
        <v>196</v>
      </c>
      <c r="AF18" s="20">
        <f>SUM(AF9:AF17)</f>
        <v>0.10513457803019906</v>
      </c>
      <c r="AG18" s="20"/>
      <c r="AH18" s="20" t="s">
        <v>196</v>
      </c>
      <c r="AI18" s="20">
        <f>SUM(AI9:AI17)</f>
        <v>0.99514951490825043</v>
      </c>
      <c r="AJ18" s="20"/>
      <c r="AK18" s="20"/>
      <c r="AL18" s="20"/>
      <c r="AM18" s="20"/>
      <c r="AN18" s="20"/>
    </row>
    <row r="19" spans="1:40" x14ac:dyDescent="0.25">
      <c r="G19" s="18" t="s">
        <v>183</v>
      </c>
      <c r="H19" s="18">
        <f>$E$8+($E$7*H18)</f>
        <v>0.56410708449112745</v>
      </c>
      <c r="J19" s="20" t="s">
        <v>183</v>
      </c>
      <c r="K19" s="21">
        <f>$E$8+($E$7*K18)</f>
        <v>0.62641196887595829</v>
      </c>
      <c r="M19" s="20" t="s">
        <v>183</v>
      </c>
      <c r="N19" s="19">
        <f>E8+(E7*N18)</f>
        <v>0.73807377572213806</v>
      </c>
      <c r="O19" s="20"/>
      <c r="P19" s="20" t="s">
        <v>183</v>
      </c>
      <c r="Q19" s="20">
        <f>E8+(E7*Q18)</f>
        <v>0.46972980487618765</v>
      </c>
      <c r="R19" s="20"/>
      <c r="S19" s="20" t="s">
        <v>183</v>
      </c>
      <c r="T19" s="20">
        <f>E8+(E7*T18)</f>
        <v>0.61996042113676175</v>
      </c>
      <c r="U19" s="20"/>
      <c r="V19" s="20" t="s">
        <v>183</v>
      </c>
      <c r="W19" s="20">
        <f>E8+(E7*W18)</f>
        <v>0.41823492672639978</v>
      </c>
      <c r="X19" s="20"/>
      <c r="Y19" s="20" t="s">
        <v>183</v>
      </c>
      <c r="Z19" s="23">
        <f>E8+(E7*Z18)</f>
        <v>0.65851838161104692</v>
      </c>
      <c r="AA19" s="20"/>
      <c r="AB19" s="20" t="s">
        <v>183</v>
      </c>
      <c r="AC19" s="20">
        <f>E8+(E7*AC18)</f>
        <v>0.4088854412403054</v>
      </c>
      <c r="AD19" s="20"/>
      <c r="AE19" s="20" t="s">
        <v>183</v>
      </c>
      <c r="AF19" s="20">
        <f>E8+(E7*AF18)</f>
        <v>0.23936439132566922</v>
      </c>
      <c r="AG19" s="20"/>
      <c r="AH19" s="20" t="s">
        <v>183</v>
      </c>
      <c r="AI19" s="19">
        <f>E8+(E7*AI18)</f>
        <v>0.99587708767201288</v>
      </c>
      <c r="AJ19" s="20"/>
      <c r="AK19" s="20"/>
      <c r="AL19" s="20"/>
      <c r="AM19" s="20"/>
      <c r="AN19" s="20"/>
    </row>
    <row r="23" spans="1:40" x14ac:dyDescent="0.25">
      <c r="G23" s="20" t="s">
        <v>183</v>
      </c>
      <c r="H23" s="20"/>
      <c r="I23" s="20"/>
      <c r="J23" s="20" t="s">
        <v>183</v>
      </c>
      <c r="K23" s="20"/>
      <c r="L23" s="20"/>
      <c r="M23" s="20" t="s">
        <v>183</v>
      </c>
      <c r="N23" s="20"/>
      <c r="O23" s="20"/>
      <c r="P23" s="20" t="s">
        <v>183</v>
      </c>
      <c r="Q23" s="20"/>
      <c r="R23" s="20"/>
      <c r="S23" s="20" t="s">
        <v>183</v>
      </c>
      <c r="T23" s="20"/>
      <c r="U23" s="20"/>
      <c r="V23" s="20" t="s">
        <v>183</v>
      </c>
      <c r="W23" s="20"/>
      <c r="X23" s="20"/>
      <c r="Y23" s="20" t="s">
        <v>183</v>
      </c>
      <c r="Z23" s="20"/>
      <c r="AA23" s="20"/>
      <c r="AB23" s="20" t="s">
        <v>183</v>
      </c>
      <c r="AC23" s="20"/>
      <c r="AD23" s="20"/>
      <c r="AE23" s="20" t="s">
        <v>183</v>
      </c>
      <c r="AF23" s="20"/>
      <c r="AG23" s="20"/>
      <c r="AH23" s="20" t="s">
        <v>183</v>
      </c>
      <c r="AI23" s="20"/>
    </row>
    <row r="24" spans="1:40" x14ac:dyDescent="0.25">
      <c r="G24" s="20" t="s">
        <v>186</v>
      </c>
      <c r="H24" s="20"/>
      <c r="I24" s="20"/>
      <c r="J24" s="20" t="s">
        <v>197</v>
      </c>
      <c r="K24" s="20"/>
      <c r="L24" s="20"/>
      <c r="M24" s="20" t="s">
        <v>198</v>
      </c>
      <c r="N24" s="20"/>
      <c r="O24" s="20"/>
      <c r="P24" s="20" t="s">
        <v>199</v>
      </c>
      <c r="Q24" s="20"/>
      <c r="R24" s="20"/>
      <c r="S24" s="20" t="s">
        <v>200</v>
      </c>
      <c r="T24" s="20"/>
      <c r="U24" s="20"/>
      <c r="V24" s="20" t="s">
        <v>201</v>
      </c>
      <c r="W24" s="20"/>
      <c r="X24" s="20"/>
      <c r="Y24" s="20" t="s">
        <v>202</v>
      </c>
      <c r="Z24" s="20"/>
      <c r="AA24" s="20"/>
      <c r="AB24" s="20" t="s">
        <v>203</v>
      </c>
      <c r="AC24" s="20"/>
      <c r="AD24" s="20"/>
      <c r="AE24" s="20" t="s">
        <v>204</v>
      </c>
      <c r="AF24" s="20"/>
      <c r="AG24" s="20"/>
      <c r="AH24" s="20" t="s">
        <v>205</v>
      </c>
      <c r="AI24" s="20"/>
    </row>
    <row r="25" spans="1:40" x14ac:dyDescent="0.25">
      <c r="G25" s="20" t="s">
        <v>187</v>
      </c>
      <c r="H25" s="20">
        <f>'bm25'!U$69/SUM('bm25'!T70:AC70)*K19</f>
        <v>0.10103193276486253</v>
      </c>
      <c r="I25" s="20"/>
      <c r="J25" s="20" t="s">
        <v>206</v>
      </c>
      <c r="K25" s="20">
        <f>'bm25'!T70/SUM('bm25'!T69:AC69)*pagerank!H19</f>
        <v>9.2446715941623292E-2</v>
      </c>
      <c r="L25" s="20"/>
      <c r="M25" s="20" t="s">
        <v>215</v>
      </c>
      <c r="N25" s="20">
        <f>'bm25'!T$71/SUM('bm25'!T69:AC69)*pagerank!H19</f>
        <v>0.20107623462445859</v>
      </c>
      <c r="O25" s="20"/>
      <c r="P25" s="20" t="s">
        <v>224</v>
      </c>
      <c r="Q25" s="20">
        <f>'bm25'!T$72/SUM('bm25'!T69:AC69)*pagerank!H19</f>
        <v>5.8898110534205239E-2</v>
      </c>
      <c r="R25" s="20"/>
      <c r="S25" s="20" t="s">
        <v>234</v>
      </c>
      <c r="T25" s="20">
        <f>'bm25'!T$73/SUM('bm25'!T69:AC69)*pagerank!H19</f>
        <v>0</v>
      </c>
      <c r="U25" s="20"/>
      <c r="V25" s="20" t="s">
        <v>242</v>
      </c>
      <c r="W25" s="20">
        <f>'bm25'!T$74/SUM('bm25'!T69:AC69)*pagerank!H19</f>
        <v>1.1928454995710137E-2</v>
      </c>
      <c r="X25" s="20"/>
      <c r="Y25" s="20" t="s">
        <v>251</v>
      </c>
      <c r="Z25" s="20">
        <f>'bm25'!T$75/SUM('bm25'!T69:AC69)*pagerank!H19</f>
        <v>0.10691282928679878</v>
      </c>
      <c r="AA25" s="20"/>
      <c r="AB25" s="20" t="s">
        <v>261</v>
      </c>
      <c r="AC25" s="20">
        <f>'bm25'!T$76/SUM('bm25'!T69:AC69)*pagerank!H19</f>
        <v>0.10065016444256412</v>
      </c>
      <c r="AD25" s="20"/>
      <c r="AE25" s="20" t="s">
        <v>269</v>
      </c>
      <c r="AF25" s="20">
        <f>'bm25'!T$77/SUM('bm25'!T69:AC69)*pagerank!H19</f>
        <v>0</v>
      </c>
      <c r="AG25" s="20"/>
      <c r="AH25" s="20" t="s">
        <v>278</v>
      </c>
      <c r="AI25" s="20">
        <f>'bm25'!T$78/SUM('bm25'!T69:AC69)*pagerank!H19</f>
        <v>3.3328859367058386E-2</v>
      </c>
    </row>
    <row r="26" spans="1:40" x14ac:dyDescent="0.25">
      <c r="G26" s="20" t="s">
        <v>188</v>
      </c>
      <c r="H26" s="20">
        <f>'bm25'!V$69/SUM('bm25'!T71:AC71)*N19</f>
        <v>0.18631025594711251</v>
      </c>
      <c r="I26" s="20"/>
      <c r="J26" s="20" t="s">
        <v>207</v>
      </c>
      <c r="K26" s="20">
        <f>'bm25'!V$70/SUM('bm25'!T71:AC71)*pagerank!N19</f>
        <v>0.10707383625341234</v>
      </c>
      <c r="L26" s="20"/>
      <c r="M26" s="20" t="s">
        <v>216</v>
      </c>
      <c r="N26" s="20">
        <f>'bm25'!U$71/SUM('bm25'!T70:AC70)*pagerank!K19</f>
        <v>0.1294736586225976</v>
      </c>
      <c r="O26" s="20"/>
      <c r="P26" s="20" t="s">
        <v>225</v>
      </c>
      <c r="Q26" s="20">
        <f>'bm25'!U$72/SUM('bm25'!T70:AC70)*pagerank!K19</f>
        <v>9.6820849651913787E-2</v>
      </c>
      <c r="R26" s="20"/>
      <c r="S26" s="20" t="s">
        <v>233</v>
      </c>
      <c r="T26" s="20">
        <f>'bm25'!U$73/SUM('bm25'!T70:AC70)*pagerank!K19</f>
        <v>5.0585997859152805E-2</v>
      </c>
      <c r="U26" s="20"/>
      <c r="V26" s="20" t="s">
        <v>243</v>
      </c>
      <c r="W26" s="20">
        <f>'bm25'!U$74/SUM('bm25'!T70:AC70)*pagerank!K19</f>
        <v>4.0157403047427813E-2</v>
      </c>
      <c r="X26" s="20"/>
      <c r="Y26" s="20" t="s">
        <v>252</v>
      </c>
      <c r="Z26" s="20">
        <f>'bm25'!U$75/SUM('bm25'!T70:AC70)*pagerank!K19</f>
        <v>6.1548131304369577E-2</v>
      </c>
      <c r="AA26" s="20"/>
      <c r="AB26" s="20" t="s">
        <v>260</v>
      </c>
      <c r="AC26" s="20">
        <f>'bm25'!U$76/SUM('bm25'!T70:AC70)*pagerank!K19</f>
        <v>0</v>
      </c>
      <c r="AD26" s="20"/>
      <c r="AE26" s="20" t="s">
        <v>270</v>
      </c>
      <c r="AF26" s="20">
        <f>'bm25'!U$77/SUM('bm25'!T70:AC70)*pagerank!K19</f>
        <v>1.7259587301534124E-2</v>
      </c>
      <c r="AG26" s="20"/>
      <c r="AH26" s="20" t="s">
        <v>279</v>
      </c>
      <c r="AI26" s="20">
        <f>'bm25'!U$78/SUM('bm25'!T70:AC70)*pagerank!K19</f>
        <v>0.17584857336880169</v>
      </c>
    </row>
    <row r="27" spans="1:40" x14ac:dyDescent="0.25">
      <c r="G27" s="20" t="s">
        <v>189</v>
      </c>
      <c r="H27" s="20">
        <f>'bm25'!W$69/SUM('bm25'!T72:AC72)*Q19</f>
        <v>6.1885646574804651E-2</v>
      </c>
      <c r="I27" s="20"/>
      <c r="J27" s="20" t="s">
        <v>208</v>
      </c>
      <c r="K27" s="20">
        <f>'bm25'!W$70/SUM('bm25'!T72:AC72)*pagerank!Q19</f>
        <v>9.6629032622179825E-2</v>
      </c>
      <c r="L27" s="20"/>
      <c r="M27" s="20" t="s">
        <v>217</v>
      </c>
      <c r="N27" s="20">
        <f>'bm25'!W$71/SUM('bm25'!T72:AC72)*pagerank!Q19</f>
        <v>3.2037590043214138E-2</v>
      </c>
      <c r="O27" s="20"/>
      <c r="P27" s="20" t="s">
        <v>226</v>
      </c>
      <c r="Q27" s="20">
        <f>'bm25'!V$72/SUM('bm25'!T71:AC71)*pagerank!N19</f>
        <v>2.3753908702992661E-2</v>
      </c>
      <c r="R27" s="20"/>
      <c r="S27" s="20" t="s">
        <v>235</v>
      </c>
      <c r="T27" s="20">
        <f>'bm25'!V$73/SUM('bm25'!T71:AC71)*pagerank!N19</f>
        <v>0</v>
      </c>
      <c r="U27" s="20"/>
      <c r="V27" s="20" t="s">
        <v>244</v>
      </c>
      <c r="W27" s="20">
        <f>'bm25'!V$74/SUM('bm25'!T71:AC71)*pagerank!N19</f>
        <v>5.2790642563342982E-2</v>
      </c>
      <c r="X27" s="20"/>
      <c r="Y27" s="20" t="s">
        <v>253</v>
      </c>
      <c r="Z27" s="20">
        <f>'bm25'!V$75/SUM('bm25'!T71:AC71)*pagerank!N19</f>
        <v>7.0021098241241225E-2</v>
      </c>
      <c r="AA27" s="20"/>
      <c r="AB27" s="20" t="s">
        <v>262</v>
      </c>
      <c r="AC27" s="20">
        <f>'bm25'!V$76/SUM('bm25'!T71:AC71)*pagerank!N19</f>
        <v>0.10789037656932808</v>
      </c>
      <c r="AD27" s="20"/>
      <c r="AE27" s="20" t="s">
        <v>271</v>
      </c>
      <c r="AF27" s="20">
        <f>'bm25'!V$77/SUM('bm25'!T71:AC71)*pagerank!N19</f>
        <v>0</v>
      </c>
      <c r="AG27" s="20"/>
      <c r="AH27" s="20" t="s">
        <v>280</v>
      </c>
      <c r="AI27" s="20">
        <f>'bm25'!V$78/SUM('bm25'!T71:AC71)*pagerank!N19</f>
        <v>8.8350829448787707E-2</v>
      </c>
    </row>
    <row r="28" spans="1:40" x14ac:dyDescent="0.25">
      <c r="G28" s="20" t="s">
        <v>190</v>
      </c>
      <c r="H28" s="20">
        <f>'bm25'!X$69/SUM('bm25'!T73:AC73)*T19</f>
        <v>0</v>
      </c>
      <c r="I28" s="20"/>
      <c r="J28" s="20" t="s">
        <v>209</v>
      </c>
      <c r="K28" s="20">
        <f>'bm25'!X$70/SUM('bm25'!T73:AC73)*pagerank!T19</f>
        <v>8.8586938959295314E-2</v>
      </c>
      <c r="L28" s="20"/>
      <c r="M28" s="20" t="s">
        <v>218</v>
      </c>
      <c r="N28" s="20">
        <f>'bm25'!X$71/SUM('bm25'!T73:AC73)*pagerank!T19</f>
        <v>0</v>
      </c>
      <c r="O28" s="20"/>
      <c r="P28" s="20" t="s">
        <v>227</v>
      </c>
      <c r="Q28" s="20">
        <f>'bm25'!X$72/SUM('bm25'!T73:AC73)*pagerank!T19</f>
        <v>0.19605279451123001</v>
      </c>
      <c r="R28" s="20"/>
      <c r="S28" s="20" t="s">
        <v>236</v>
      </c>
      <c r="T28" s="20">
        <f>'bm25'!W$73/SUM('bm25'!T72:AC72)*pagerank!Q19</f>
        <v>0.11748807161508761</v>
      </c>
      <c r="U28" s="20"/>
      <c r="V28" s="20" t="s">
        <v>245</v>
      </c>
      <c r="W28" s="20">
        <f>'bm25'!W$74/SUM('bm25'!T72:AC72)*pagerank!Q19</f>
        <v>1.3924584522207515E-2</v>
      </c>
      <c r="X28" s="20"/>
      <c r="Y28" s="20" t="s">
        <v>254</v>
      </c>
      <c r="Z28" s="20">
        <f>'bm25'!W$75/SUM('bm25'!T72:AC72)*pagerank!Q19</f>
        <v>6.459144257896568E-2</v>
      </c>
      <c r="AA28" s="20"/>
      <c r="AB28" s="20" t="s">
        <v>263</v>
      </c>
      <c r="AC28" s="20">
        <f>'bm25'!W$76/SUM('bm25'!T72:AC72)*pagerank!Q19</f>
        <v>2.9848056531590512E-2</v>
      </c>
      <c r="AD28" s="20"/>
      <c r="AE28" s="20" t="s">
        <v>272</v>
      </c>
      <c r="AF28" s="20">
        <f>'bm25'!W$77/SUM('bm25'!T72:AC72)*pagerank!Q19</f>
        <v>1.8113005521006621E-2</v>
      </c>
      <c r="AG28" s="20"/>
      <c r="AH28" s="20" t="s">
        <v>281</v>
      </c>
      <c r="AI28" s="20">
        <f>'bm25'!W$78/SUM('bm25'!T72:AC72)*pagerank!Q19</f>
        <v>9.6629032622179811E-2</v>
      </c>
    </row>
    <row r="29" spans="1:40" x14ac:dyDescent="0.25">
      <c r="G29" s="20" t="s">
        <v>191</v>
      </c>
      <c r="H29" s="20">
        <f>'bm25'!Y$69/SUM('bm25'!T74:AC74)*W19</f>
        <v>1.4357622895589782E-2</v>
      </c>
      <c r="I29" s="20"/>
      <c r="J29" s="20" t="s">
        <v>210</v>
      </c>
      <c r="K29" s="20">
        <f>'bm25'!Y$70/SUM('bm25'!T74:AC74)*pagerank!W19</f>
        <v>3.8319554075306919E-2</v>
      </c>
      <c r="L29" s="20"/>
      <c r="M29" s="20" t="s">
        <v>219</v>
      </c>
      <c r="N29" s="20">
        <f>'bm25'!Y$71/SUM('bm25'!T74:AC74)*pagerank!W19</f>
        <v>7.9194545743202227E-2</v>
      </c>
      <c r="O29" s="20"/>
      <c r="P29" s="20" t="s">
        <v>228</v>
      </c>
      <c r="Q29" s="20">
        <f>'bm25'!Y$72/SUM('bm25'!T74:AC74)*pagerank!W19</f>
        <v>1.4357622895589782E-2</v>
      </c>
      <c r="R29" s="20"/>
      <c r="S29" s="20" t="s">
        <v>237</v>
      </c>
      <c r="T29" s="20">
        <f>'bm25'!Y$73/SUM('bm25'!T74:AC74)*pagerank!W19</f>
        <v>8.5514523885568725E-2</v>
      </c>
      <c r="U29" s="20"/>
      <c r="V29" s="20" t="s">
        <v>246</v>
      </c>
      <c r="W29" s="20">
        <f>'bm25'!X$74/SUM('bm25'!T73:AC73)*pagerank!T19</f>
        <v>0.13839450506625331</v>
      </c>
      <c r="X29" s="20"/>
      <c r="Y29" s="20" t="s">
        <v>255</v>
      </c>
      <c r="Z29" s="20">
        <f>'bm25'!X$75/SUM('bm25'!T73:AC73)*pagerank!T19</f>
        <v>0</v>
      </c>
      <c r="AA29" s="20"/>
      <c r="AB29" s="20" t="s">
        <v>264</v>
      </c>
      <c r="AC29" s="20">
        <f>'bm25'!X$76/SUM('bm25'!T73:AC73)*pagerank!T19</f>
        <v>0</v>
      </c>
      <c r="AD29" s="20"/>
      <c r="AE29" s="20" t="s">
        <v>273</v>
      </c>
      <c r="AF29" s="20">
        <f>'bm25'!X$77/SUM('bm25'!T73:AC73)*pagerank!T19</f>
        <v>0</v>
      </c>
      <c r="AG29" s="20"/>
      <c r="AH29" s="20" t="s">
        <v>282</v>
      </c>
      <c r="AI29" s="20">
        <f>'bm25'!X$78/SUM('bm25'!T73:AC73)*pagerank!T19</f>
        <v>0.25355300267695458</v>
      </c>
    </row>
    <row r="30" spans="1:40" x14ac:dyDescent="0.25">
      <c r="G30" s="20" t="s">
        <v>192</v>
      </c>
      <c r="H30" s="20">
        <f>'bm25'!Z$69/SUM('bm25'!T75:AC75)*Z19</f>
        <v>0.12159806463328646</v>
      </c>
      <c r="I30" s="20"/>
      <c r="J30" s="20" t="s">
        <v>211</v>
      </c>
      <c r="K30" s="20">
        <f>'bm25'!Z$70/SUM('bm25'!T75:AC75)*pagerank!Z19</f>
        <v>6.2932324722616215E-2</v>
      </c>
      <c r="L30" s="20"/>
      <c r="M30" s="20" t="s">
        <v>220</v>
      </c>
      <c r="N30" s="20">
        <f>'bm25'!Z$71/SUM('bm25'!T75:AC75)*pagerank!Z19</f>
        <v>9.8324266547443279E-2</v>
      </c>
      <c r="O30" s="20"/>
      <c r="P30" s="20" t="s">
        <v>229</v>
      </c>
      <c r="Q30" s="20">
        <f>'bm25'!Z$72/SUM('bm25'!T75:AC75)*pagerank!Z19</f>
        <v>6.2932324722616215E-2</v>
      </c>
      <c r="R30" s="20"/>
      <c r="S30" s="20" t="s">
        <v>238</v>
      </c>
      <c r="T30" s="20">
        <f>'bm25'!Z$73/SUM('bm25'!T75:AC75)*pagerank!Z19</f>
        <v>0</v>
      </c>
      <c r="U30" s="20"/>
      <c r="V30" s="20" t="s">
        <v>247</v>
      </c>
      <c r="W30" s="20">
        <f>'bm25'!Z$74/SUM('bm25'!T75:AC75)*pagerank!Z19</f>
        <v>5.3039690499227111E-2</v>
      </c>
      <c r="X30" s="20"/>
      <c r="Y30" s="20" t="s">
        <v>256</v>
      </c>
      <c r="Z30" s="20">
        <f>'bm25'!Y$75/SUM('bm25'!T74:AC74)*pagerank!W19</f>
        <v>5.5232614563485105E-2</v>
      </c>
      <c r="AA30" s="20"/>
      <c r="AB30" s="20" t="s">
        <v>265</v>
      </c>
      <c r="AC30" s="20">
        <f>'bm25'!Y$76/SUM('bm25'!T74:AC74)*pagerank!W19</f>
        <v>2.4456318210559307E-2</v>
      </c>
      <c r="AD30" s="20"/>
      <c r="AE30" s="20" t="s">
        <v>274</v>
      </c>
      <c r="AF30" s="20">
        <f>'bm25'!Y$77/SUM('bm25'!T74:AC74)*pagerank!W19</f>
        <v>0</v>
      </c>
      <c r="AG30" s="20"/>
      <c r="AH30" s="20" t="s">
        <v>283</v>
      </c>
      <c r="AI30" s="20">
        <f>'bm25'!Y$78/SUM('bm25'!T74:AC74)*pagerank!W19</f>
        <v>0.19548536598169677</v>
      </c>
    </row>
    <row r="31" spans="1:40" x14ac:dyDescent="0.25">
      <c r="G31" s="20" t="s">
        <v>193</v>
      </c>
      <c r="H31" s="20">
        <f>'bm25'!AA$69/SUM('bm25'!T76:AC76)*AC19</f>
        <v>7.078619241504247E-2</v>
      </c>
      <c r="I31" s="20"/>
      <c r="J31" s="20" t="s">
        <v>212</v>
      </c>
      <c r="K31" s="20">
        <f>'bm25'!AA$70/SUM('bm25'!T76:AC76)*pagerank!AC19</f>
        <v>0</v>
      </c>
      <c r="L31" s="20"/>
      <c r="M31" s="20" t="s">
        <v>221</v>
      </c>
      <c r="N31" s="20">
        <f>'bm25'!AA$71/SUM('bm25'!T76:AC76)*pagerank!AC19</f>
        <v>8.8330840105459274E-2</v>
      </c>
      <c r="O31" s="20"/>
      <c r="P31" s="20" t="s">
        <v>230</v>
      </c>
      <c r="Q31" s="20">
        <f>'bm25'!AA$72/SUM('bm25'!T76:AC76)*pagerank!AC19</f>
        <v>1.9899592420684554E-2</v>
      </c>
      <c r="R31" s="20"/>
      <c r="S31" s="20" t="s">
        <v>239</v>
      </c>
      <c r="T31" s="20">
        <f>'bm25'!AA$73/SUM('bm25'!T76:AC76)*pagerank!AC19</f>
        <v>0</v>
      </c>
      <c r="U31" s="20"/>
      <c r="V31" s="20" t="s">
        <v>248</v>
      </c>
      <c r="W31" s="20">
        <f>'bm25'!AA$74/SUM('bm25'!T76:AC76)*pagerank!AC19</f>
        <v>1.7544647690416804E-2</v>
      </c>
      <c r="X31" s="20"/>
      <c r="Y31" s="20" t="s">
        <v>257</v>
      </c>
      <c r="Z31" s="20">
        <f>'bm25'!AA$75/SUM('bm25'!T76:AC76)*pagerank!AC19</f>
        <v>0.13921914556098619</v>
      </c>
      <c r="AA31" s="20"/>
      <c r="AB31" s="20" t="s">
        <v>266</v>
      </c>
      <c r="AC31" s="20">
        <f>'bm25'!Z$76/SUM('bm25'!T75:AC75)*pagerank!Z19</f>
        <v>0.17463775513251356</v>
      </c>
      <c r="AD31" s="20"/>
      <c r="AE31" s="20" t="s">
        <v>275</v>
      </c>
      <c r="AF31" s="20">
        <f>'bm25'!Z$77/SUM('bm25'!T75:AC75)*pagerank!Z19</f>
        <v>1.7647748674400058E-2</v>
      </c>
      <c r="AG31" s="20"/>
      <c r="AH31" s="20" t="s">
        <v>284</v>
      </c>
      <c r="AI31" s="20">
        <f>'bm25'!Z$78/SUM('bm25'!T75:AC75)*pagerank!Z19</f>
        <v>0.11597201522184332</v>
      </c>
    </row>
    <row r="32" spans="1:40" x14ac:dyDescent="0.25">
      <c r="G32" s="20" t="s">
        <v>194</v>
      </c>
      <c r="H32" s="20">
        <f>'bm25'!AB$69/SUM('bm25'!T77:AC77)*AF19</f>
        <v>0</v>
      </c>
      <c r="I32" s="20"/>
      <c r="J32" s="20" t="s">
        <v>213</v>
      </c>
      <c r="K32" s="20">
        <f>'bm25'!AB$70/SUM('bm25'!T77:AC77)*pagerank!AF19</f>
        <v>4.5194102576729463E-2</v>
      </c>
      <c r="L32" s="20"/>
      <c r="M32" s="20" t="s">
        <v>222</v>
      </c>
      <c r="N32" s="20">
        <f>'bm25'!AB$71/SUM('bm25'!T77:AC77)*pagerank!AF19</f>
        <v>0</v>
      </c>
      <c r="O32" s="20"/>
      <c r="P32" s="20" t="s">
        <v>231</v>
      </c>
      <c r="Q32" s="20">
        <f>'bm25'!AB$72/SUM('bm25'!T77:AC77)*pagerank!AF19</f>
        <v>4.5194102576729463E-2</v>
      </c>
      <c r="R32" s="20"/>
      <c r="S32" s="20" t="s">
        <v>240</v>
      </c>
      <c r="T32" s="20">
        <f>'bm25'!AB$73/SUM('bm25'!T77:AC77)*pagerank!AF19</f>
        <v>0</v>
      </c>
      <c r="U32" s="20"/>
      <c r="V32" s="20" t="s">
        <v>249</v>
      </c>
      <c r="W32" s="20">
        <f>'bm25'!AB$74/SUM('bm25'!T77:AC77)*pagerank!AF19</f>
        <v>0</v>
      </c>
      <c r="X32" s="20"/>
      <c r="Y32" s="20" t="s">
        <v>258</v>
      </c>
      <c r="Z32" s="20">
        <f>'bm25'!AB$75/SUM('bm25'!T77:AC77)*pagerank!AF19</f>
        <v>4.5194102576729463E-2</v>
      </c>
      <c r="AA32" s="20"/>
      <c r="AB32" s="20" t="s">
        <v>267</v>
      </c>
      <c r="AC32" s="20">
        <f>'bm25'!AB$76/SUM('bm25'!T77:AC77)*pagerank!AF19</f>
        <v>0</v>
      </c>
      <c r="AD32" s="20"/>
      <c r="AE32" s="20" t="s">
        <v>276</v>
      </c>
      <c r="AF32" s="20">
        <f>'bm25'!AA$77/SUM('bm25'!T76:AC76)*pagerank!AC19</f>
        <v>0</v>
      </c>
      <c r="AG32" s="20"/>
      <c r="AH32" s="20" t="s">
        <v>285</v>
      </c>
      <c r="AI32" s="20">
        <f>'bm25'!AA$78/SUM('bm25'!T76:AC76)*pagerank!AC19</f>
        <v>1.7544647690416804E-2</v>
      </c>
    </row>
    <row r="33" spans="7:35" x14ac:dyDescent="0.25">
      <c r="G33" s="20" t="s">
        <v>195</v>
      </c>
      <c r="H33" s="20">
        <f>'bm25'!AC$69/SUM('bm25'!T78:AC78)*AI19</f>
        <v>2.642010060107023E-2</v>
      </c>
      <c r="I33" s="20"/>
      <c r="J33" s="20" t="s">
        <v>214</v>
      </c>
      <c r="K33" s="20">
        <f>'bm25'!AC$70/SUM('bm25'!T78:AC78)*pagerank!AI19</f>
        <v>0.14807944544239945</v>
      </c>
      <c r="L33" s="20"/>
      <c r="M33" s="20" t="s">
        <v>223</v>
      </c>
      <c r="N33" s="20">
        <f>'bm25'!AC$71/SUM('bm25'!T78:AC78)*pagerank!AI19</f>
        <v>0.10478219351357629</v>
      </c>
      <c r="O33" s="20"/>
      <c r="P33" s="20" t="s">
        <v>232</v>
      </c>
      <c r="Q33" s="20">
        <f>'bm25'!AC$72/SUM('bm25'!T78:AC78)*pagerank!AI19</f>
        <v>7.9686042533740037E-2</v>
      </c>
      <c r="R33" s="20"/>
      <c r="S33" s="20" t="s">
        <v>241</v>
      </c>
      <c r="T33" s="20">
        <f>'bm25'!AC$73/SUM('bm25'!T78:AC78)*pagerank!AI19</f>
        <v>0.12530376594420112</v>
      </c>
      <c r="U33" s="20"/>
      <c r="V33" s="20" t="s">
        <v>250</v>
      </c>
      <c r="W33" s="20">
        <f>'bm25'!AC$74/SUM('bm25'!T78:AC78)*pagerank!AI19</f>
        <v>0.15823853569428323</v>
      </c>
      <c r="X33" s="20"/>
      <c r="Y33" s="20" t="s">
        <v>259</v>
      </c>
      <c r="Z33" s="20">
        <f>'bm25'!AC$75/SUM('bm25'!T78:AC78)*pagerank!AI19</f>
        <v>9.9332152962784553E-2</v>
      </c>
      <c r="AA33" s="20"/>
      <c r="AB33" s="20" t="s">
        <v>268</v>
      </c>
      <c r="AC33" s="20">
        <f>'bm25'!AC$76/SUM('bm25'!T78:AC78)*pagerank!AI19</f>
        <v>2.1451729876964372E-2</v>
      </c>
      <c r="AD33" s="20"/>
      <c r="AE33" s="20" t="s">
        <v>277</v>
      </c>
      <c r="AF33" s="20">
        <f>'bm25'!AC$77/SUM('bm25'!T77:AC77)*pagerank!AI19</f>
        <v>0.45535455569069755</v>
      </c>
      <c r="AG33" s="20"/>
      <c r="AH33" s="20" t="s">
        <v>286</v>
      </c>
      <c r="AI33" s="20">
        <f>'bm25'!AB$78/SUM('bm25'!T77:AC77)*pagerank!AF19</f>
        <v>0.14290967227159845</v>
      </c>
    </row>
    <row r="34" spans="7:35" x14ac:dyDescent="0.25">
      <c r="G34" s="20" t="s">
        <v>196</v>
      </c>
      <c r="H34" s="20">
        <f>SUM(H25:H33)</f>
        <v>0.58238981583176863</v>
      </c>
      <c r="I34" s="20"/>
      <c r="J34" s="20" t="s">
        <v>196</v>
      </c>
      <c r="K34" s="20">
        <f>SUM(K25:K33)</f>
        <v>0.67926195059356287</v>
      </c>
      <c r="L34" s="20"/>
      <c r="M34" s="20" t="s">
        <v>196</v>
      </c>
      <c r="N34" s="20">
        <f>SUM(N25:N33)</f>
        <v>0.73321932919995148</v>
      </c>
      <c r="O34" s="20"/>
      <c r="P34" s="20" t="s">
        <v>196</v>
      </c>
      <c r="Q34" s="20">
        <f>SUM(Q25:Q33)</f>
        <v>0.59759534854970175</v>
      </c>
      <c r="R34" s="20"/>
      <c r="S34" s="20" t="s">
        <v>196</v>
      </c>
      <c r="T34" s="20">
        <f>SUM(T25:T33)</f>
        <v>0.37889235930401027</v>
      </c>
      <c r="U34" s="20"/>
      <c r="V34" s="20" t="s">
        <v>196</v>
      </c>
      <c r="W34" s="20">
        <f>SUM(W25:W33)</f>
        <v>0.48601846407886895</v>
      </c>
      <c r="X34" s="20"/>
      <c r="Y34" s="20" t="s">
        <v>196</v>
      </c>
      <c r="Z34" s="20">
        <f>SUM(Z25:Z33)</f>
        <v>0.64205151707536057</v>
      </c>
      <c r="AA34" s="20"/>
      <c r="AB34" s="20" t="s">
        <v>196</v>
      </c>
      <c r="AC34" s="20">
        <f>SUM(AC25:AC33)</f>
        <v>0.45893440076351993</v>
      </c>
      <c r="AD34" s="20"/>
      <c r="AE34" s="20" t="s">
        <v>196</v>
      </c>
      <c r="AF34" s="20">
        <f>SUM(AF25:AF33)</f>
        <v>0.5083748971876384</v>
      </c>
      <c r="AG34" s="20"/>
      <c r="AH34" s="20" t="s">
        <v>196</v>
      </c>
      <c r="AI34" s="20">
        <f>SUM(AI25:AI33)</f>
        <v>1.1196219986493374</v>
      </c>
    </row>
    <row r="35" spans="7:35" x14ac:dyDescent="0.25">
      <c r="G35" s="20" t="s">
        <v>183</v>
      </c>
      <c r="H35" s="20">
        <f>$E$8+($E$7*H34)</f>
        <v>0.64503134345700341</v>
      </c>
      <c r="I35" s="20"/>
      <c r="J35" s="20" t="s">
        <v>183</v>
      </c>
      <c r="K35" s="19">
        <f>$E$8+($E$7*K34)</f>
        <v>0.72737265800452844</v>
      </c>
      <c r="L35" s="20"/>
      <c r="M35" s="20" t="s">
        <v>183</v>
      </c>
      <c r="N35" s="23">
        <f>E8+(E7*N34)</f>
        <v>0.77323642981995877</v>
      </c>
      <c r="O35" s="20"/>
      <c r="P35" s="20" t="s">
        <v>183</v>
      </c>
      <c r="Q35" s="20">
        <f>E8+(E7*Q34)</f>
        <v>0.65795604626724646</v>
      </c>
      <c r="R35" s="20"/>
      <c r="S35" s="20" t="s">
        <v>183</v>
      </c>
      <c r="T35" s="20">
        <f>E8+(E7*T34)</f>
        <v>0.47205850540840877</v>
      </c>
      <c r="U35" s="20"/>
      <c r="V35" s="20" t="s">
        <v>183</v>
      </c>
      <c r="W35" s="20">
        <f>E8+(E7*W34)</f>
        <v>0.56311569446703857</v>
      </c>
      <c r="X35" s="20"/>
      <c r="Y35" s="20" t="s">
        <v>183</v>
      </c>
      <c r="Z35" s="21">
        <f>E8+(E7*Z34)</f>
        <v>0.69574378951405647</v>
      </c>
      <c r="AA35" s="20"/>
      <c r="AB35" s="20" t="s">
        <v>183</v>
      </c>
      <c r="AC35" s="20">
        <f>E8+(E7*AC34)</f>
        <v>0.54009424064899192</v>
      </c>
      <c r="AD35" s="20"/>
      <c r="AE35" s="20" t="s">
        <v>183</v>
      </c>
      <c r="AF35" s="20">
        <f>E8+(E7*AF34)</f>
        <v>0.58211866260949263</v>
      </c>
      <c r="AG35" s="20"/>
      <c r="AH35" s="20" t="s">
        <v>183</v>
      </c>
      <c r="AI35" s="19">
        <f>E8+(E7*AI34)</f>
        <v>1.1016786988519369</v>
      </c>
    </row>
    <row r="40" spans="7:35" x14ac:dyDescent="0.25">
      <c r="G40" s="20" t="s">
        <v>183</v>
      </c>
      <c r="H40" s="20"/>
      <c r="I40" s="20"/>
      <c r="J40" s="20" t="s">
        <v>183</v>
      </c>
      <c r="K40" s="20"/>
      <c r="L40" s="20"/>
      <c r="M40" s="20" t="s">
        <v>183</v>
      </c>
      <c r="N40" s="20"/>
      <c r="O40" s="20"/>
      <c r="P40" s="20" t="s">
        <v>183</v>
      </c>
      <c r="Q40" s="20"/>
      <c r="R40" s="20"/>
      <c r="S40" s="20" t="s">
        <v>183</v>
      </c>
      <c r="T40" s="20"/>
      <c r="U40" s="20"/>
      <c r="V40" s="20" t="s">
        <v>183</v>
      </c>
      <c r="W40" s="20"/>
      <c r="X40" s="20"/>
      <c r="Y40" s="20" t="s">
        <v>183</v>
      </c>
      <c r="Z40" s="20"/>
      <c r="AA40" s="20"/>
      <c r="AB40" s="20" t="s">
        <v>183</v>
      </c>
      <c r="AC40" s="20"/>
      <c r="AD40" s="20"/>
      <c r="AE40" s="20" t="s">
        <v>183</v>
      </c>
      <c r="AF40" s="20"/>
      <c r="AG40" s="20"/>
      <c r="AH40" s="20" t="s">
        <v>183</v>
      </c>
      <c r="AI40" s="20"/>
    </row>
    <row r="41" spans="7:35" x14ac:dyDescent="0.25">
      <c r="G41" s="20" t="s">
        <v>186</v>
      </c>
      <c r="H41" s="20"/>
      <c r="I41" s="20"/>
      <c r="J41" s="20" t="s">
        <v>197</v>
      </c>
      <c r="K41" s="20"/>
      <c r="L41" s="20"/>
      <c r="M41" s="20" t="s">
        <v>198</v>
      </c>
      <c r="N41" s="20"/>
      <c r="O41" s="20"/>
      <c r="P41" s="20" t="s">
        <v>199</v>
      </c>
      <c r="Q41" s="20"/>
      <c r="R41" s="20"/>
      <c r="S41" s="20" t="s">
        <v>200</v>
      </c>
      <c r="T41" s="20"/>
      <c r="U41" s="20"/>
      <c r="V41" s="20" t="s">
        <v>201</v>
      </c>
      <c r="W41" s="20"/>
      <c r="X41" s="20"/>
      <c r="Y41" s="20" t="s">
        <v>202</v>
      </c>
      <c r="Z41" s="20"/>
      <c r="AA41" s="20"/>
      <c r="AB41" s="20" t="s">
        <v>203</v>
      </c>
      <c r="AC41" s="20"/>
      <c r="AD41" s="20"/>
      <c r="AE41" s="20" t="s">
        <v>204</v>
      </c>
      <c r="AF41" s="20"/>
      <c r="AG41" s="20"/>
      <c r="AH41" s="20" t="s">
        <v>205</v>
      </c>
      <c r="AI41" s="20"/>
    </row>
    <row r="42" spans="7:35" x14ac:dyDescent="0.25">
      <c r="G42" s="20" t="s">
        <v>187</v>
      </c>
      <c r="H42" s="20">
        <f>'bm25'!U$69/SUM('bm25'!T70:AC70)*K35</f>
        <v>0.11731555131422607</v>
      </c>
      <c r="I42" s="20"/>
      <c r="J42" s="20" t="s">
        <v>206</v>
      </c>
      <c r="K42" s="20">
        <f>'bm25'!T70/SUM('bm25'!T69:AC69)*pagerank!H35</f>
        <v>0.10570870499845876</v>
      </c>
      <c r="L42" s="20"/>
      <c r="M42" s="20" t="s">
        <v>215</v>
      </c>
      <c r="N42" s="20">
        <f>'bm25'!T$71/SUM('bm25'!T69:AC69)*pagerank!H35</f>
        <v>0.22992172465639393</v>
      </c>
      <c r="O42" s="20"/>
      <c r="P42" s="20" t="s">
        <v>224</v>
      </c>
      <c r="Q42" s="20">
        <f>'bm25'!T$72/SUM('bm25'!T69:AC69)*pagerank!H35</f>
        <v>6.7347367919033868E-2</v>
      </c>
      <c r="R42" s="20"/>
      <c r="S42" s="20" t="s">
        <v>234</v>
      </c>
      <c r="T42" s="20">
        <f>'bm25'!T$73/SUM('bm25'!T69:AC69)*pagerank!H35</f>
        <v>0</v>
      </c>
      <c r="U42" s="20"/>
      <c r="V42" s="20" t="s">
        <v>242</v>
      </c>
      <c r="W42" s="20">
        <f>'bm25'!T$74/SUM('bm25'!T69:AC69)*pagerank!H35</f>
        <v>1.3639657367873976E-2</v>
      </c>
      <c r="X42" s="20"/>
      <c r="Y42" s="20" t="s">
        <v>251</v>
      </c>
      <c r="Z42" s="20">
        <f>'bm25'!T$75/SUM('bm25'!T69:AC69)*pagerank!H35</f>
        <v>0.12225006174113692</v>
      </c>
      <c r="AA42" s="20"/>
      <c r="AB42" s="20" t="s">
        <v>261</v>
      </c>
      <c r="AC42" s="20">
        <f>'bm25'!T$76/SUM('bm25'!T69:AC69)*pagerank!H35</f>
        <v>0.11508898323466558</v>
      </c>
      <c r="AD42" s="20"/>
      <c r="AE42" s="20" t="s">
        <v>269</v>
      </c>
      <c r="AF42" s="20">
        <f>'bm25'!T$77/SUM('bm25'!T69:AC69)*pagerank!H35</f>
        <v>0</v>
      </c>
      <c r="AG42" s="20"/>
      <c r="AH42" s="20" t="s">
        <v>278</v>
      </c>
      <c r="AI42" s="20">
        <f>'bm25'!T$78/SUM('bm25'!T69:AC69)*pagerank!H35</f>
        <v>3.8110067262878584E-2</v>
      </c>
    </row>
    <row r="43" spans="7:35" x14ac:dyDescent="0.25">
      <c r="G43" s="20" t="s">
        <v>188</v>
      </c>
      <c r="H43" s="20">
        <f>'bm25'!V$69/SUM('bm25'!T71:AC71)*N35</f>
        <v>0.1951862833853385</v>
      </c>
      <c r="I43" s="20"/>
      <c r="J43" s="20" t="s">
        <v>207</v>
      </c>
      <c r="K43" s="20">
        <f>'bm25'!V$70/SUM('bm25'!T71:AC71)*pagerank!N35</f>
        <v>0.11217495268777113</v>
      </c>
      <c r="L43" s="20"/>
      <c r="M43" s="20" t="s">
        <v>216</v>
      </c>
      <c r="N43" s="20">
        <f>'bm25'!U$71/SUM('bm25'!T70:AC70)*pagerank!K35</f>
        <v>0.15034131512984925</v>
      </c>
      <c r="O43" s="20"/>
      <c r="P43" s="20" t="s">
        <v>225</v>
      </c>
      <c r="Q43" s="20">
        <f>'bm25'!U$72/SUM('bm25'!T70:AC70)*pagerank!K35</f>
        <v>0.11242575535065301</v>
      </c>
      <c r="R43" s="20"/>
      <c r="S43" s="20" t="s">
        <v>233</v>
      </c>
      <c r="T43" s="20">
        <f>'bm25'!U$73/SUM('bm25'!T70:AC70)*pagerank!K35</f>
        <v>5.8739094316234974E-2</v>
      </c>
      <c r="U43" s="20"/>
      <c r="V43" s="20" t="s">
        <v>243</v>
      </c>
      <c r="W43" s="20">
        <f>'bm25'!U$74/SUM('bm25'!T70:AC70)*pagerank!K35</f>
        <v>4.6629691711638971E-2</v>
      </c>
      <c r="X43" s="20"/>
      <c r="Y43" s="20" t="s">
        <v>252</v>
      </c>
      <c r="Z43" s="20">
        <f>'bm25'!U$75/SUM('bm25'!T70:AC70)*pagerank!K35</f>
        <v>7.1468027570424725E-2</v>
      </c>
      <c r="AA43" s="20"/>
      <c r="AB43" s="20" t="s">
        <v>260</v>
      </c>
      <c r="AC43" s="20">
        <f>'bm25'!U$76/SUM('bm25'!T70:AC70)*pagerank!K35</f>
        <v>0</v>
      </c>
      <c r="AD43" s="20"/>
      <c r="AE43" s="20" t="s">
        <v>270</v>
      </c>
      <c r="AF43" s="20">
        <f>'bm25'!U$77/SUM('bm25'!T70:AC70)*pagerank!K35</f>
        <v>2.0041366569201118E-2</v>
      </c>
      <c r="AG43" s="20"/>
      <c r="AH43" s="20" t="s">
        <v>279</v>
      </c>
      <c r="AI43" s="20">
        <f>'bm25'!U$78/SUM('bm25'!T70:AC70)*pagerank!K35</f>
        <v>0.20419061348251116</v>
      </c>
    </row>
    <row r="44" spans="7:35" x14ac:dyDescent="0.25">
      <c r="G44" s="20" t="s">
        <v>189</v>
      </c>
      <c r="H44" s="20">
        <f>'bm25'!W$69/SUM('bm25'!T72:AC72)*Q35</f>
        <v>8.6683950897650991E-2</v>
      </c>
      <c r="I44" s="20"/>
      <c r="J44" s="20" t="s">
        <v>208</v>
      </c>
      <c r="K44" s="20">
        <f>'bm25'!W$70/SUM('bm25'!T72:AC72)*pagerank!Q35</f>
        <v>0.13534941917402099</v>
      </c>
      <c r="L44" s="20"/>
      <c r="M44" s="20" t="s">
        <v>217</v>
      </c>
      <c r="N44" s="20">
        <f>'bm25'!W$71/SUM('bm25'!T72:AC72)*pagerank!Q35</f>
        <v>4.4875428082150781E-2</v>
      </c>
      <c r="O44" s="20"/>
      <c r="P44" s="20" t="s">
        <v>226</v>
      </c>
      <c r="Q44" s="20">
        <f>'bm25'!V$72/SUM('bm25'!T71:AC71)*pagerank!N35</f>
        <v>2.4885571285608237E-2</v>
      </c>
      <c r="R44" s="20"/>
      <c r="S44" s="20" t="s">
        <v>235</v>
      </c>
      <c r="T44" s="20">
        <f>'bm25'!V$73/SUM('bm25'!T71:AC71)*pagerank!N35</f>
        <v>0</v>
      </c>
      <c r="U44" s="20"/>
      <c r="V44" s="20" t="s">
        <v>244</v>
      </c>
      <c r="W44" s="20">
        <f>'bm25'!V$74/SUM('bm25'!T71:AC71)*pagerank!N35</f>
        <v>5.5305647384155561E-2</v>
      </c>
      <c r="X44" s="20"/>
      <c r="Y44" s="20" t="s">
        <v>253</v>
      </c>
      <c r="Z44" s="20">
        <f>'bm25'!V$75/SUM('bm25'!T71:AC71)*pagerank!N35</f>
        <v>7.3356981100102206E-2</v>
      </c>
      <c r="AA44" s="20"/>
      <c r="AB44" s="20" t="s">
        <v>262</v>
      </c>
      <c r="AC44" s="20">
        <f>'bm25'!V$76/SUM('bm25'!T71:AC71)*pagerank!N35</f>
        <v>0.11303039389087442</v>
      </c>
      <c r="AD44" s="20"/>
      <c r="AE44" s="20" t="s">
        <v>271</v>
      </c>
      <c r="AF44" s="20">
        <f>'bm25'!V$77/SUM('bm25'!T71:AC71)*pagerank!N35</f>
        <v>0</v>
      </c>
      <c r="AG44" s="20"/>
      <c r="AH44" s="20" t="s">
        <v>280</v>
      </c>
      <c r="AI44" s="20">
        <f>'bm25'!V$78/SUM('bm25'!T71:AC71)*pagerank!N35</f>
        <v>9.255996105236447E-2</v>
      </c>
    </row>
    <row r="45" spans="7:35" x14ac:dyDescent="0.25">
      <c r="G45" s="20" t="s">
        <v>190</v>
      </c>
      <c r="H45" s="20">
        <f>'bm25'!X$69/SUM('bm25'!T73:AC73)*T35</f>
        <v>0</v>
      </c>
      <c r="I45" s="20"/>
      <c r="J45" s="20" t="s">
        <v>209</v>
      </c>
      <c r="K45" s="20">
        <f>'bm25'!X$70/SUM('bm25'!T73:AC73)*pagerank!T35</f>
        <v>6.7453044707519949E-2</v>
      </c>
      <c r="L45" s="20"/>
      <c r="M45" s="20" t="s">
        <v>218</v>
      </c>
      <c r="N45" s="20">
        <f>'bm25'!X$71/SUM('bm25'!T73:AC73)*pagerank!T35</f>
        <v>0</v>
      </c>
      <c r="O45" s="20"/>
      <c r="P45" s="20" t="s">
        <v>227</v>
      </c>
      <c r="Q45" s="20">
        <f>'bm25'!X$72/SUM('bm25'!T73:AC73)*pagerank!T35</f>
        <v>0.14928112505700936</v>
      </c>
      <c r="R45" s="20"/>
      <c r="S45" s="20" t="s">
        <v>236</v>
      </c>
      <c r="T45" s="20">
        <f>'bm25'!W$73/SUM('bm25'!T72:AC72)*pagerank!Q35</f>
        <v>0.16456691970781279</v>
      </c>
      <c r="U45" s="20"/>
      <c r="V45" s="20" t="s">
        <v>245</v>
      </c>
      <c r="W45" s="20">
        <f>'bm25'!W$74/SUM('bm25'!T72:AC72)*pagerank!Q35</f>
        <v>1.9504328835511363E-2</v>
      </c>
      <c r="X45" s="20"/>
      <c r="Y45" s="20" t="s">
        <v>254</v>
      </c>
      <c r="Z45" s="20">
        <f>'bm25'!W$75/SUM('bm25'!T72:AC72)*pagerank!Q35</f>
        <v>9.0473991091870209E-2</v>
      </c>
      <c r="AA45" s="20"/>
      <c r="AB45" s="20" t="s">
        <v>263</v>
      </c>
      <c r="AC45" s="20">
        <f>'bm25'!W$76/SUM('bm25'!T72:AC72)*pagerank!Q35</f>
        <v>4.1808522815500217E-2</v>
      </c>
      <c r="AD45" s="20"/>
      <c r="AE45" s="20" t="s">
        <v>272</v>
      </c>
      <c r="AF45" s="20">
        <f>'bm25'!W$77/SUM('bm25'!T72:AC72)*pagerank!Q35</f>
        <v>2.5371099246639415E-2</v>
      </c>
      <c r="AG45" s="20"/>
      <c r="AH45" s="20" t="s">
        <v>281</v>
      </c>
      <c r="AI45" s="20">
        <f>'bm25'!W$78/SUM('bm25'!T72:AC72)*pagerank!Q35</f>
        <v>0.13534941917402099</v>
      </c>
    </row>
    <row r="46" spans="7:35" x14ac:dyDescent="0.25">
      <c r="G46" s="20" t="s">
        <v>191</v>
      </c>
      <c r="H46" s="20">
        <f>'bm25'!Y$69/SUM('bm25'!T74:AC74)*W35</f>
        <v>1.9331247275373841E-2</v>
      </c>
      <c r="I46" s="20"/>
      <c r="J46" s="20" t="s">
        <v>210</v>
      </c>
      <c r="K46" s="20">
        <f>'bm25'!Y$70/SUM('bm25'!T74:AC74)*pagerank!W35</f>
        <v>5.1593831423122093E-2</v>
      </c>
      <c r="L46" s="20"/>
      <c r="M46" s="20" t="s">
        <v>219</v>
      </c>
      <c r="N46" s="20">
        <f>'bm25'!Y$71/SUM('bm25'!T74:AC74)*pagerank!W35</f>
        <v>0.10662832961666664</v>
      </c>
      <c r="O46" s="20"/>
      <c r="P46" s="20" t="s">
        <v>228</v>
      </c>
      <c r="Q46" s="20">
        <f>'bm25'!Y$72/SUM('bm25'!T74:AC74)*pagerank!W35</f>
        <v>1.9331247275373841E-2</v>
      </c>
      <c r="R46" s="20"/>
      <c r="S46" s="20" t="s">
        <v>237</v>
      </c>
      <c r="T46" s="20">
        <f>'bm25'!Y$73/SUM('bm25'!T74:AC74)*pagerank!W35</f>
        <v>0.11513761148968284</v>
      </c>
      <c r="U46" s="20"/>
      <c r="V46" s="20" t="s">
        <v>246</v>
      </c>
      <c r="W46" s="20">
        <f>'bm25'!X$74/SUM('bm25'!T73:AC73)*pagerank!T35</f>
        <v>0.10537818381780259</v>
      </c>
      <c r="X46" s="20"/>
      <c r="Y46" s="20" t="s">
        <v>255</v>
      </c>
      <c r="Z46" s="20">
        <f>'bm25'!X$75/SUM('bm25'!T73:AC73)*pagerank!T35</f>
        <v>0</v>
      </c>
      <c r="AA46" s="20"/>
      <c r="AB46" s="20" t="s">
        <v>264</v>
      </c>
      <c r="AC46" s="20">
        <f>'bm25'!X$76/SUM('bm25'!T73:AC73)*pagerank!T35</f>
        <v>0</v>
      </c>
      <c r="AD46" s="20"/>
      <c r="AE46" s="20" t="s">
        <v>273</v>
      </c>
      <c r="AF46" s="20">
        <f>'bm25'!X$77/SUM('bm25'!T73:AC73)*pagerank!T35</f>
        <v>0</v>
      </c>
      <c r="AG46" s="20"/>
      <c r="AH46" s="20" t="s">
        <v>282</v>
      </c>
      <c r="AI46" s="20">
        <f>'bm25'!X$78/SUM('bm25'!T73:AC73)*pagerank!T35</f>
        <v>0.19306369794708833</v>
      </c>
    </row>
    <row r="47" spans="7:35" x14ac:dyDescent="0.25">
      <c r="G47" s="20" t="s">
        <v>192</v>
      </c>
      <c r="H47" s="20">
        <f>'bm25'!Z$69/SUM('bm25'!T75:AC75)*Z35</f>
        <v>0.12847188574837295</v>
      </c>
      <c r="I47" s="20"/>
      <c r="J47" s="20" t="s">
        <v>211</v>
      </c>
      <c r="K47" s="20">
        <f>'bm25'!Z$70/SUM('bm25'!T75:AC75)*pagerank!Z35</f>
        <v>6.6489828238847207E-2</v>
      </c>
      <c r="L47" s="20"/>
      <c r="M47" s="20" t="s">
        <v>220</v>
      </c>
      <c r="N47" s="20">
        <f>'bm25'!Z$71/SUM('bm25'!T75:AC75)*pagerank!Z35</f>
        <v>0.10388244234207838</v>
      </c>
      <c r="O47" s="20"/>
      <c r="P47" s="20" t="s">
        <v>229</v>
      </c>
      <c r="Q47" s="20">
        <f>'bm25'!Z$72/SUM('bm25'!T75:AC75)*pagerank!Z35</f>
        <v>6.6489828238847207E-2</v>
      </c>
      <c r="R47" s="20"/>
      <c r="S47" s="20" t="s">
        <v>238</v>
      </c>
      <c r="T47" s="20">
        <f>'bm25'!Z$73/SUM('bm25'!T75:AC75)*pagerank!Z35</f>
        <v>0</v>
      </c>
      <c r="U47" s="20"/>
      <c r="V47" s="20" t="s">
        <v>247</v>
      </c>
      <c r="W47" s="20">
        <f>'bm25'!Z$74/SUM('bm25'!T75:AC75)*pagerank!Z35</f>
        <v>5.6037972960306992E-2</v>
      </c>
      <c r="X47" s="20"/>
      <c r="Y47" s="20" t="s">
        <v>256</v>
      </c>
      <c r="Z47" s="20">
        <f>'bm25'!Y$75/SUM('bm25'!T74:AC74)*pagerank!W35</f>
        <v>7.4365745468918401E-2</v>
      </c>
      <c r="AA47" s="20"/>
      <c r="AB47" s="20" t="s">
        <v>265</v>
      </c>
      <c r="AC47" s="20">
        <f>'bm25'!Y$76/SUM('bm25'!T74:AC74)*pagerank!W35</f>
        <v>3.2928231797951103E-2</v>
      </c>
      <c r="AD47" s="20"/>
      <c r="AE47" s="20" t="s">
        <v>274</v>
      </c>
      <c r="AF47" s="20">
        <f>'bm25'!Y$77/SUM('bm25'!T74:AC74)*pagerank!W35</f>
        <v>0</v>
      </c>
      <c r="AG47" s="20"/>
      <c r="AH47" s="20" t="s">
        <v>283</v>
      </c>
      <c r="AI47" s="20">
        <f>'bm25'!Y$78/SUM('bm25'!T74:AC74)*pagerank!W35</f>
        <v>0.26320345477731683</v>
      </c>
    </row>
    <row r="48" spans="7:35" x14ac:dyDescent="0.25">
      <c r="G48" s="20" t="s">
        <v>193</v>
      </c>
      <c r="H48" s="20">
        <f>'bm25'!AA$69/SUM('bm25'!T76:AC76)*AC35</f>
        <v>9.350104206416826E-2</v>
      </c>
      <c r="I48" s="20"/>
      <c r="J48" s="20" t="s">
        <v>212</v>
      </c>
      <c r="K48" s="20">
        <f>'bm25'!AA$70/SUM('bm25'!T76:AC76)*pagerank!AC35</f>
        <v>0</v>
      </c>
      <c r="L48" s="20"/>
      <c r="M48" s="20" t="s">
        <v>221</v>
      </c>
      <c r="N48" s="20">
        <f>'bm25'!AA$71/SUM('bm25'!T76:AC76)*pagerank!AC35</f>
        <v>0.1166756582673428</v>
      </c>
      <c r="O48" s="20"/>
      <c r="P48" s="20" t="s">
        <v>230</v>
      </c>
      <c r="Q48" s="20">
        <f>'bm25'!AA$72/SUM('bm25'!T76:AC76)*pagerank!AC35</f>
        <v>2.6285248076019344E-2</v>
      </c>
      <c r="R48" s="20"/>
      <c r="S48" s="20" t="s">
        <v>239</v>
      </c>
      <c r="T48" s="20">
        <f>'bm25'!AA$73/SUM('bm25'!T76:AC76)*pagerank!AC35</f>
        <v>0</v>
      </c>
      <c r="U48" s="20"/>
      <c r="V48" s="20" t="s">
        <v>248</v>
      </c>
      <c r="W48" s="20">
        <f>'bm25'!AA$74/SUM('bm25'!T76:AC76)*pagerank!AC35</f>
        <v>2.3174616203174538E-2</v>
      </c>
      <c r="X48" s="20"/>
      <c r="Y48" s="20" t="s">
        <v>257</v>
      </c>
      <c r="Z48" s="20">
        <f>'bm25'!AA$75/SUM('bm25'!T76:AC76)*pagerank!AC35</f>
        <v>0.183893704988561</v>
      </c>
      <c r="AA48" s="20"/>
      <c r="AB48" s="20" t="s">
        <v>266</v>
      </c>
      <c r="AC48" s="20">
        <f>'bm25'!Z$76/SUM('bm25'!T75:AC75)*pagerank!Z35</f>
        <v>0.18450985870867995</v>
      </c>
      <c r="AD48" s="20"/>
      <c r="AE48" s="20" t="s">
        <v>275</v>
      </c>
      <c r="AF48" s="20">
        <f>'bm25'!Z$77/SUM('bm25'!T75:AC75)*pagerank!Z35</f>
        <v>1.864535885707581E-2</v>
      </c>
      <c r="AG48" s="20"/>
      <c r="AH48" s="20" t="s">
        <v>284</v>
      </c>
      <c r="AI48" s="20">
        <f>'bm25'!Z$78/SUM('bm25'!T75:AC75)*pagerank!Z35</f>
        <v>0.12252780119915418</v>
      </c>
    </row>
    <row r="49" spans="7:36" x14ac:dyDescent="0.25">
      <c r="G49" s="20" t="s">
        <v>194</v>
      </c>
      <c r="H49" s="20">
        <f>'bm25'!AB$69/SUM('bm25'!T77:AC77)*AF35</f>
        <v>0</v>
      </c>
      <c r="I49" s="20"/>
      <c r="J49" s="20" t="s">
        <v>213</v>
      </c>
      <c r="K49" s="20">
        <f>'bm25'!AB$70/SUM('bm25'!T77:AC77)*pagerank!AF35</f>
        <v>0.10990912392649065</v>
      </c>
      <c r="L49" s="20"/>
      <c r="M49" s="20" t="s">
        <v>222</v>
      </c>
      <c r="N49" s="20">
        <f>'bm25'!AB$71/SUM('bm25'!T77:AC77)*pagerank!AF35</f>
        <v>0</v>
      </c>
      <c r="O49" s="20"/>
      <c r="P49" s="20" t="s">
        <v>231</v>
      </c>
      <c r="Q49" s="20">
        <f>'bm25'!AB$72/SUM('bm25'!T77:AC77)*pagerank!AF35</f>
        <v>0.10990912392649065</v>
      </c>
      <c r="R49" s="20"/>
      <c r="S49" s="20" t="s">
        <v>240</v>
      </c>
      <c r="T49" s="20">
        <f>'bm25'!AB$73/SUM('bm25'!T77:AC77)*pagerank!AF35</f>
        <v>0</v>
      </c>
      <c r="U49" s="20"/>
      <c r="V49" s="20" t="s">
        <v>249</v>
      </c>
      <c r="W49" s="20">
        <f>'bm25'!AB$74/SUM('bm25'!T77:AC77)*pagerank!AF35</f>
        <v>0</v>
      </c>
      <c r="X49" s="20"/>
      <c r="Y49" s="20" t="s">
        <v>258</v>
      </c>
      <c r="Z49" s="20">
        <f>'bm25'!AB$75/SUM('bm25'!T77:AC77)*pagerank!AF35</f>
        <v>0.10990912392649065</v>
      </c>
      <c r="AA49" s="20"/>
      <c r="AB49" s="20" t="s">
        <v>267</v>
      </c>
      <c r="AC49" s="20">
        <f>'bm25'!AB$76/SUM('bm25'!T77:AC77)*pagerank!AF35</f>
        <v>0</v>
      </c>
      <c r="AD49" s="20"/>
      <c r="AE49" s="20" t="s">
        <v>276</v>
      </c>
      <c r="AF49" s="20">
        <f>'bm25'!AA$77/SUM('bm25'!T76:AC76)*pagerank!AC35</f>
        <v>0</v>
      </c>
      <c r="AG49" s="20"/>
      <c r="AH49" s="20" t="s">
        <v>285</v>
      </c>
      <c r="AI49" s="20">
        <f>'bm25'!AA$78/SUM('bm25'!T76:AC76)*pagerank!AC35</f>
        <v>2.3174616203174538E-2</v>
      </c>
    </row>
    <row r="50" spans="7:36" x14ac:dyDescent="0.25">
      <c r="G50" s="20" t="s">
        <v>195</v>
      </c>
      <c r="H50" s="20">
        <f>'bm25'!AC$69/SUM('bm25'!T78:AC78)*AI35</f>
        <v>2.922696225672218E-2</v>
      </c>
      <c r="I50" s="20"/>
      <c r="J50" s="20" t="s">
        <v>214</v>
      </c>
      <c r="K50" s="20">
        <f>'bm25'!AC$70/SUM('bm25'!T78:AC78)*pagerank!AI35</f>
        <v>0.16381135061862878</v>
      </c>
      <c r="L50" s="20"/>
      <c r="M50" s="20" t="s">
        <v>223</v>
      </c>
      <c r="N50" s="20">
        <f>'bm25'!AC$71/SUM('bm25'!T78:AC78)*pagerank!AI35</f>
        <v>0.11591421475790289</v>
      </c>
      <c r="O50" s="20"/>
      <c r="P50" s="20" t="s">
        <v>232</v>
      </c>
      <c r="Q50" s="20">
        <f>'bm25'!AC$72/SUM('bm25'!T78:AC78)*pagerank!AI35</f>
        <v>8.8151858037468472E-2</v>
      </c>
      <c r="R50" s="20"/>
      <c r="S50" s="20" t="s">
        <v>241</v>
      </c>
      <c r="T50" s="20">
        <f>'bm25'!AC$73/SUM('bm25'!T78:AC78)*pagerank!AI35</f>
        <v>0.13861599140648106</v>
      </c>
      <c r="U50" s="20"/>
      <c r="V50" s="20" t="s">
        <v>250</v>
      </c>
      <c r="W50" s="20">
        <f>'bm25'!AC$74/SUM('bm25'!T78:AC78)*pagerank!AI35</f>
        <v>0.17504973883818056</v>
      </c>
      <c r="X50" s="20"/>
      <c r="Y50" s="20" t="s">
        <v>259</v>
      </c>
      <c r="Z50" s="20">
        <f>'bm25'!AC$75/SUM('bm25'!T78:AC78)*pagerank!AI35</f>
        <v>0.10988516392722049</v>
      </c>
      <c r="AA50" s="20"/>
      <c r="AB50" s="20" t="s">
        <v>268</v>
      </c>
      <c r="AC50" s="20">
        <f>'bm25'!AC$76/SUM('bm25'!T78:AC78)*pagerank!AI35</f>
        <v>2.3730753675859959E-2</v>
      </c>
      <c r="AD50" s="20"/>
      <c r="AE50" s="20" t="s">
        <v>277</v>
      </c>
      <c r="AF50" s="20">
        <f>'bm25'!AC$77/SUM('bm25'!T77:AC77)*pagerank!AI35</f>
        <v>0.50373125422767728</v>
      </c>
      <c r="AG50" s="20"/>
      <c r="AH50" s="20" t="s">
        <v>286</v>
      </c>
      <c r="AI50" s="20">
        <f>'bm25'!AB$78/SUM('bm25'!T77:AC77)*pagerank!AF35</f>
        <v>0.34754704672642139</v>
      </c>
    </row>
    <row r="51" spans="7:36" x14ac:dyDescent="0.25">
      <c r="G51" s="20" t="s">
        <v>196</v>
      </c>
      <c r="H51" s="20">
        <f>SUM(H42:H50)</f>
        <v>0.66971692294185281</v>
      </c>
      <c r="I51" s="20"/>
      <c r="J51" s="20" t="s">
        <v>196</v>
      </c>
      <c r="K51" s="20">
        <f>SUM(K42:K50)</f>
        <v>0.81249025577485945</v>
      </c>
      <c r="L51" s="20"/>
      <c r="M51" s="20" t="s">
        <v>196</v>
      </c>
      <c r="N51" s="20">
        <f>SUM(N42:N50)</f>
        <v>0.86823911285238464</v>
      </c>
      <c r="O51" s="20"/>
      <c r="P51" s="20" t="s">
        <v>196</v>
      </c>
      <c r="Q51" s="20">
        <f>SUM(Q42:Q50)</f>
        <v>0.66410712516650394</v>
      </c>
      <c r="R51" s="20"/>
      <c r="S51" s="20" t="s">
        <v>196</v>
      </c>
      <c r="T51" s="20">
        <f>SUM(T42:T50)</f>
        <v>0.47705961692021165</v>
      </c>
      <c r="U51" s="20"/>
      <c r="V51" s="20" t="s">
        <v>196</v>
      </c>
      <c r="W51" s="20">
        <f>SUM(W42:W50)</f>
        <v>0.49471983711864453</v>
      </c>
      <c r="X51" s="20"/>
      <c r="Y51" s="20" t="s">
        <v>196</v>
      </c>
      <c r="Z51" s="20">
        <f>SUM(Z42:Z50)</f>
        <v>0.83560279981472463</v>
      </c>
      <c r="AA51" s="20"/>
      <c r="AB51" s="20" t="s">
        <v>196</v>
      </c>
      <c r="AC51" s="20">
        <f>SUM(AC42:AC50)</f>
        <v>0.51109674412353123</v>
      </c>
      <c r="AD51" s="20"/>
      <c r="AE51" s="20" t="s">
        <v>196</v>
      </c>
      <c r="AF51" s="20">
        <f>SUM(AF42:AF50)</f>
        <v>0.5677890789005936</v>
      </c>
      <c r="AG51" s="20"/>
      <c r="AH51" s="20" t="s">
        <v>196</v>
      </c>
      <c r="AI51" s="20">
        <f>SUM(AI42:AI50)</f>
        <v>1.4197266778249304</v>
      </c>
    </row>
    <row r="52" spans="7:36" x14ac:dyDescent="0.25">
      <c r="G52" s="20" t="s">
        <v>183</v>
      </c>
      <c r="H52" s="20">
        <f>$E$8+($E$7*H51)</f>
        <v>0.71925938450057492</v>
      </c>
      <c r="I52" s="20"/>
      <c r="J52" s="20" t="s">
        <v>183</v>
      </c>
      <c r="K52" s="19">
        <f>$E$8+($E$7*K51)</f>
        <v>0.84061671740863053</v>
      </c>
      <c r="L52" s="20"/>
      <c r="M52" s="20" t="s">
        <v>183</v>
      </c>
      <c r="N52" s="19">
        <f>E8+(E7*N51)</f>
        <v>0.88800324592452695</v>
      </c>
      <c r="O52" s="20"/>
      <c r="P52" s="20" t="s">
        <v>183</v>
      </c>
      <c r="Q52" s="20">
        <f>E8+(E7*Q51)</f>
        <v>0.71449105639152832</v>
      </c>
      <c r="R52" s="20"/>
      <c r="S52" s="20" t="s">
        <v>183</v>
      </c>
      <c r="T52" s="20">
        <f>E8+(E7*T51)</f>
        <v>0.55550067438217998</v>
      </c>
      <c r="U52" s="20"/>
      <c r="V52" s="20" t="s">
        <v>183</v>
      </c>
      <c r="W52" s="20">
        <f>E8+(E7*W51)</f>
        <v>0.57051186155084788</v>
      </c>
      <c r="X52" s="20"/>
      <c r="Y52" s="20" t="s">
        <v>183</v>
      </c>
      <c r="Z52" s="22">
        <f>E8+(E7*Z51)</f>
        <v>0.86026237984251597</v>
      </c>
      <c r="AA52" s="20"/>
      <c r="AB52" s="20" t="s">
        <v>183</v>
      </c>
      <c r="AC52" s="20">
        <f>E8+(E7*AC51)</f>
        <v>0.58443223250500154</v>
      </c>
      <c r="AD52" s="20"/>
      <c r="AE52" s="20" t="s">
        <v>183</v>
      </c>
      <c r="AF52" s="20">
        <f>E8+(E7*AF51)</f>
        <v>0.63262071706550449</v>
      </c>
      <c r="AG52" s="20"/>
      <c r="AH52" s="20" t="s">
        <v>183</v>
      </c>
      <c r="AI52" s="19">
        <f>E8+(E7*AI51)</f>
        <v>1.3567676761511911</v>
      </c>
    </row>
    <row r="57" spans="7:36" x14ac:dyDescent="0.25">
      <c r="G57" s="20" t="s">
        <v>183</v>
      </c>
      <c r="H57" s="20"/>
      <c r="I57" s="20"/>
      <c r="J57" s="20" t="s">
        <v>183</v>
      </c>
      <c r="K57" s="20"/>
      <c r="L57" s="20"/>
      <c r="M57" s="20" t="s">
        <v>183</v>
      </c>
      <c r="N57" s="20"/>
      <c r="O57" s="20"/>
      <c r="P57" s="20" t="s">
        <v>183</v>
      </c>
      <c r="Q57" s="20"/>
      <c r="R57" s="20"/>
      <c r="S57" s="20" t="s">
        <v>183</v>
      </c>
      <c r="T57" s="20"/>
      <c r="U57" s="20"/>
      <c r="V57" s="20" t="s">
        <v>183</v>
      </c>
      <c r="W57" s="20"/>
      <c r="X57" s="20"/>
      <c r="Y57" s="20" t="s">
        <v>183</v>
      </c>
      <c r="Z57" s="20"/>
      <c r="AA57" s="20"/>
      <c r="AB57" s="20" t="s">
        <v>183</v>
      </c>
      <c r="AC57" s="20"/>
      <c r="AD57" s="20"/>
      <c r="AE57" s="20" t="s">
        <v>183</v>
      </c>
      <c r="AF57" s="20"/>
      <c r="AG57" s="20"/>
      <c r="AH57" s="20" t="s">
        <v>183</v>
      </c>
      <c r="AI57" s="20"/>
      <c r="AJ57"/>
    </row>
    <row r="58" spans="7:36" x14ac:dyDescent="0.25">
      <c r="G58" s="20" t="s">
        <v>186</v>
      </c>
      <c r="H58" s="20"/>
      <c r="I58" s="20"/>
      <c r="J58" s="20" t="s">
        <v>197</v>
      </c>
      <c r="K58" s="20"/>
      <c r="L58" s="20"/>
      <c r="M58" s="20" t="s">
        <v>198</v>
      </c>
      <c r="N58" s="20"/>
      <c r="O58" s="20"/>
      <c r="P58" s="20" t="s">
        <v>199</v>
      </c>
      <c r="Q58" s="20"/>
      <c r="R58" s="20"/>
      <c r="S58" s="20" t="s">
        <v>200</v>
      </c>
      <c r="T58" s="20"/>
      <c r="U58" s="20"/>
      <c r="V58" s="20" t="s">
        <v>201</v>
      </c>
      <c r="W58" s="20"/>
      <c r="X58" s="20"/>
      <c r="Y58" s="20" t="s">
        <v>202</v>
      </c>
      <c r="Z58" s="20"/>
      <c r="AA58" s="20"/>
      <c r="AB58" s="20" t="s">
        <v>203</v>
      </c>
      <c r="AC58" s="20"/>
      <c r="AD58" s="20"/>
      <c r="AE58" s="20" t="s">
        <v>204</v>
      </c>
      <c r="AF58" s="20"/>
      <c r="AG58" s="20"/>
      <c r="AH58" s="20" t="s">
        <v>205</v>
      </c>
      <c r="AI58" s="20"/>
      <c r="AJ58"/>
    </row>
    <row r="59" spans="7:36" x14ac:dyDescent="0.25">
      <c r="G59" s="20" t="s">
        <v>187</v>
      </c>
      <c r="H59" s="20">
        <f>'bm25'!U$69/SUM('bm25'!T70:AC70)*K52</f>
        <v>0.13558031438423204</v>
      </c>
      <c r="I59" s="20"/>
      <c r="J59" s="20" t="s">
        <v>206</v>
      </c>
      <c r="K59" s="20">
        <f>'bm25'!T70/SUM('bm25'!T69:AC69)*pagerank!H52</f>
        <v>0.11787330780866534</v>
      </c>
      <c r="L59" s="20"/>
      <c r="M59" s="20" t="s">
        <v>215</v>
      </c>
      <c r="N59" s="20">
        <f>'bm25'!T$71/SUM('bm25'!T69:AC69)*pagerank!H52</f>
        <v>0.25638034467187415</v>
      </c>
      <c r="O59" s="20"/>
      <c r="P59" s="20" t="s">
        <v>224</v>
      </c>
      <c r="Q59" s="20">
        <f>'bm25'!T$72/SUM('bm25'!T69:AC69)*pagerank!H52</f>
        <v>7.5097476872311095E-2</v>
      </c>
      <c r="R59" s="20"/>
      <c r="S59" s="20" t="s">
        <v>234</v>
      </c>
      <c r="T59" s="20">
        <f>'bm25'!T$73/SUM('bm25'!T69:AC69)*pagerank!H52</f>
        <v>0</v>
      </c>
      <c r="U59" s="20"/>
      <c r="V59" s="20" t="s">
        <v>242</v>
      </c>
      <c r="W59" s="20">
        <f>'bm25'!T$74/SUM('bm25'!T69:AC69)*pagerank!H52</f>
        <v>1.5209263336936918E-2</v>
      </c>
      <c r="X59" s="20"/>
      <c r="Y59" s="20" t="s">
        <v>251</v>
      </c>
      <c r="Z59" s="20">
        <f>'bm25'!T$75/SUM('bm25'!T69:AC69)*pagerank!H52</f>
        <v>0.1363181883407944</v>
      </c>
      <c r="AA59" s="20"/>
      <c r="AB59" s="20" t="s">
        <v>261</v>
      </c>
      <c r="AC59" s="20">
        <f>'bm25'!T$76/SUM('bm25'!T69:AC69)*pagerank!H52</f>
        <v>0.12833303696610279</v>
      </c>
      <c r="AD59" s="20"/>
      <c r="AE59" s="20" t="s">
        <v>269</v>
      </c>
      <c r="AF59" s="20">
        <f>'bm25'!T$77/SUM('bm25'!T69:AC69)*pagerank!H52</f>
        <v>0</v>
      </c>
      <c r="AG59" s="20"/>
      <c r="AH59" s="20" t="s">
        <v>278</v>
      </c>
      <c r="AI59" s="20">
        <f>'bm25'!T$78/SUM('bm25'!T69:AC69)*pagerank!H52</f>
        <v>4.2495645833062888E-2</v>
      </c>
      <c r="AJ59"/>
    </row>
    <row r="60" spans="7:36" x14ac:dyDescent="0.25">
      <c r="G60" s="20" t="s">
        <v>188</v>
      </c>
      <c r="H60" s="20">
        <f>'bm25'!V$69/SUM('bm25'!T71:AC71)*N52</f>
        <v>0.22415660530438614</v>
      </c>
      <c r="I60" s="20"/>
      <c r="J60" s="20" t="s">
        <v>207</v>
      </c>
      <c r="K60" s="20">
        <f>'bm25'!V$70/SUM('bm25'!T71:AC71)*pagerank!N52</f>
        <v>0.12882440383902333</v>
      </c>
      <c r="L60" s="20"/>
      <c r="M60" s="20" t="s">
        <v>216</v>
      </c>
      <c r="N60" s="20">
        <f>'bm25'!U$71/SUM('bm25'!T70:AC70)*pagerank!K52</f>
        <v>0.17374783259252446</v>
      </c>
      <c r="O60" s="20"/>
      <c r="P60" s="20" t="s">
        <v>225</v>
      </c>
      <c r="Q60" s="20">
        <f>'bm25'!U$72/SUM('bm25'!T70:AC70)*pagerank!K52</f>
        <v>0.12992923005151416</v>
      </c>
      <c r="R60" s="20"/>
      <c r="S60" s="20" t="s">
        <v>233</v>
      </c>
      <c r="T60" s="20">
        <f>'bm25'!U$73/SUM('bm25'!T70:AC70)*pagerank!K52</f>
        <v>6.7884136287347199E-2</v>
      </c>
      <c r="U60" s="20"/>
      <c r="V60" s="20" t="s">
        <v>243</v>
      </c>
      <c r="W60" s="20">
        <f>'bm25'!U$74/SUM('bm25'!T70:AC70)*pagerank!K52</f>
        <v>5.3889430608993746E-2</v>
      </c>
      <c r="X60" s="20"/>
      <c r="Y60" s="20" t="s">
        <v>252</v>
      </c>
      <c r="Z60" s="20">
        <f>'bm25'!U$75/SUM('bm25'!T70:AC70)*pagerank!K52</f>
        <v>8.2594826839842414E-2</v>
      </c>
      <c r="AA60" s="20"/>
      <c r="AB60" s="20" t="s">
        <v>260</v>
      </c>
      <c r="AC60" s="20">
        <f>'bm25'!U$76/SUM('bm25'!T70:AC70)*pagerank!K52</f>
        <v>0</v>
      </c>
      <c r="AD60" s="20"/>
      <c r="AE60" s="20" t="s">
        <v>270</v>
      </c>
      <c r="AF60" s="20">
        <f>'bm25'!U$77/SUM('bm25'!T70:AC70)*pagerank!K52</f>
        <v>2.3161590681732812E-2</v>
      </c>
      <c r="AG60" s="20"/>
      <c r="AH60" s="20" t="s">
        <v>279</v>
      </c>
      <c r="AI60" s="20">
        <f>'bm25'!U$78/SUM('bm25'!T70:AC70)*pagerank!K52</f>
        <v>0.23598088454715377</v>
      </c>
      <c r="AJ60"/>
    </row>
    <row r="61" spans="7:36" x14ac:dyDescent="0.25">
      <c r="G61" s="20" t="s">
        <v>189</v>
      </c>
      <c r="H61" s="20">
        <f>'bm25'!W$69/SUM('bm25'!T72:AC72)*Q52</f>
        <v>9.4132287407991247E-2</v>
      </c>
      <c r="I61" s="20"/>
      <c r="J61" s="20" t="s">
        <v>208</v>
      </c>
      <c r="K61" s="20">
        <f>'bm25'!W$70/SUM('bm25'!T72:AC72)*pagerank!Q52</f>
        <v>0.14697934616797539</v>
      </c>
      <c r="L61" s="20"/>
      <c r="M61" s="20" t="s">
        <v>217</v>
      </c>
      <c r="N61" s="20">
        <f>'bm25'!W$71/SUM('bm25'!T72:AC72)*pagerank!Q52</f>
        <v>4.8731358573783336E-2</v>
      </c>
      <c r="O61" s="20"/>
      <c r="P61" s="20" t="s">
        <v>226</v>
      </c>
      <c r="Q61" s="20">
        <f>'bm25'!V$72/SUM('bm25'!T71:AC71)*pagerank!N52</f>
        <v>2.8579186424845179E-2</v>
      </c>
      <c r="R61" s="20"/>
      <c r="S61" s="20" t="s">
        <v>235</v>
      </c>
      <c r="T61" s="20">
        <f>'bm25'!V$73/SUM('bm25'!T71:AC71)*pagerank!N52</f>
        <v>0</v>
      </c>
      <c r="U61" s="20"/>
      <c r="V61" s="20" t="s">
        <v>244</v>
      </c>
      <c r="W61" s="20">
        <f>'bm25'!V$74/SUM('bm25'!T71:AC71)*pagerank!N52</f>
        <v>6.3514330806326152E-2</v>
      </c>
      <c r="X61" s="20"/>
      <c r="Y61" s="20" t="s">
        <v>253</v>
      </c>
      <c r="Z61" s="20">
        <f>'bm25'!V$75/SUM('bm25'!T71:AC71)*pagerank!N52</f>
        <v>8.4244915029782666E-2</v>
      </c>
      <c r="AA61" s="20"/>
      <c r="AB61" s="20" t="s">
        <v>262</v>
      </c>
      <c r="AC61" s="20">
        <f>'bm25'!V$76/SUM('bm25'!T71:AC71)*pagerank!N52</f>
        <v>0.12980681301655031</v>
      </c>
      <c r="AD61" s="20"/>
      <c r="AE61" s="20" t="s">
        <v>271</v>
      </c>
      <c r="AF61" s="20">
        <f>'bm25'!V$77/SUM('bm25'!T71:AC71)*pagerank!N52</f>
        <v>0</v>
      </c>
      <c r="AG61" s="20"/>
      <c r="AH61" s="20" t="s">
        <v>280</v>
      </c>
      <c r="AI61" s="20">
        <f>'bm25'!V$78/SUM('bm25'!T71:AC71)*pagerank!N52</f>
        <v>0.10629807738919579</v>
      </c>
      <c r="AJ61"/>
    </row>
    <row r="62" spans="7:36" x14ac:dyDescent="0.25">
      <c r="G62" s="20" t="s">
        <v>190</v>
      </c>
      <c r="H62" s="20">
        <f>'bm25'!X$69/SUM('bm25'!T73:AC73)*T52</f>
        <v>0</v>
      </c>
      <c r="I62" s="20"/>
      <c r="J62" s="20" t="s">
        <v>209</v>
      </c>
      <c r="K62" s="20">
        <f>'bm25'!X$70/SUM('bm25'!T73:AC73)*pagerank!T52</f>
        <v>7.9376203150371652E-2</v>
      </c>
      <c r="L62" s="20"/>
      <c r="M62" s="20" t="s">
        <v>218</v>
      </c>
      <c r="N62" s="20">
        <f>'bm25'!X$71/SUM('bm25'!T73:AC73)*pagerank!T52</f>
        <v>0</v>
      </c>
      <c r="O62" s="20"/>
      <c r="P62" s="20" t="s">
        <v>227</v>
      </c>
      <c r="Q62" s="20">
        <f>'bm25'!X$72/SUM('bm25'!T73:AC73)*pagerank!T52</f>
        <v>0.17566840696992575</v>
      </c>
      <c r="R62" s="20"/>
      <c r="S62" s="20" t="s">
        <v>236</v>
      </c>
      <c r="T62" s="20">
        <f>'bm25'!W$73/SUM('bm25'!T72:AC72)*pagerank!Q52</f>
        <v>0.17870736651210295</v>
      </c>
      <c r="U62" s="20"/>
      <c r="V62" s="20" t="s">
        <v>245</v>
      </c>
      <c r="W62" s="20">
        <f>'bm25'!W$74/SUM('bm25'!T72:AC72)*pagerank!Q52</f>
        <v>2.1180242347422575E-2</v>
      </c>
      <c r="X62" s="20"/>
      <c r="Y62" s="20" t="s">
        <v>254</v>
      </c>
      <c r="Z62" s="20">
        <f>'bm25'!W$75/SUM('bm25'!T72:AC72)*pagerank!Q52</f>
        <v>9.8247987594192038E-2</v>
      </c>
      <c r="AA62" s="20"/>
      <c r="AB62" s="20" t="s">
        <v>263</v>
      </c>
      <c r="AC62" s="20">
        <f>'bm25'!W$76/SUM('bm25'!T72:AC72)*pagerank!Q52</f>
        <v>4.5400928834207911E-2</v>
      </c>
      <c r="AD62" s="20"/>
      <c r="AE62" s="20" t="s">
        <v>272</v>
      </c>
      <c r="AF62" s="20">
        <f>'bm25'!W$77/SUM('bm25'!T72:AC72)*pagerank!Q52</f>
        <v>2.7551116226360757E-2</v>
      </c>
      <c r="AG62" s="20"/>
      <c r="AH62" s="20" t="s">
        <v>281</v>
      </c>
      <c r="AI62" s="20">
        <f>'bm25'!W$78/SUM('bm25'!T72:AC72)*pagerank!Q52</f>
        <v>0.14697934616797537</v>
      </c>
      <c r="AJ62"/>
    </row>
    <row r="63" spans="7:36" x14ac:dyDescent="0.25">
      <c r="G63" s="20" t="s">
        <v>191</v>
      </c>
      <c r="H63" s="20">
        <f>'bm25'!Y$69/SUM('bm25'!T74:AC74)*W52</f>
        <v>1.9585150933524264E-2</v>
      </c>
      <c r="I63" s="20"/>
      <c r="J63" s="20" t="s">
        <v>210</v>
      </c>
      <c r="K63" s="20">
        <f>'bm25'!Y$70/SUM('bm25'!T74:AC74)*pagerank!W52</f>
        <v>5.2271483638197482E-2</v>
      </c>
      <c r="L63" s="20"/>
      <c r="M63" s="20" t="s">
        <v>219</v>
      </c>
      <c r="N63" s="20">
        <f>'bm25'!Y$71/SUM('bm25'!T74:AC74)*pagerank!W52</f>
        <v>0.10802882502011792</v>
      </c>
      <c r="O63" s="20"/>
      <c r="P63" s="20" t="s">
        <v>228</v>
      </c>
      <c r="Q63" s="20">
        <f>'bm25'!Y$72/SUM('bm25'!T74:AC74)*pagerank!W52</f>
        <v>1.9585150933524264E-2</v>
      </c>
      <c r="R63" s="20"/>
      <c r="S63" s="20" t="s">
        <v>237</v>
      </c>
      <c r="T63" s="20">
        <f>'bm25'!Y$73/SUM('bm25'!T74:AC74)*pagerank!W52</f>
        <v>0.11664987090737566</v>
      </c>
      <c r="U63" s="20"/>
      <c r="V63" s="20" t="s">
        <v>246</v>
      </c>
      <c r="W63" s="20">
        <f>'bm25'!X$74/SUM('bm25'!T73:AC73)*pagerank!T52</f>
        <v>0.12400507883088327</v>
      </c>
      <c r="X63" s="20"/>
      <c r="Y63" s="20" t="s">
        <v>255</v>
      </c>
      <c r="Z63" s="20">
        <f>'bm25'!X$75/SUM('bm25'!T73:AC73)*pagerank!T52</f>
        <v>0</v>
      </c>
      <c r="AA63" s="20"/>
      <c r="AB63" s="20" t="s">
        <v>264</v>
      </c>
      <c r="AC63" s="20">
        <f>'bm25'!X$76/SUM('bm25'!T73:AC73)*pagerank!T52</f>
        <v>0</v>
      </c>
      <c r="AD63" s="20"/>
      <c r="AE63" s="20" t="s">
        <v>273</v>
      </c>
      <c r="AF63" s="20">
        <f>'bm25'!X$77/SUM('bm25'!T73:AC73)*pagerank!T52</f>
        <v>0</v>
      </c>
      <c r="AG63" s="20"/>
      <c r="AH63" s="20" t="s">
        <v>282</v>
      </c>
      <c r="AI63" s="20">
        <f>'bm25'!X$78/SUM('bm25'!T73:AC73)*pagerank!T52</f>
        <v>0.22719009016803679</v>
      </c>
      <c r="AJ63"/>
    </row>
    <row r="64" spans="7:36" x14ac:dyDescent="0.25">
      <c r="G64" s="20" t="s">
        <v>192</v>
      </c>
      <c r="H64" s="20">
        <f>'bm25'!Z$69/SUM('bm25'!T75:AC75)*Z52</f>
        <v>0.15885090437378349</v>
      </c>
      <c r="I64" s="20"/>
      <c r="J64" s="20" t="s">
        <v>211</v>
      </c>
      <c r="K64" s="20">
        <f>'bm25'!Z$70/SUM('bm25'!T75:AC75)*pagerank!Z52</f>
        <v>8.221230104838069E-2</v>
      </c>
      <c r="L64" s="20"/>
      <c r="M64" s="20" t="s">
        <v>220</v>
      </c>
      <c r="N64" s="20">
        <f>'bm25'!Z$71/SUM('bm25'!T75:AC75)*pagerank!Z52</f>
        <v>0.12844693466177723</v>
      </c>
      <c r="O64" s="20"/>
      <c r="P64" s="20" t="s">
        <v>229</v>
      </c>
      <c r="Q64" s="20">
        <f>'bm25'!Z$72/SUM('bm25'!T75:AC75)*pagerank!Z52</f>
        <v>8.221230104838069E-2</v>
      </c>
      <c r="R64" s="20"/>
      <c r="S64" s="20" t="s">
        <v>238</v>
      </c>
      <c r="T64" s="20">
        <f>'bm25'!Z$73/SUM('bm25'!T75:AC75)*pagerank!Z52</f>
        <v>0</v>
      </c>
      <c r="U64" s="20"/>
      <c r="V64" s="20" t="s">
        <v>247</v>
      </c>
      <c r="W64" s="20">
        <f>'bm25'!Z$74/SUM('bm25'!T75:AC75)*pagerank!Z52</f>
        <v>6.9288954794774052E-2</v>
      </c>
      <c r="X64" s="20"/>
      <c r="Y64" s="20" t="s">
        <v>256</v>
      </c>
      <c r="Z64" s="20">
        <f>'bm25'!Y$75/SUM('bm25'!T74:AC74)*pagerank!W52</f>
        <v>7.5342492315444709E-2</v>
      </c>
      <c r="AA64" s="20"/>
      <c r="AB64" s="20" t="s">
        <v>265</v>
      </c>
      <c r="AC64" s="20">
        <f>'bm25'!Y$76/SUM('bm25'!T74:AC74)*pagerank!W52</f>
        <v>3.3360723214093481E-2</v>
      </c>
      <c r="AD64" s="20"/>
      <c r="AE64" s="20" t="s">
        <v>274</v>
      </c>
      <c r="AF64" s="20">
        <f>'bm25'!Y$77/SUM('bm25'!T74:AC74)*pagerank!W52</f>
        <v>0</v>
      </c>
      <c r="AG64" s="20"/>
      <c r="AH64" s="20" t="s">
        <v>283</v>
      </c>
      <c r="AI64" s="20">
        <f>'bm25'!Y$78/SUM('bm25'!T74:AC74)*pagerank!W52</f>
        <v>0.26666046502884483</v>
      </c>
      <c r="AJ64"/>
    </row>
    <row r="65" spans="7:36" x14ac:dyDescent="0.25">
      <c r="G65" s="20" t="s">
        <v>193</v>
      </c>
      <c r="H65" s="20">
        <f>'bm25'!AA$69/SUM('bm25'!T76:AC76)*AC52</f>
        <v>0.10117682923158552</v>
      </c>
      <c r="I65" s="20"/>
      <c r="J65" s="20" t="s">
        <v>212</v>
      </c>
      <c r="K65" s="20">
        <f>'bm25'!AA$70/SUM('bm25'!T76:AC76)*pagerank!AC52</f>
        <v>0</v>
      </c>
      <c r="L65" s="20"/>
      <c r="M65" s="20" t="s">
        <v>221</v>
      </c>
      <c r="N65" s="20">
        <f>'bm25'!AA$71/SUM('bm25'!T76:AC76)*pagerank!AC52</f>
        <v>0.12625392071990255</v>
      </c>
      <c r="O65" s="20"/>
      <c r="P65" s="20" t="s">
        <v>230</v>
      </c>
      <c r="Q65" s="20">
        <f>'bm25'!AA$72/SUM('bm25'!T76:AC76)*pagerank!AC52</f>
        <v>2.8443084667143369E-2</v>
      </c>
      <c r="R65" s="20"/>
      <c r="S65" s="20" t="s">
        <v>239</v>
      </c>
      <c r="T65" s="20">
        <f>'bm25'!AA$73/SUM('bm25'!T76:AC76)*pagerank!AC52</f>
        <v>0</v>
      </c>
      <c r="U65" s="20"/>
      <c r="V65" s="20" t="s">
        <v>248</v>
      </c>
      <c r="W65" s="20">
        <f>'bm25'!AA$74/SUM('bm25'!T76:AC76)*pagerank!AC52</f>
        <v>2.5077091488317018E-2</v>
      </c>
      <c r="X65" s="20"/>
      <c r="Y65" s="20" t="s">
        <v>257</v>
      </c>
      <c r="Z65" s="20">
        <f>'bm25'!AA$75/SUM('bm25'!T76:AC76)*pagerank!AC52</f>
        <v>0.19899010295117731</v>
      </c>
      <c r="AA65" s="20"/>
      <c r="AB65" s="20" t="s">
        <v>266</v>
      </c>
      <c r="AC65" s="20">
        <f>'bm25'!Z$76/SUM('bm25'!T75:AC75)*pagerank!Z52</f>
        <v>0.22813985916855753</v>
      </c>
      <c r="AD65" s="20"/>
      <c r="AE65" s="20" t="s">
        <v>275</v>
      </c>
      <c r="AF65" s="20">
        <f>'bm25'!Z$77/SUM('bm25'!T75:AC75)*pagerank!Z52</f>
        <v>2.3054321181377513E-2</v>
      </c>
      <c r="AG65" s="20"/>
      <c r="AH65" s="20" t="s">
        <v>284</v>
      </c>
      <c r="AI65" s="20">
        <f>'bm25'!Z$78/SUM('bm25'!T75:AC75)*pagerank!Z52</f>
        <v>0.15150125584315474</v>
      </c>
      <c r="AJ65"/>
    </row>
    <row r="66" spans="7:36" x14ac:dyDescent="0.25">
      <c r="G66" s="20" t="s">
        <v>194</v>
      </c>
      <c r="H66" s="20">
        <f>'bm25'!AB$69/SUM('bm25'!T77:AC77)*AF52</f>
        <v>0</v>
      </c>
      <c r="I66" s="20"/>
      <c r="J66" s="20" t="s">
        <v>213</v>
      </c>
      <c r="K66" s="20">
        <f>'bm25'!AB$70/SUM('bm25'!T77:AC77)*pagerank!AF52</f>
        <v>0.11944435603340518</v>
      </c>
      <c r="L66" s="20"/>
      <c r="M66" s="20" t="s">
        <v>222</v>
      </c>
      <c r="N66" s="20">
        <f>'bm25'!AB$71/SUM('bm25'!T77:AC77)*pagerank!AF52</f>
        <v>0</v>
      </c>
      <c r="O66" s="20"/>
      <c r="P66" s="20" t="s">
        <v>231</v>
      </c>
      <c r="Q66" s="20">
        <f>'bm25'!AB$72/SUM('bm25'!T77:AC77)*pagerank!AF52</f>
        <v>0.11944435603340518</v>
      </c>
      <c r="R66" s="20"/>
      <c r="S66" s="20" t="s">
        <v>240</v>
      </c>
      <c r="T66" s="20">
        <f>'bm25'!AB$73/SUM('bm25'!T77:AC77)*pagerank!AF52</f>
        <v>0</v>
      </c>
      <c r="U66" s="20"/>
      <c r="V66" s="20" t="s">
        <v>249</v>
      </c>
      <c r="W66" s="20">
        <f>'bm25'!AB$74/SUM('bm25'!T77:AC77)*pagerank!AF52</f>
        <v>0</v>
      </c>
      <c r="X66" s="20"/>
      <c r="Y66" s="20" t="s">
        <v>258</v>
      </c>
      <c r="Z66" s="20">
        <f>'bm25'!AB$75/SUM('bm25'!T77:AC77)*pagerank!AF52</f>
        <v>0.11944435603340518</v>
      </c>
      <c r="AA66" s="20"/>
      <c r="AB66" s="20" t="s">
        <v>267</v>
      </c>
      <c r="AC66" s="20">
        <f>'bm25'!AB$76/SUM('bm25'!T77:AC77)*pagerank!AF52</f>
        <v>0</v>
      </c>
      <c r="AD66" s="20"/>
      <c r="AE66" s="20" t="s">
        <v>276</v>
      </c>
      <c r="AF66" s="20">
        <f>'bm25'!AA$77/SUM('bm25'!T76:AC76)*pagerank!AC52</f>
        <v>0</v>
      </c>
      <c r="AG66" s="20"/>
      <c r="AH66" s="20" t="s">
        <v>285</v>
      </c>
      <c r="AI66" s="20">
        <f>'bm25'!AA$78/SUM('bm25'!T76:AC76)*pagerank!AC52</f>
        <v>2.5077091488317018E-2</v>
      </c>
      <c r="AJ66"/>
    </row>
    <row r="67" spans="7:36" x14ac:dyDescent="0.25">
      <c r="G67" s="20" t="s">
        <v>195</v>
      </c>
      <c r="H67" s="20">
        <f>'bm25'!AC$69/SUM('bm25'!T78:AC78)*AI52</f>
        <v>3.5994340004336378E-2</v>
      </c>
      <c r="I67" s="20"/>
      <c r="J67" s="20" t="s">
        <v>214</v>
      </c>
      <c r="K67" s="20">
        <f>'bm25'!AC$70/SUM('bm25'!T78:AC78)*pagerank!AI52</f>
        <v>0.20174116621991198</v>
      </c>
      <c r="L67" s="20"/>
      <c r="M67" s="20" t="s">
        <v>223</v>
      </c>
      <c r="N67" s="20">
        <f>'bm25'!AC$71/SUM('bm25'!T78:AC78)*pagerank!AI52</f>
        <v>0.142753653995362</v>
      </c>
      <c r="O67" s="20"/>
      <c r="P67" s="20" t="s">
        <v>232</v>
      </c>
      <c r="Q67" s="20">
        <f>'bm25'!AC$72/SUM('bm25'!T78:AC78)*pagerank!AI52</f>
        <v>0.10856304265712229</v>
      </c>
      <c r="R67" s="20"/>
      <c r="S67" s="20" t="s">
        <v>241</v>
      </c>
      <c r="T67" s="20">
        <f>'bm25'!AC$73/SUM('bm25'!T78:AC78)*pagerank!AI52</f>
        <v>0.17071192965240489</v>
      </c>
      <c r="U67" s="20"/>
      <c r="V67" s="20" t="s">
        <v>250</v>
      </c>
      <c r="W67" s="20">
        <f>'bm25'!AC$74/SUM('bm25'!T78:AC78)*pagerank!AI52</f>
        <v>0.21558175502698981</v>
      </c>
      <c r="X67" s="20"/>
      <c r="Y67" s="20" t="s">
        <v>259</v>
      </c>
      <c r="Z67" s="20">
        <f>'bm25'!AC$75/SUM('bm25'!T78:AC78)*pagerank!AI52</f>
        <v>0.13532860230518517</v>
      </c>
      <c r="AA67" s="20"/>
      <c r="AB67" s="20" t="s">
        <v>268</v>
      </c>
      <c r="AC67" s="20">
        <f>'bm25'!AC$76/SUM('bm25'!T78:AC78)*pagerank!AI52</f>
        <v>2.9225507901410434E-2</v>
      </c>
      <c r="AD67" s="20"/>
      <c r="AE67" s="20" t="s">
        <v>277</v>
      </c>
      <c r="AF67" s="20">
        <f>'bm25'!AC$77/SUM('bm25'!T77:AC77)*pagerank!AI52</f>
        <v>0.62036806549444246</v>
      </c>
      <c r="AG67" s="20"/>
      <c r="AH67" s="20" t="s">
        <v>286</v>
      </c>
      <c r="AI67" s="20">
        <f>'bm25'!AB$78/SUM('bm25'!T77:AC77)*pagerank!AF52</f>
        <v>0.37769869965766967</v>
      </c>
      <c r="AJ67"/>
    </row>
    <row r="68" spans="7:36" x14ac:dyDescent="0.25">
      <c r="G68" s="20" t="s">
        <v>196</v>
      </c>
      <c r="H68" s="20">
        <f>SUM(H59:H67)</f>
        <v>0.76947643163983903</v>
      </c>
      <c r="I68" s="20"/>
      <c r="J68" s="20" t="s">
        <v>196</v>
      </c>
      <c r="K68" s="20">
        <f>SUM(K59:K67)</f>
        <v>0.92872256790593111</v>
      </c>
      <c r="L68" s="20"/>
      <c r="M68" s="20" t="s">
        <v>196</v>
      </c>
      <c r="N68" s="20">
        <f>SUM(N59:N67)</f>
        <v>0.98434287023534162</v>
      </c>
      <c r="O68" s="20"/>
      <c r="P68" s="20" t="s">
        <v>196</v>
      </c>
      <c r="Q68" s="20">
        <f>SUM(Q59:Q67)</f>
        <v>0.76752223565817201</v>
      </c>
      <c r="R68" s="20"/>
      <c r="S68" s="20" t="s">
        <v>196</v>
      </c>
      <c r="T68" s="20">
        <f>SUM(T59:T67)</f>
        <v>0.53395330335923075</v>
      </c>
      <c r="U68" s="20"/>
      <c r="V68" s="20" t="s">
        <v>196</v>
      </c>
      <c r="W68" s="20">
        <f>SUM(W59:W67)</f>
        <v>0.58774614724064356</v>
      </c>
      <c r="X68" s="20"/>
      <c r="Y68" s="20" t="s">
        <v>196</v>
      </c>
      <c r="Z68" s="20">
        <f>SUM(Z59:Z67)</f>
        <v>0.93051147140982393</v>
      </c>
      <c r="AA68" s="20"/>
      <c r="AB68" s="20" t="s">
        <v>196</v>
      </c>
      <c r="AC68" s="20">
        <f>SUM(AC59:AC67)</f>
        <v>0.59426686910092252</v>
      </c>
      <c r="AD68" s="20"/>
      <c r="AE68" s="20" t="s">
        <v>196</v>
      </c>
      <c r="AF68" s="20">
        <f>SUM(AF59:AF67)</f>
        <v>0.69413509358391356</v>
      </c>
      <c r="AG68" s="20"/>
      <c r="AH68" s="20" t="s">
        <v>196</v>
      </c>
      <c r="AI68" s="20">
        <f>SUM(AI59:AI67)</f>
        <v>1.5798815561234107</v>
      </c>
      <c r="AJ68"/>
    </row>
    <row r="69" spans="7:36" x14ac:dyDescent="0.25">
      <c r="G69" s="20" t="s">
        <v>183</v>
      </c>
      <c r="H69" s="20">
        <f>$E$8+($E$7*H68)</f>
        <v>0.80405496689386313</v>
      </c>
      <c r="I69" s="20"/>
      <c r="J69" s="20" t="s">
        <v>183</v>
      </c>
      <c r="K69" s="19">
        <f>$E$8+($E$7*K68)</f>
        <v>0.9394141827200414</v>
      </c>
      <c r="L69" s="20"/>
      <c r="M69" s="20" t="s">
        <v>183</v>
      </c>
      <c r="N69" s="19">
        <f>E8+(E7*N68)</f>
        <v>0.98669143970004036</v>
      </c>
      <c r="O69" s="20"/>
      <c r="P69" s="20" t="s">
        <v>183</v>
      </c>
      <c r="Q69" s="20">
        <f>E8+(E7*Q68)</f>
        <v>0.80239390030944624</v>
      </c>
      <c r="R69" s="20"/>
      <c r="S69" s="20" t="s">
        <v>183</v>
      </c>
      <c r="T69" s="20">
        <f>E8+(E7*T68)</f>
        <v>0.60386030785534617</v>
      </c>
      <c r="U69" s="20"/>
      <c r="V69" s="20" t="s">
        <v>183</v>
      </c>
      <c r="W69" s="20">
        <f>E8+(E7*W68)</f>
        <v>0.64958422515454706</v>
      </c>
      <c r="X69" s="20"/>
      <c r="Y69" s="20" t="s">
        <v>183</v>
      </c>
      <c r="Z69" s="22">
        <f>E8+(E7*Z68)</f>
        <v>0.94093475069835031</v>
      </c>
      <c r="AA69" s="20"/>
      <c r="AB69" s="20" t="s">
        <v>183</v>
      </c>
      <c r="AC69" s="20">
        <f>E8+(E7*AC68)</f>
        <v>0.65512683873578414</v>
      </c>
      <c r="AD69" s="20"/>
      <c r="AE69" s="20" t="s">
        <v>183</v>
      </c>
      <c r="AF69" s="20">
        <f>E8+(E7*AF68)</f>
        <v>0.74001482954632658</v>
      </c>
      <c r="AG69" s="20"/>
      <c r="AH69" s="20" t="s">
        <v>183</v>
      </c>
      <c r="AI69" s="19">
        <f>E8+(E7*AI68)</f>
        <v>1.4928993227048992</v>
      </c>
      <c r="AJ69"/>
    </row>
    <row r="70" spans="7:36" x14ac:dyDescent="0.25">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12"/>
  <sheetViews>
    <sheetView workbookViewId="0">
      <selection activeCell="E4" sqref="E4"/>
    </sheetView>
  </sheetViews>
  <sheetFormatPr defaultRowHeight="15" x14ac:dyDescent="0.25"/>
  <sheetData>
    <row r="2" spans="3:5" ht="15.75" thickBot="1" x14ac:dyDescent="0.3"/>
    <row r="3" spans="3:5" ht="15.75" thickBot="1" x14ac:dyDescent="0.3">
      <c r="C3" s="25" t="s">
        <v>292</v>
      </c>
      <c r="D3" s="26" t="s">
        <v>58</v>
      </c>
      <c r="E3" t="s">
        <v>59</v>
      </c>
    </row>
    <row r="4" spans="3:5" ht="15.75" thickBot="1" x14ac:dyDescent="0.3">
      <c r="C4" s="27" t="s">
        <v>293</v>
      </c>
      <c r="D4" s="28">
        <v>1</v>
      </c>
      <c r="E4">
        <f>LOG10(4/D4)</f>
        <v>0.6020599913279624</v>
      </c>
    </row>
    <row r="5" spans="3:5" ht="15.75" thickBot="1" x14ac:dyDescent="0.3">
      <c r="C5" s="27" t="s">
        <v>294</v>
      </c>
      <c r="D5" s="28">
        <v>1</v>
      </c>
      <c r="E5">
        <f t="shared" ref="E5:E12" si="0">LOG10(4/D5)</f>
        <v>0.6020599913279624</v>
      </c>
    </row>
    <row r="6" spans="3:5" ht="15.75" thickBot="1" x14ac:dyDescent="0.3">
      <c r="C6" s="27" t="s">
        <v>295</v>
      </c>
      <c r="D6" s="28">
        <v>1</v>
      </c>
      <c r="E6">
        <f t="shared" si="0"/>
        <v>0.6020599913279624</v>
      </c>
    </row>
    <row r="7" spans="3:5" ht="15.75" thickBot="1" x14ac:dyDescent="0.3">
      <c r="C7" s="27" t="s">
        <v>296</v>
      </c>
      <c r="D7" s="28">
        <v>1</v>
      </c>
      <c r="E7">
        <f t="shared" si="0"/>
        <v>0.6020599913279624</v>
      </c>
    </row>
    <row r="8" spans="3:5" ht="15.75" thickBot="1" x14ac:dyDescent="0.3">
      <c r="C8" s="27" t="s">
        <v>297</v>
      </c>
      <c r="D8" s="28">
        <v>1</v>
      </c>
      <c r="E8">
        <f t="shared" si="0"/>
        <v>0.6020599913279624</v>
      </c>
    </row>
    <row r="9" spans="3:5" ht="15.75" thickBot="1" x14ac:dyDescent="0.3">
      <c r="C9" s="27" t="s">
        <v>298</v>
      </c>
      <c r="D9" s="28">
        <v>1</v>
      </c>
      <c r="E9">
        <f t="shared" si="0"/>
        <v>0.6020599913279624</v>
      </c>
    </row>
    <row r="10" spans="3:5" ht="15.75" thickBot="1" x14ac:dyDescent="0.3">
      <c r="C10" s="27" t="s">
        <v>109</v>
      </c>
      <c r="D10" s="28">
        <v>1</v>
      </c>
      <c r="E10">
        <f t="shared" si="0"/>
        <v>0.6020599913279624</v>
      </c>
    </row>
    <row r="11" spans="3:5" ht="15.75" thickBot="1" x14ac:dyDescent="0.3">
      <c r="C11" s="27" t="s">
        <v>63</v>
      </c>
      <c r="D11" s="28">
        <v>1</v>
      </c>
      <c r="E11">
        <f t="shared" si="0"/>
        <v>0.6020599913279624</v>
      </c>
    </row>
    <row r="12" spans="3:5" ht="15.75" thickBot="1" x14ac:dyDescent="0.3">
      <c r="C12" s="27" t="s">
        <v>299</v>
      </c>
      <c r="D12" s="28">
        <v>1</v>
      </c>
      <c r="E12">
        <f t="shared" si="0"/>
        <v>0.6020599913279624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workbookViewId="0">
      <selection sqref="A1:N1"/>
    </sheetView>
  </sheetViews>
  <sheetFormatPr defaultRowHeight="15" x14ac:dyDescent="0.25"/>
  <cols>
    <col min="1" max="1" width="4.85546875" bestFit="1" customWidth="1"/>
    <col min="2" max="2" width="10.85546875" bestFit="1" customWidth="1"/>
    <col min="3" max="3" width="9.28515625" bestFit="1" customWidth="1"/>
    <col min="4" max="4" width="7.42578125" bestFit="1" customWidth="1"/>
    <col min="5" max="5" width="6" bestFit="1" customWidth="1"/>
    <col min="6" max="6" width="7" bestFit="1" customWidth="1"/>
    <col min="7" max="7" width="5.85546875" bestFit="1" customWidth="1"/>
    <col min="8" max="8" width="6.140625" bestFit="1" customWidth="1"/>
    <col min="9" max="9" width="6" bestFit="1" customWidth="1"/>
    <col min="10" max="10" width="5" bestFit="1" customWidth="1"/>
    <col min="11" max="11" width="5.5703125" bestFit="1" customWidth="1"/>
    <col min="12" max="12" width="5.7109375" bestFit="1" customWidth="1"/>
    <col min="13" max="13" width="5.85546875" bestFit="1" customWidth="1"/>
    <col min="14" max="14" width="4.7109375" bestFit="1" customWidth="1"/>
  </cols>
  <sheetData>
    <row r="1" spans="1:14" x14ac:dyDescent="0.25">
      <c r="A1" s="1" t="s">
        <v>104</v>
      </c>
      <c r="B1" s="1" t="s">
        <v>105</v>
      </c>
      <c r="C1" s="1" t="s">
        <v>106</v>
      </c>
      <c r="D1" s="1" t="s">
        <v>107</v>
      </c>
      <c r="E1" s="1" t="s">
        <v>108</v>
      </c>
      <c r="F1" s="1" t="s">
        <v>109</v>
      </c>
      <c r="G1" s="1" t="s">
        <v>110</v>
      </c>
      <c r="H1" s="1" t="s">
        <v>111</v>
      </c>
      <c r="I1" s="1" t="s">
        <v>112</v>
      </c>
      <c r="J1" s="1" t="s">
        <v>113</v>
      </c>
      <c r="K1" s="1" t="s">
        <v>114</v>
      </c>
      <c r="L1" s="1" t="s">
        <v>115</v>
      </c>
      <c r="M1" s="1" t="s">
        <v>116</v>
      </c>
      <c r="N1" s="1" t="s">
        <v>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15"/>
  <sheetViews>
    <sheetView topLeftCell="C1" zoomScale="73" zoomScaleNormal="73" workbookViewId="0">
      <selection activeCell="G7" sqref="G7"/>
    </sheetView>
  </sheetViews>
  <sheetFormatPr defaultRowHeight="15" x14ac:dyDescent="0.25"/>
  <cols>
    <col min="2" max="2" width="6.140625" bestFit="1" customWidth="1"/>
    <col min="3" max="3" width="3" bestFit="1" customWidth="1"/>
    <col min="4" max="13" width="12" bestFit="1" customWidth="1"/>
  </cols>
  <sheetData>
    <row r="4" spans="2:13" x14ac:dyDescent="0.25">
      <c r="D4" s="29" t="s">
        <v>182</v>
      </c>
      <c r="E4" s="29"/>
      <c r="F4" s="29"/>
      <c r="G4" s="29"/>
      <c r="H4" s="29"/>
      <c r="I4" s="29"/>
      <c r="J4" s="29"/>
      <c r="K4" s="29"/>
      <c r="L4" s="29"/>
      <c r="M4" s="29"/>
    </row>
    <row r="5" spans="2:13" x14ac:dyDescent="0.25">
      <c r="D5">
        <v>1</v>
      </c>
      <c r="E5">
        <v>2</v>
      </c>
      <c r="F5">
        <v>3</v>
      </c>
      <c r="G5">
        <v>4</v>
      </c>
      <c r="H5">
        <v>5</v>
      </c>
      <c r="I5">
        <v>6</v>
      </c>
      <c r="J5">
        <v>7</v>
      </c>
      <c r="K5">
        <v>8</v>
      </c>
      <c r="L5">
        <v>9</v>
      </c>
      <c r="M5">
        <v>10</v>
      </c>
    </row>
    <row r="6" spans="2:13" x14ac:dyDescent="0.25">
      <c r="B6" s="29" t="s">
        <v>56</v>
      </c>
      <c r="C6">
        <v>1</v>
      </c>
      <c r="D6" s="4"/>
      <c r="E6">
        <v>2.0867093472984299</v>
      </c>
      <c r="F6">
        <v>3.9357065164898635</v>
      </c>
      <c r="G6">
        <v>1.3572441595047966</v>
      </c>
      <c r="H6">
        <v>0</v>
      </c>
      <c r="I6">
        <v>0.30538682331536576</v>
      </c>
      <c r="J6">
        <v>2.4562414708672167</v>
      </c>
      <c r="K6">
        <v>1.6629592839517924</v>
      </c>
      <c r="L6">
        <v>0</v>
      </c>
      <c r="M6">
        <v>0.52315169114462368</v>
      </c>
    </row>
    <row r="7" spans="2:13" x14ac:dyDescent="0.25">
      <c r="B7" s="29"/>
      <c r="C7">
        <v>2</v>
      </c>
      <c r="D7">
        <v>2.0202327040927357</v>
      </c>
      <c r="E7" s="4"/>
      <c r="F7">
        <v>2.261878676221392</v>
      </c>
      <c r="G7">
        <v>2.1192182262574351</v>
      </c>
      <c r="H7">
        <v>1.1319216373779339</v>
      </c>
      <c r="I7">
        <v>0.81505740713624242</v>
      </c>
      <c r="J7">
        <v>1.2712125501992406</v>
      </c>
      <c r="K7">
        <v>0</v>
      </c>
      <c r="L7">
        <v>0.38620371536834386</v>
      </c>
      <c r="M7">
        <v>2.9321618973627688</v>
      </c>
    </row>
    <row r="8" spans="2:13" x14ac:dyDescent="0.25">
      <c r="B8" s="29"/>
      <c r="C8">
        <v>3</v>
      </c>
      <c r="D8">
        <v>4.3941072548284881</v>
      </c>
      <c r="E8">
        <v>2.6741435730571617</v>
      </c>
      <c r="F8" s="4"/>
      <c r="G8">
        <v>0.70263194096552373</v>
      </c>
      <c r="H8">
        <v>0</v>
      </c>
      <c r="I8">
        <v>1.6844690046740833</v>
      </c>
      <c r="J8">
        <v>1.9861182973163989</v>
      </c>
      <c r="K8">
        <v>2.0751305530232154</v>
      </c>
      <c r="L8">
        <v>0</v>
      </c>
      <c r="M8">
        <v>2.07482108286333</v>
      </c>
    </row>
    <row r="9" spans="2:13" x14ac:dyDescent="0.25">
      <c r="B9" s="29"/>
      <c r="C9">
        <v>4</v>
      </c>
      <c r="D9">
        <v>1.2870969822833596</v>
      </c>
      <c r="E9">
        <v>1.9997338114102676</v>
      </c>
      <c r="F9">
        <v>0.50178887254071436</v>
      </c>
      <c r="G9" s="4"/>
      <c r="H9">
        <v>2.5050690630324084</v>
      </c>
      <c r="I9">
        <v>0.30538682331536576</v>
      </c>
      <c r="J9">
        <v>1.2712125501992406</v>
      </c>
      <c r="K9">
        <v>0.46749529581706689</v>
      </c>
      <c r="L9">
        <v>0.38620371536834386</v>
      </c>
      <c r="M9">
        <v>1.5778852829371819</v>
      </c>
    </row>
    <row r="10" spans="2:13" x14ac:dyDescent="0.25">
      <c r="B10" s="29"/>
      <c r="C10">
        <v>5</v>
      </c>
      <c r="D10">
        <v>0</v>
      </c>
      <c r="E10">
        <v>1.0448011008636686</v>
      </c>
      <c r="F10">
        <v>0</v>
      </c>
      <c r="G10">
        <v>2.5766879371343512</v>
      </c>
      <c r="H10" s="4"/>
      <c r="I10">
        <v>1.8188950208994221</v>
      </c>
      <c r="J10">
        <v>0</v>
      </c>
      <c r="K10">
        <v>0</v>
      </c>
      <c r="L10">
        <v>0</v>
      </c>
      <c r="M10">
        <v>2.4811743925700074</v>
      </c>
    </row>
    <row r="11" spans="2:13" x14ac:dyDescent="0.25">
      <c r="B11" s="29"/>
      <c r="C11">
        <v>6</v>
      </c>
      <c r="D11">
        <v>0.26067183291669505</v>
      </c>
      <c r="E11">
        <v>0.82940933632659775</v>
      </c>
      <c r="F11">
        <v>1.1151746579383957</v>
      </c>
      <c r="G11">
        <v>0.30538682331536576</v>
      </c>
      <c r="H11">
        <v>1.768338951757684</v>
      </c>
      <c r="I11" s="4"/>
      <c r="J11">
        <v>1.0713845471065246</v>
      </c>
      <c r="K11">
        <v>0.41217126907142304</v>
      </c>
      <c r="L11">
        <v>0</v>
      </c>
      <c r="M11">
        <v>3.1333248424254592</v>
      </c>
    </row>
    <row r="12" spans="2:13" x14ac:dyDescent="0.25">
      <c r="B12" s="29"/>
      <c r="C12">
        <v>7</v>
      </c>
      <c r="D12">
        <v>2.3363598372565613</v>
      </c>
      <c r="E12">
        <v>1.2712125501992406</v>
      </c>
      <c r="F12">
        <v>1.4791590040972249</v>
      </c>
      <c r="G12">
        <v>1.4165862852919111</v>
      </c>
      <c r="H12">
        <v>0</v>
      </c>
      <c r="I12">
        <v>1.1747984208532067</v>
      </c>
      <c r="J12" s="4"/>
      <c r="K12">
        <v>3.2706346070576262</v>
      </c>
      <c r="L12">
        <v>0.38620371536834386</v>
      </c>
      <c r="M12">
        <v>1.9669033283473623</v>
      </c>
    </row>
    <row r="13" spans="2:13" x14ac:dyDescent="0.25">
      <c r="B13" s="29"/>
      <c r="C13">
        <v>8</v>
      </c>
      <c r="D13">
        <v>2.1995021868335436</v>
      </c>
      <c r="E13">
        <v>0</v>
      </c>
      <c r="F13">
        <v>2.279127662467423</v>
      </c>
      <c r="G13">
        <v>0.65461221853927276</v>
      </c>
      <c r="H13">
        <v>0</v>
      </c>
      <c r="I13">
        <v>0.52018620231393398</v>
      </c>
      <c r="J13">
        <v>3.5276260179737413</v>
      </c>
      <c r="K13" s="4"/>
      <c r="L13">
        <v>0</v>
      </c>
      <c r="M13">
        <v>0.42477161357428583</v>
      </c>
    </row>
    <row r="14" spans="2:13" x14ac:dyDescent="0.25">
      <c r="B14" s="29"/>
      <c r="C14">
        <v>9</v>
      </c>
      <c r="D14">
        <v>0</v>
      </c>
      <c r="E14">
        <v>0.35647879998936638</v>
      </c>
      <c r="F14">
        <v>0</v>
      </c>
      <c r="G14">
        <v>0.39724511765015802</v>
      </c>
      <c r="H14">
        <v>0</v>
      </c>
      <c r="I14">
        <v>0</v>
      </c>
      <c r="J14">
        <v>0.35647879998936638</v>
      </c>
      <c r="K14">
        <v>0</v>
      </c>
      <c r="L14" s="4"/>
      <c r="M14">
        <v>0.93527251002735967</v>
      </c>
    </row>
    <row r="15" spans="2:13" x14ac:dyDescent="0.25">
      <c r="B15" s="29"/>
      <c r="C15">
        <v>10</v>
      </c>
      <c r="D15">
        <v>0.72833362437619298</v>
      </c>
      <c r="E15">
        <v>3.6319691380326677</v>
      </c>
      <c r="F15">
        <v>1.8663649697179618</v>
      </c>
      <c r="G15">
        <v>2.1192182262574346</v>
      </c>
      <c r="H15">
        <v>3.2397792871482367</v>
      </c>
      <c r="I15">
        <v>4.1579762441127786</v>
      </c>
      <c r="J15">
        <v>2.3425970973057653</v>
      </c>
      <c r="K15">
        <v>0.41217126907142304</v>
      </c>
      <c r="L15">
        <v>1.2212267363791467</v>
      </c>
      <c r="M15" s="4"/>
    </row>
  </sheetData>
  <mergeCells count="2">
    <mergeCell ref="D4:M4"/>
    <mergeCell ref="B6: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G18" sqref="G18"/>
    </sheetView>
  </sheetViews>
  <sheetFormatPr defaultRowHeight="15" x14ac:dyDescent="0.25"/>
  <sheetData>
    <row r="1" spans="1:10" ht="15.75" thickBot="1" x14ac:dyDescent="0.3">
      <c r="A1" s="39"/>
      <c r="B1" s="40"/>
      <c r="C1" s="44" t="s">
        <v>300</v>
      </c>
      <c r="D1" s="43"/>
      <c r="E1" s="43"/>
      <c r="F1" s="43"/>
      <c r="G1" s="45"/>
      <c r="I1" s="50" t="s">
        <v>302</v>
      </c>
      <c r="J1" s="51" t="s">
        <v>303</v>
      </c>
    </row>
    <row r="2" spans="1:10" ht="15.75" thickBot="1" x14ac:dyDescent="0.3">
      <c r="A2" s="41"/>
      <c r="B2" s="42"/>
      <c r="C2" s="35">
        <v>1</v>
      </c>
      <c r="D2" s="35">
        <v>2</v>
      </c>
      <c r="E2" s="35">
        <v>3</v>
      </c>
      <c r="F2" s="35">
        <v>4</v>
      </c>
      <c r="G2" s="35">
        <v>5</v>
      </c>
      <c r="I2" s="52">
        <v>1</v>
      </c>
      <c r="J2" s="53">
        <v>0.40082786599999998</v>
      </c>
    </row>
    <row r="3" spans="1:10" ht="15.75" thickBot="1" x14ac:dyDescent="0.3">
      <c r="A3" s="47" t="s">
        <v>301</v>
      </c>
      <c r="B3" s="36">
        <v>1</v>
      </c>
      <c r="C3" s="37"/>
      <c r="D3" s="38">
        <v>2.0867089999999999</v>
      </c>
      <c r="E3" s="38">
        <v>3.9357069999999998</v>
      </c>
      <c r="F3" s="38">
        <v>1.3572439999999999</v>
      </c>
      <c r="G3" s="38">
        <v>0</v>
      </c>
      <c r="I3" s="52">
        <v>2</v>
      </c>
      <c r="J3" s="53">
        <v>0.86317008699999997</v>
      </c>
    </row>
    <row r="4" spans="1:10" ht="15.75" thickBot="1" x14ac:dyDescent="0.3">
      <c r="A4" s="46"/>
      <c r="B4" s="36">
        <v>2</v>
      </c>
      <c r="C4" s="38">
        <v>2.0202330000000002</v>
      </c>
      <c r="D4" s="37"/>
      <c r="E4" s="38">
        <v>2.261879</v>
      </c>
      <c r="F4" s="38">
        <v>2.119218</v>
      </c>
      <c r="G4" s="38">
        <v>1.1319220000000001</v>
      </c>
      <c r="I4" s="52">
        <v>3</v>
      </c>
      <c r="J4" s="53">
        <v>0.38918776199999999</v>
      </c>
    </row>
    <row r="5" spans="1:10" ht="15.75" thickBot="1" x14ac:dyDescent="0.3">
      <c r="A5" s="46"/>
      <c r="B5" s="36">
        <v>3</v>
      </c>
      <c r="C5" s="38">
        <v>4.394107</v>
      </c>
      <c r="D5" s="38">
        <v>2.6741440000000001</v>
      </c>
      <c r="E5" s="37"/>
      <c r="F5" s="38">
        <v>0.70263200000000003</v>
      </c>
      <c r="G5" s="38">
        <v>0</v>
      </c>
      <c r="I5" s="52">
        <v>4</v>
      </c>
      <c r="J5" s="53">
        <v>0.92409475100000005</v>
      </c>
    </row>
    <row r="6" spans="1:10" ht="15.75" thickBot="1" x14ac:dyDescent="0.3">
      <c r="A6" s="46"/>
      <c r="B6" s="36">
        <v>4</v>
      </c>
      <c r="C6" s="38">
        <v>1.2870969999999999</v>
      </c>
      <c r="D6" s="38">
        <v>1.9997339999999999</v>
      </c>
      <c r="E6" s="38">
        <v>0.50178900000000004</v>
      </c>
      <c r="F6" s="37"/>
      <c r="G6" s="38">
        <v>2.5050690000000002</v>
      </c>
      <c r="I6" s="52">
        <v>5</v>
      </c>
      <c r="J6" s="53">
        <v>0.15764060799999999</v>
      </c>
    </row>
    <row r="7" spans="1:10" ht="15.75" thickBot="1" x14ac:dyDescent="0.3">
      <c r="A7" s="46"/>
      <c r="B7" s="36">
        <v>5</v>
      </c>
      <c r="C7" s="38">
        <v>0</v>
      </c>
      <c r="D7" s="38">
        <v>1.0448010000000001</v>
      </c>
      <c r="E7" s="38">
        <v>0</v>
      </c>
      <c r="F7" s="38">
        <v>2.5766879999999999</v>
      </c>
      <c r="G7" s="37"/>
      <c r="I7" s="52">
        <v>6</v>
      </c>
      <c r="J7" s="53">
        <v>0.71498095800000006</v>
      </c>
    </row>
    <row r="8" spans="1:10" ht="15.75" thickBot="1" x14ac:dyDescent="0.3">
      <c r="A8" s="46"/>
      <c r="B8" s="36">
        <v>6</v>
      </c>
      <c r="C8" s="38">
        <v>0.26067200000000001</v>
      </c>
      <c r="D8" s="38">
        <v>0.82940899999999995</v>
      </c>
      <c r="E8" s="38">
        <v>1.115175</v>
      </c>
      <c r="F8" s="38">
        <v>0.30538700000000002</v>
      </c>
      <c r="G8" s="38">
        <v>1.7683390000000001</v>
      </c>
      <c r="I8" s="52">
        <v>7</v>
      </c>
      <c r="J8" s="53">
        <v>0.21685853399999999</v>
      </c>
    </row>
    <row r="9" spans="1:10" ht="15.75" thickBot="1" x14ac:dyDescent="0.3">
      <c r="A9" s="46"/>
      <c r="B9" s="36">
        <v>7</v>
      </c>
      <c r="C9" s="38">
        <v>2.33636</v>
      </c>
      <c r="D9" s="38">
        <v>1.2712129999999999</v>
      </c>
      <c r="E9" s="38">
        <v>1.4791589999999999</v>
      </c>
      <c r="F9" s="38">
        <v>1.4165859999999999</v>
      </c>
      <c r="G9" s="38">
        <v>0</v>
      </c>
      <c r="I9" s="52">
        <v>8</v>
      </c>
      <c r="J9" s="53">
        <v>0.23722153600000001</v>
      </c>
    </row>
    <row r="10" spans="1:10" ht="15.75" thickBot="1" x14ac:dyDescent="0.3">
      <c r="A10" s="46"/>
      <c r="B10" s="36">
        <v>8</v>
      </c>
      <c r="C10" s="38">
        <v>2.1995019999999998</v>
      </c>
      <c r="D10" s="38">
        <v>0</v>
      </c>
      <c r="E10" s="38">
        <v>2.279128</v>
      </c>
      <c r="F10" s="38">
        <v>0.65461199999999997</v>
      </c>
      <c r="G10" s="38">
        <v>0</v>
      </c>
      <c r="I10" s="52">
        <v>9</v>
      </c>
      <c r="J10" s="53">
        <v>7.6112858000000005E-2</v>
      </c>
    </row>
    <row r="11" spans="1:10" ht="15.75" thickBot="1" x14ac:dyDescent="0.3">
      <c r="A11" s="46"/>
      <c r="B11" s="36">
        <v>9</v>
      </c>
      <c r="C11" s="38">
        <v>0</v>
      </c>
      <c r="D11" s="38">
        <v>0.35647899999999999</v>
      </c>
      <c r="E11" s="38">
        <v>0</v>
      </c>
      <c r="F11" s="38">
        <v>0.39724500000000001</v>
      </c>
      <c r="G11" s="38">
        <v>0</v>
      </c>
      <c r="I11" s="52">
        <v>10</v>
      </c>
      <c r="J11" s="53">
        <v>0.84140168100000001</v>
      </c>
    </row>
    <row r="12" spans="1:10" ht="15.75" thickBot="1" x14ac:dyDescent="0.3">
      <c r="A12" s="48"/>
      <c r="B12" s="36">
        <v>10</v>
      </c>
      <c r="C12" s="38">
        <v>0.72833400000000004</v>
      </c>
      <c r="D12" s="38">
        <v>3.6319689999999998</v>
      </c>
      <c r="E12" s="38">
        <v>1.8663650000000001</v>
      </c>
      <c r="F12" s="38">
        <v>2.119218</v>
      </c>
      <c r="G12" s="38">
        <v>3.239779</v>
      </c>
    </row>
    <row r="13" spans="1:10" ht="16.5" thickBot="1" x14ac:dyDescent="0.3">
      <c r="A13" s="49"/>
    </row>
    <row r="14" spans="1:10" ht="15.75" thickBot="1" x14ac:dyDescent="0.3">
      <c r="A14" s="39"/>
      <c r="B14" s="40"/>
      <c r="C14" s="44" t="s">
        <v>300</v>
      </c>
      <c r="D14" s="43"/>
      <c r="E14" s="43"/>
      <c r="F14" s="43"/>
      <c r="G14" s="45"/>
    </row>
    <row r="15" spans="1:10" ht="15.75" thickBot="1" x14ac:dyDescent="0.3">
      <c r="A15" s="41"/>
      <c r="B15" s="42"/>
      <c r="C15" s="35">
        <v>6</v>
      </c>
      <c r="D15" s="35">
        <v>7</v>
      </c>
      <c r="E15" s="35">
        <v>8</v>
      </c>
      <c r="F15" s="35">
        <v>9</v>
      </c>
      <c r="G15" s="35">
        <v>10</v>
      </c>
    </row>
    <row r="16" spans="1:10" ht="15.75" thickBot="1" x14ac:dyDescent="0.3">
      <c r="A16" s="47" t="s">
        <v>301</v>
      </c>
      <c r="B16" s="36">
        <v>1</v>
      </c>
      <c r="C16" s="38">
        <v>0.30538700000000002</v>
      </c>
      <c r="D16" s="38">
        <v>2.4562409999999999</v>
      </c>
      <c r="E16" s="38">
        <v>1.6629590000000001</v>
      </c>
      <c r="F16" s="38">
        <v>0</v>
      </c>
      <c r="G16" s="38">
        <v>0.52315199999999995</v>
      </c>
    </row>
    <row r="17" spans="1:7" ht="15.75" thickBot="1" x14ac:dyDescent="0.3">
      <c r="A17" s="46"/>
      <c r="B17" s="36">
        <v>2</v>
      </c>
      <c r="C17" s="38">
        <v>0.81505700000000003</v>
      </c>
      <c r="D17" s="38">
        <v>1.2712129999999999</v>
      </c>
      <c r="E17" s="38">
        <v>0</v>
      </c>
      <c r="F17" s="38">
        <v>0.38620399999999999</v>
      </c>
      <c r="G17" s="38">
        <v>2.9321619999999999</v>
      </c>
    </row>
    <row r="18" spans="1:7" ht="15.75" thickBot="1" x14ac:dyDescent="0.3">
      <c r="A18" s="46"/>
      <c r="B18" s="36">
        <v>3</v>
      </c>
      <c r="C18" s="38">
        <v>1.684469</v>
      </c>
      <c r="D18" s="38">
        <v>1.9861180000000001</v>
      </c>
      <c r="E18" s="38">
        <v>2.0751309999999998</v>
      </c>
      <c r="F18" s="38">
        <v>0</v>
      </c>
      <c r="G18" s="38">
        <v>2.074821</v>
      </c>
    </row>
    <row r="19" spans="1:7" ht="15.75" thickBot="1" x14ac:dyDescent="0.3">
      <c r="A19" s="46"/>
      <c r="B19" s="36">
        <v>4</v>
      </c>
      <c r="C19" s="38">
        <v>0.30538700000000002</v>
      </c>
      <c r="D19" s="38">
        <v>1.2712129999999999</v>
      </c>
      <c r="E19" s="38">
        <v>0.46749499999999999</v>
      </c>
      <c r="F19" s="38">
        <v>0.38620399999999999</v>
      </c>
      <c r="G19" s="38">
        <v>1.577885</v>
      </c>
    </row>
    <row r="20" spans="1:7" ht="15.75" thickBot="1" x14ac:dyDescent="0.3">
      <c r="A20" s="46"/>
      <c r="B20" s="36">
        <v>5</v>
      </c>
      <c r="C20" s="38">
        <v>1.8188949999999999</v>
      </c>
      <c r="D20" s="38">
        <v>0</v>
      </c>
      <c r="E20" s="38">
        <v>0</v>
      </c>
      <c r="F20" s="38">
        <v>0</v>
      </c>
      <c r="G20" s="38">
        <v>2.4811740000000002</v>
      </c>
    </row>
    <row r="21" spans="1:7" ht="15.75" thickBot="1" x14ac:dyDescent="0.3">
      <c r="A21" s="46"/>
      <c r="B21" s="36">
        <v>6</v>
      </c>
      <c r="C21" s="37"/>
      <c r="D21" s="38">
        <v>1.071385</v>
      </c>
      <c r="E21" s="38">
        <v>0.41217100000000001</v>
      </c>
      <c r="F21" s="38">
        <v>0</v>
      </c>
      <c r="G21" s="38">
        <v>3.1333250000000001</v>
      </c>
    </row>
    <row r="22" spans="1:7" ht="15.75" thickBot="1" x14ac:dyDescent="0.3">
      <c r="A22" s="46"/>
      <c r="B22" s="36">
        <v>7</v>
      </c>
      <c r="C22" s="38">
        <v>1.174798</v>
      </c>
      <c r="D22" s="37"/>
      <c r="E22" s="38">
        <v>3.270635</v>
      </c>
      <c r="F22" s="38">
        <v>0.38620399999999999</v>
      </c>
      <c r="G22" s="38">
        <v>1.9669030000000001</v>
      </c>
    </row>
    <row r="23" spans="1:7" ht="15.75" thickBot="1" x14ac:dyDescent="0.3">
      <c r="A23" s="46"/>
      <c r="B23" s="36">
        <v>8</v>
      </c>
      <c r="C23" s="38">
        <v>0.52018600000000004</v>
      </c>
      <c r="D23" s="38">
        <v>3.5276260000000002</v>
      </c>
      <c r="E23" s="37"/>
      <c r="F23" s="38">
        <v>0</v>
      </c>
      <c r="G23" s="38">
        <v>0.42477199999999998</v>
      </c>
    </row>
    <row r="24" spans="1:7" ht="15.75" thickBot="1" x14ac:dyDescent="0.3">
      <c r="A24" s="46"/>
      <c r="B24" s="36">
        <v>9</v>
      </c>
      <c r="C24" s="38">
        <v>0</v>
      </c>
      <c r="D24" s="38">
        <v>0.35647899999999999</v>
      </c>
      <c r="E24" s="38">
        <v>0</v>
      </c>
      <c r="F24" s="37"/>
      <c r="G24" s="38">
        <v>0.93527300000000002</v>
      </c>
    </row>
    <row r="25" spans="1:7" ht="15.75" thickBot="1" x14ac:dyDescent="0.3">
      <c r="A25" s="48"/>
      <c r="B25" s="36">
        <v>10</v>
      </c>
      <c r="C25" s="38">
        <v>4.1579759999999997</v>
      </c>
      <c r="D25" s="38">
        <v>2.342597</v>
      </c>
      <c r="E25" s="38">
        <v>0.41217100000000001</v>
      </c>
      <c r="F25" s="38">
        <v>1.2212270000000001</v>
      </c>
      <c r="G25" s="37"/>
    </row>
  </sheetData>
  <mergeCells count="6">
    <mergeCell ref="A1:B2"/>
    <mergeCell ref="C1:G1"/>
    <mergeCell ref="A3:A12"/>
    <mergeCell ref="A14:B15"/>
    <mergeCell ref="C14:G14"/>
    <mergeCell ref="A16:A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vt:lpstr>
      <vt:lpstr>bm25</vt:lpstr>
      <vt:lpstr>pagerank</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2019-12-07T12:43:23Z</dcterms:modified>
</cp:coreProperties>
</file>