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2"/>
  </bookViews>
  <sheets>
    <sheet name="system" sheetId="1" r:id="rId1"/>
    <sheet name="bm25" sheetId="2" r:id="rId2"/>
    <sheet name="pagerank" sheetId="3" r:id="rId3"/>
    <sheet name="Sheet1" sheetId="4"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69" i="3" l="1"/>
  <c r="AI68" i="3"/>
  <c r="AI67" i="3"/>
  <c r="AI66" i="3"/>
  <c r="AI65" i="3"/>
  <c r="AI64" i="3"/>
  <c r="AI63" i="3"/>
  <c r="AI62" i="3"/>
  <c r="AI61" i="3"/>
  <c r="AI60" i="3"/>
  <c r="AI59" i="3"/>
  <c r="AF69" i="3"/>
  <c r="AF68" i="3"/>
  <c r="AF67" i="3"/>
  <c r="AF66" i="3"/>
  <c r="AF65" i="3"/>
  <c r="AF64" i="3"/>
  <c r="AF63" i="3"/>
  <c r="AF62" i="3"/>
  <c r="AF60" i="3"/>
  <c r="AF59" i="3"/>
  <c r="AC69" i="3"/>
  <c r="AC68" i="3"/>
  <c r="AC67" i="3"/>
  <c r="AC66" i="3"/>
  <c r="AC65" i="3"/>
  <c r="AC64" i="3"/>
  <c r="AC62" i="3"/>
  <c r="AC61" i="3"/>
  <c r="AC60" i="3"/>
  <c r="AC59" i="3"/>
  <c r="Z69" i="3"/>
  <c r="Z68" i="3"/>
  <c r="Z67" i="3"/>
  <c r="Z66" i="3"/>
  <c r="Z65" i="3"/>
  <c r="Z64" i="3"/>
  <c r="Z62" i="3"/>
  <c r="Z61" i="3"/>
  <c r="Z60" i="3"/>
  <c r="Z59" i="3"/>
  <c r="W69" i="3"/>
  <c r="W68" i="3"/>
  <c r="W67" i="3"/>
  <c r="W66" i="3"/>
  <c r="W65" i="3"/>
  <c r="W63" i="3"/>
  <c r="W62" i="3"/>
  <c r="W61" i="3"/>
  <c r="W60" i="3"/>
  <c r="W59" i="3"/>
  <c r="T69" i="3"/>
  <c r="T68" i="3"/>
  <c r="T67" i="3"/>
  <c r="T66" i="3"/>
  <c r="T65" i="3"/>
  <c r="T64" i="3"/>
  <c r="T63" i="3"/>
  <c r="T62" i="3"/>
  <c r="T61" i="3"/>
  <c r="T60" i="3"/>
  <c r="T59" i="3"/>
  <c r="Q69" i="3"/>
  <c r="Q68" i="3"/>
  <c r="Q67" i="3"/>
  <c r="Q66" i="3"/>
  <c r="Q65" i="3"/>
  <c r="Q64" i="3"/>
  <c r="Q63" i="3"/>
  <c r="Q61" i="3"/>
  <c r="Q60" i="3"/>
  <c r="Q59" i="3"/>
  <c r="N69" i="3"/>
  <c r="N68" i="3"/>
  <c r="N67" i="3"/>
  <c r="N66" i="3"/>
  <c r="N65" i="3"/>
  <c r="N64" i="3"/>
  <c r="N63" i="3"/>
  <c r="N62" i="3"/>
  <c r="N61" i="3"/>
  <c r="N60" i="3"/>
  <c r="N59" i="3"/>
  <c r="K69" i="3"/>
  <c r="K68" i="3"/>
  <c r="K67" i="3"/>
  <c r="K66" i="3"/>
  <c r="K65" i="3"/>
  <c r="K64" i="3"/>
  <c r="K63" i="3"/>
  <c r="K62" i="3"/>
  <c r="K61" i="3"/>
  <c r="W64" i="3"/>
  <c r="AC63" i="3"/>
  <c r="Z63" i="3"/>
  <c r="Q62" i="3"/>
  <c r="AF61" i="3"/>
  <c r="K60" i="3"/>
  <c r="K59" i="3"/>
  <c r="AI42" i="3"/>
  <c r="AF42" i="3"/>
  <c r="AC42" i="3"/>
  <c r="Z42" i="3"/>
  <c r="W42" i="3"/>
  <c r="T42" i="3"/>
  <c r="Q42" i="3"/>
  <c r="N42" i="3"/>
  <c r="K42" i="3"/>
  <c r="Q46" i="3"/>
  <c r="AI17" i="3"/>
  <c r="AF17" i="3"/>
  <c r="AC17" i="3"/>
  <c r="Z17" i="3"/>
  <c r="W17" i="3"/>
  <c r="T17" i="3"/>
  <c r="Q17" i="3"/>
  <c r="N17" i="3"/>
  <c r="K17" i="3"/>
  <c r="H17" i="3"/>
  <c r="AI16" i="3"/>
  <c r="AF16" i="3"/>
  <c r="AC16" i="3"/>
  <c r="Z16" i="3"/>
  <c r="W16" i="3"/>
  <c r="T16" i="3"/>
  <c r="Q16" i="3"/>
  <c r="N16" i="3"/>
  <c r="K16" i="3"/>
  <c r="H16" i="3"/>
  <c r="AI15" i="3"/>
  <c r="AF15" i="3"/>
  <c r="AC15" i="3"/>
  <c r="Z15" i="3"/>
  <c r="W15" i="3"/>
  <c r="T15" i="3"/>
  <c r="Q15" i="3"/>
  <c r="N15" i="3"/>
  <c r="K15" i="3"/>
  <c r="H15" i="3"/>
  <c r="AI14" i="3"/>
  <c r="AF14" i="3"/>
  <c r="AC14" i="3"/>
  <c r="Z14" i="3"/>
  <c r="W14" i="3"/>
  <c r="T14" i="3"/>
  <c r="Q14" i="3"/>
  <c r="N14" i="3"/>
  <c r="K14" i="3"/>
  <c r="H14" i="3"/>
  <c r="AI13" i="3"/>
  <c r="AF13" i="3"/>
  <c r="AC13" i="3"/>
  <c r="Z13" i="3"/>
  <c r="W13" i="3"/>
  <c r="T13" i="3"/>
  <c r="Q13" i="3"/>
  <c r="N13" i="3"/>
  <c r="K13" i="3"/>
  <c r="H13" i="3"/>
  <c r="AI12" i="3"/>
  <c r="AF12" i="3"/>
  <c r="AC12" i="3"/>
  <c r="Z12" i="3"/>
  <c r="W12" i="3"/>
  <c r="T12" i="3"/>
  <c r="Q12" i="3"/>
  <c r="N12" i="3"/>
  <c r="K12" i="3"/>
  <c r="H12" i="3"/>
  <c r="AI11" i="3"/>
  <c r="AF11" i="3"/>
  <c r="AC11" i="3"/>
  <c r="Z11" i="3"/>
  <c r="W11" i="3"/>
  <c r="T11" i="3"/>
  <c r="Q11" i="3"/>
  <c r="N11" i="3"/>
  <c r="K11" i="3"/>
  <c r="H11" i="3"/>
  <c r="AI10" i="3"/>
  <c r="AI18" i="3" s="1"/>
  <c r="AF10" i="3"/>
  <c r="AF18" i="3" s="1"/>
  <c r="AC10" i="3"/>
  <c r="Z10" i="3"/>
  <c r="W10" i="3"/>
  <c r="W18" i="3" s="1"/>
  <c r="T10" i="3"/>
  <c r="T18" i="3" s="1"/>
  <c r="T19" i="3" s="1"/>
  <c r="Q10" i="3"/>
  <c r="N10" i="3"/>
  <c r="K10" i="3"/>
  <c r="K18" i="3" s="1"/>
  <c r="N26" i="3" s="1"/>
  <c r="H10" i="3"/>
  <c r="H18" i="3" s="1"/>
  <c r="AI9" i="3"/>
  <c r="AF9" i="3"/>
  <c r="AC9" i="3"/>
  <c r="AC18" i="3" s="1"/>
  <c r="Z9" i="3"/>
  <c r="Z18" i="3" s="1"/>
  <c r="W9" i="3"/>
  <c r="T9" i="3"/>
  <c r="Q9" i="3"/>
  <c r="Q18" i="3" s="1"/>
  <c r="N9" i="3"/>
  <c r="N18" i="3" s="1"/>
  <c r="K9" i="3"/>
  <c r="H9" i="3"/>
  <c r="E8" i="3"/>
  <c r="X54" i="2"/>
  <c r="AI29" i="3" l="1"/>
  <c r="W29" i="3"/>
  <c r="Q28" i="3"/>
  <c r="AF29" i="3"/>
  <c r="N28" i="3"/>
  <c r="AC29" i="3"/>
  <c r="K28" i="3"/>
  <c r="H28" i="3"/>
  <c r="Z29" i="3"/>
  <c r="AC19" i="3"/>
  <c r="Q19" i="3"/>
  <c r="Z19" i="3"/>
  <c r="N19" i="3"/>
  <c r="AF19" i="3"/>
  <c r="W19" i="3"/>
  <c r="H19" i="3"/>
  <c r="K19" i="3"/>
  <c r="AI19" i="3"/>
  <c r="AC26" i="3" l="1"/>
  <c r="Q26" i="3"/>
  <c r="Z26" i="3"/>
  <c r="H25" i="3"/>
  <c r="H34" i="3" s="1"/>
  <c r="H35" i="3" s="1"/>
  <c r="W26" i="3"/>
  <c r="T26" i="3"/>
  <c r="AI26" i="3"/>
  <c r="AF26" i="3"/>
  <c r="AI33" i="3"/>
  <c r="AC32" i="3"/>
  <c r="Q32" i="3"/>
  <c r="Z32" i="3"/>
  <c r="N32" i="3"/>
  <c r="K32" i="3"/>
  <c r="H32" i="3"/>
  <c r="W32" i="3"/>
  <c r="T32" i="3"/>
  <c r="AI31" i="3"/>
  <c r="Q30" i="3"/>
  <c r="AF31" i="3"/>
  <c r="N30" i="3"/>
  <c r="W30" i="3"/>
  <c r="T30" i="3"/>
  <c r="AC31" i="3"/>
  <c r="K30" i="3"/>
  <c r="H30" i="3"/>
  <c r="AC30" i="3"/>
  <c r="K29" i="3"/>
  <c r="Z30" i="3"/>
  <c r="T29" i="3"/>
  <c r="H29" i="3"/>
  <c r="N29" i="3"/>
  <c r="AI30" i="3"/>
  <c r="Q29" i="3"/>
  <c r="AF30" i="3"/>
  <c r="AC28" i="3"/>
  <c r="K27" i="3"/>
  <c r="Z28" i="3"/>
  <c r="H27" i="3"/>
  <c r="AI28" i="3"/>
  <c r="AF28" i="3"/>
  <c r="W28" i="3"/>
  <c r="N27" i="3"/>
  <c r="T28" i="3"/>
  <c r="AI25" i="3"/>
  <c r="W25" i="3"/>
  <c r="K25" i="3"/>
  <c r="AF25" i="3"/>
  <c r="AF34" i="3" s="1"/>
  <c r="AF35" i="3" s="1"/>
  <c r="T25" i="3"/>
  <c r="AC25" i="3"/>
  <c r="Z25" i="3"/>
  <c r="Q25" i="3"/>
  <c r="N25" i="3"/>
  <c r="W31" i="3"/>
  <c r="K31" i="3"/>
  <c r="T31" i="3"/>
  <c r="H31" i="3"/>
  <c r="AI32" i="3"/>
  <c r="Q31" i="3"/>
  <c r="Z31" i="3"/>
  <c r="AF32" i="3"/>
  <c r="N31" i="3"/>
  <c r="W33" i="3"/>
  <c r="K33" i="3"/>
  <c r="AF33" i="3"/>
  <c r="T33" i="3"/>
  <c r="H33" i="3"/>
  <c r="AC33" i="3"/>
  <c r="Z33" i="3"/>
  <c r="N33" i="3"/>
  <c r="Q33" i="3"/>
  <c r="AI27" i="3"/>
  <c r="W27" i="3"/>
  <c r="AF27" i="3"/>
  <c r="T27" i="3"/>
  <c r="Q27" i="3"/>
  <c r="K26" i="3"/>
  <c r="Z27" i="3"/>
  <c r="H26" i="3"/>
  <c r="AC27" i="3"/>
  <c r="Q34" i="3" l="1"/>
  <c r="Q35" i="3" s="1"/>
  <c r="Z34" i="3"/>
  <c r="Z35" i="3" s="1"/>
  <c r="K34" i="3"/>
  <c r="K35" i="3" s="1"/>
  <c r="AC34" i="3"/>
  <c r="AC35" i="3" s="1"/>
  <c r="W34" i="3"/>
  <c r="W35" i="3" s="1"/>
  <c r="W49" i="3"/>
  <c r="K49" i="3"/>
  <c r="T49" i="3"/>
  <c r="H49" i="3"/>
  <c r="AI50" i="3"/>
  <c r="Q49" i="3"/>
  <c r="N49" i="3"/>
  <c r="AC49" i="3"/>
  <c r="Z49" i="3"/>
  <c r="N34" i="3"/>
  <c r="N35" i="3" s="1"/>
  <c r="T34" i="3"/>
  <c r="T35" i="3" s="1"/>
  <c r="AI34" i="3"/>
  <c r="AI35" i="3" s="1"/>
  <c r="AC50" i="3" l="1"/>
  <c r="Q50" i="3"/>
  <c r="Z50" i="3"/>
  <c r="N50" i="3"/>
  <c r="K50" i="3"/>
  <c r="W50" i="3"/>
  <c r="T50" i="3"/>
  <c r="AF50" i="3"/>
  <c r="H50" i="3"/>
  <c r="AC48" i="3"/>
  <c r="W47" i="3"/>
  <c r="K47" i="3"/>
  <c r="T47" i="3"/>
  <c r="H47" i="3"/>
  <c r="AI48" i="3"/>
  <c r="Q47" i="3"/>
  <c r="AF48" i="3"/>
  <c r="N47" i="3"/>
  <c r="AC46" i="3"/>
  <c r="K45" i="3"/>
  <c r="Z46" i="3"/>
  <c r="H45" i="3"/>
  <c r="AI46" i="3"/>
  <c r="Q45" i="3"/>
  <c r="AF46" i="3"/>
  <c r="N45" i="3"/>
  <c r="W46" i="3"/>
  <c r="AC44" i="3"/>
  <c r="Q44" i="3"/>
  <c r="K43" i="3"/>
  <c r="Z44" i="3"/>
  <c r="H43" i="3"/>
  <c r="W44" i="3"/>
  <c r="AI44" i="3"/>
  <c r="AF44" i="3"/>
  <c r="T44" i="3"/>
  <c r="AI49" i="3"/>
  <c r="Q48" i="3"/>
  <c r="AF49" i="3"/>
  <c r="Z48" i="3"/>
  <c r="N48" i="3"/>
  <c r="W48" i="3"/>
  <c r="T48" i="3"/>
  <c r="H48" i="3"/>
  <c r="K48" i="3"/>
  <c r="AI47" i="3"/>
  <c r="AF47" i="3"/>
  <c r="N46" i="3"/>
  <c r="AC47" i="3"/>
  <c r="K46" i="3"/>
  <c r="T46" i="3"/>
  <c r="Z47" i="3"/>
  <c r="H46" i="3"/>
  <c r="AI43" i="3"/>
  <c r="AI51" i="3" s="1"/>
  <c r="W43" i="3"/>
  <c r="AF43" i="3"/>
  <c r="T43" i="3"/>
  <c r="T51" i="3" s="1"/>
  <c r="AC43" i="3"/>
  <c r="Z43" i="3"/>
  <c r="H42" i="3"/>
  <c r="Q43" i="3"/>
  <c r="Q51" i="3" s="1"/>
  <c r="N43" i="3"/>
  <c r="K51" i="3"/>
  <c r="AI45" i="3"/>
  <c r="W45" i="3"/>
  <c r="W51" i="3" s="1"/>
  <c r="AF45" i="3"/>
  <c r="AF51" i="3" s="1"/>
  <c r="T45" i="3"/>
  <c r="N44" i="3"/>
  <c r="AC45" i="3"/>
  <c r="K44" i="3"/>
  <c r="Z45" i="3"/>
  <c r="H44" i="3"/>
  <c r="Q52" i="3" l="1"/>
  <c r="H61" i="3" s="1"/>
  <c r="W52" i="3"/>
  <c r="H63" i="3" s="1"/>
  <c r="AF52" i="3"/>
  <c r="H66" i="3" s="1"/>
  <c r="AI52" i="3"/>
  <c r="H67" i="3" s="1"/>
  <c r="T52" i="3"/>
  <c r="H62" i="3" s="1"/>
  <c r="K52" i="3"/>
  <c r="H59" i="3" s="1"/>
  <c r="Z51" i="3"/>
  <c r="N51" i="3"/>
  <c r="AC51" i="3"/>
  <c r="H51" i="3"/>
  <c r="AC52" i="3" l="1"/>
  <c r="H65" i="3" s="1"/>
  <c r="Z52" i="3"/>
  <c r="H64" i="3" s="1"/>
  <c r="H52" i="3"/>
  <c r="N52" i="3"/>
  <c r="H60" i="3" s="1"/>
  <c r="H68" i="3" s="1"/>
  <c r="H69" i="3" s="1"/>
  <c r="V63" i="2"/>
  <c r="AB63" i="2"/>
  <c r="AA63" i="2"/>
  <c r="Z63" i="2"/>
  <c r="Y63" i="2"/>
  <c r="X63" i="2"/>
  <c r="W63" i="2"/>
  <c r="U63" i="2"/>
  <c r="T63" i="2"/>
  <c r="AC62" i="2"/>
  <c r="AA62" i="2"/>
  <c r="Z62" i="2"/>
  <c r="Y62" i="2"/>
  <c r="X62" i="2"/>
  <c r="W62" i="2"/>
  <c r="V62" i="2"/>
  <c r="U62" i="2"/>
  <c r="T62" i="2"/>
  <c r="AC61" i="2"/>
  <c r="AB61" i="2"/>
  <c r="Z61" i="2"/>
  <c r="Y61" i="2"/>
  <c r="X61" i="2"/>
  <c r="W61" i="2"/>
  <c r="V61" i="2"/>
  <c r="U61" i="2"/>
  <c r="T61" i="2"/>
  <c r="AC60" i="2"/>
  <c r="AB60" i="2"/>
  <c r="AA60" i="2"/>
  <c r="Y60" i="2"/>
  <c r="X60" i="2"/>
  <c r="W60" i="2"/>
  <c r="V60" i="2"/>
  <c r="U60" i="2"/>
  <c r="T60" i="2"/>
  <c r="AC59" i="2"/>
  <c r="AB59" i="2"/>
  <c r="AA59" i="2"/>
  <c r="Z59" i="2"/>
  <c r="X59" i="2"/>
  <c r="W59" i="2"/>
  <c r="V59" i="2"/>
  <c r="U59" i="2"/>
  <c r="T59" i="2"/>
  <c r="AC58" i="2"/>
  <c r="AB58" i="2"/>
  <c r="AA58" i="2"/>
  <c r="Z58" i="2"/>
  <c r="Y58" i="2"/>
  <c r="W58" i="2"/>
  <c r="V58" i="2"/>
  <c r="U58" i="2"/>
  <c r="T58" i="2"/>
  <c r="AC57" i="2"/>
  <c r="AB57" i="2"/>
  <c r="AA57" i="2"/>
  <c r="Z57" i="2"/>
  <c r="Y57" i="2"/>
  <c r="X57" i="2"/>
  <c r="V57" i="2"/>
  <c r="U57" i="2"/>
  <c r="T57" i="2"/>
  <c r="AB56" i="2"/>
  <c r="T56" i="2"/>
  <c r="U56" i="2"/>
  <c r="AC56" i="2"/>
  <c r="AA56" i="2"/>
  <c r="Z56" i="2"/>
  <c r="Y56" i="2"/>
  <c r="X56" i="2"/>
  <c r="W56" i="2"/>
  <c r="AC55" i="2"/>
  <c r="AB55" i="2"/>
  <c r="AA55" i="2"/>
  <c r="Z55" i="2"/>
  <c r="Y55" i="2"/>
  <c r="X55" i="2"/>
  <c r="W55" i="2"/>
  <c r="V55" i="2"/>
  <c r="T55" i="2"/>
  <c r="AC54" i="2"/>
  <c r="AB54" i="2"/>
  <c r="AA54" i="2"/>
  <c r="Z54" i="2"/>
  <c r="Y54" i="2"/>
  <c r="W54" i="2"/>
  <c r="V54" i="2"/>
  <c r="U54" i="2"/>
  <c r="AO42" i="2"/>
  <c r="AP42" i="2"/>
  <c r="AQ42" i="2"/>
  <c r="AR42" i="2"/>
  <c r="AS42" i="2"/>
  <c r="AT42" i="2"/>
  <c r="AU42" i="2"/>
  <c r="AV42" i="2"/>
  <c r="AW42" i="2"/>
  <c r="AX42" i="2"/>
  <c r="AY42" i="2"/>
  <c r="AZ42" i="2"/>
  <c r="BA42" i="2"/>
  <c r="AO41" i="2"/>
  <c r="AP41" i="2"/>
  <c r="AQ41" i="2"/>
  <c r="AR41" i="2"/>
  <c r="AS41" i="2"/>
  <c r="AT41" i="2"/>
  <c r="AU41" i="2"/>
  <c r="AV41" i="2"/>
  <c r="AW41" i="2"/>
  <c r="AX41" i="2"/>
  <c r="AY41" i="2"/>
  <c r="AZ41" i="2"/>
  <c r="BA41" i="2"/>
  <c r="AO40" i="2"/>
  <c r="AP40" i="2"/>
  <c r="AQ40" i="2"/>
  <c r="AR40" i="2"/>
  <c r="AS40" i="2"/>
  <c r="AT40" i="2"/>
  <c r="AU40" i="2"/>
  <c r="AV40" i="2"/>
  <c r="AW40" i="2"/>
  <c r="AX40" i="2"/>
  <c r="AY40" i="2"/>
  <c r="AZ40" i="2"/>
  <c r="BA40" i="2"/>
  <c r="AN43" i="2"/>
  <c r="AN42" i="2"/>
  <c r="AN32" i="2"/>
  <c r="AN41" i="2"/>
  <c r="AN31" i="2"/>
  <c r="GF8" i="2" l="1"/>
  <c r="GF13" i="2"/>
  <c r="GF18" i="2"/>
  <c r="GF23" i="2"/>
  <c r="GF28" i="2"/>
  <c r="GF33" i="2"/>
  <c r="GF38" i="2"/>
  <c r="GF43" i="2"/>
  <c r="GF48" i="2"/>
  <c r="GG45" i="2"/>
  <c r="GH45" i="2"/>
  <c r="GI45" i="2"/>
  <c r="GI46" i="2" s="1"/>
  <c r="GI47" i="2" s="1"/>
  <c r="GJ45" i="2"/>
  <c r="GJ46" i="2" s="1"/>
  <c r="GJ47" i="2" s="1"/>
  <c r="GK45" i="2"/>
  <c r="GL45" i="2"/>
  <c r="GM45" i="2"/>
  <c r="GN45" i="2"/>
  <c r="GN46" i="2" s="1"/>
  <c r="GN47" i="2" s="1"/>
  <c r="GO45" i="2"/>
  <c r="GP45" i="2"/>
  <c r="GQ45" i="2"/>
  <c r="GQ46" i="2" s="1"/>
  <c r="GQ47" i="2" s="1"/>
  <c r="GR45" i="2"/>
  <c r="GR46" i="2" s="1"/>
  <c r="GR47" i="2" s="1"/>
  <c r="GS45" i="2"/>
  <c r="GT45" i="2"/>
  <c r="GU45" i="2"/>
  <c r="GV45" i="2"/>
  <c r="GV46" i="2" s="1"/>
  <c r="GV47" i="2" s="1"/>
  <c r="GW45" i="2"/>
  <c r="GX45" i="2"/>
  <c r="GX46" i="2" s="1"/>
  <c r="GX47" i="2" s="1"/>
  <c r="GY45" i="2"/>
  <c r="GY46" i="2" s="1"/>
  <c r="GY47" i="2" s="1"/>
  <c r="GZ45" i="2"/>
  <c r="GZ46" i="2" s="1"/>
  <c r="GZ47" i="2" s="1"/>
  <c r="HA45" i="2"/>
  <c r="GF45" i="2"/>
  <c r="GT46" i="2"/>
  <c r="GT47" i="2" s="1"/>
  <c r="GU46" i="2"/>
  <c r="GU47" i="2" s="1"/>
  <c r="GS46" i="2"/>
  <c r="GS47" i="2" s="1"/>
  <c r="GW46" i="2"/>
  <c r="GW47" i="2" s="1"/>
  <c r="HA46" i="2"/>
  <c r="HA47" i="2" s="1"/>
  <c r="GR40" i="2"/>
  <c r="GS40" i="2"/>
  <c r="GT40" i="2"/>
  <c r="GT41" i="2" s="1"/>
  <c r="GT42" i="2" s="1"/>
  <c r="GU40" i="2"/>
  <c r="GU41" i="2" s="1"/>
  <c r="GU42" i="2" s="1"/>
  <c r="GV40" i="2"/>
  <c r="GW40" i="2"/>
  <c r="GX40" i="2"/>
  <c r="GX41" i="2" s="1"/>
  <c r="GX42" i="2" s="1"/>
  <c r="GY40" i="2"/>
  <c r="GY41" i="2" s="1"/>
  <c r="GY42" i="2" s="1"/>
  <c r="GZ40" i="2"/>
  <c r="HA40" i="2"/>
  <c r="GR41" i="2"/>
  <c r="GR42" i="2" s="1"/>
  <c r="GS41" i="2"/>
  <c r="GS42" i="2" s="1"/>
  <c r="GV41" i="2"/>
  <c r="GV42" i="2" s="1"/>
  <c r="GW41" i="2"/>
  <c r="GW42" i="2" s="1"/>
  <c r="GZ41" i="2"/>
  <c r="GZ42" i="2" s="1"/>
  <c r="HA41" i="2"/>
  <c r="HA42" i="2" s="1"/>
  <c r="GR35" i="2"/>
  <c r="GS35" i="2"/>
  <c r="GT35" i="2"/>
  <c r="GU35" i="2"/>
  <c r="GU36" i="2" s="1"/>
  <c r="GU37" i="2" s="1"/>
  <c r="GV35" i="2"/>
  <c r="GW35" i="2"/>
  <c r="GX35" i="2"/>
  <c r="GY35" i="2"/>
  <c r="GY36" i="2" s="1"/>
  <c r="GY37" i="2" s="1"/>
  <c r="GZ35" i="2"/>
  <c r="HA35" i="2"/>
  <c r="GR36" i="2"/>
  <c r="GS36" i="2"/>
  <c r="GS37" i="2" s="1"/>
  <c r="GT36" i="2"/>
  <c r="GV36" i="2"/>
  <c r="GW36" i="2"/>
  <c r="GW37" i="2" s="1"/>
  <c r="GX36" i="2"/>
  <c r="GZ36" i="2"/>
  <c r="HA36" i="2"/>
  <c r="HA37" i="2" s="1"/>
  <c r="GR37" i="2"/>
  <c r="GT37" i="2"/>
  <c r="GV37" i="2"/>
  <c r="GX37" i="2"/>
  <c r="GZ37" i="2"/>
  <c r="GR30" i="2"/>
  <c r="GS30" i="2"/>
  <c r="GT30" i="2"/>
  <c r="GU30" i="2"/>
  <c r="GU31" i="2" s="1"/>
  <c r="GU32" i="2" s="1"/>
  <c r="GV30" i="2"/>
  <c r="GW30" i="2"/>
  <c r="GX30" i="2"/>
  <c r="GY30" i="2"/>
  <c r="GY31" i="2" s="1"/>
  <c r="GY32" i="2" s="1"/>
  <c r="GZ30" i="2"/>
  <c r="HA30" i="2"/>
  <c r="GR31" i="2"/>
  <c r="GS31" i="2"/>
  <c r="GS32" i="2" s="1"/>
  <c r="GT31" i="2"/>
  <c r="GV31" i="2"/>
  <c r="GW31" i="2"/>
  <c r="GW32" i="2" s="1"/>
  <c r="GX31" i="2"/>
  <c r="GZ31" i="2"/>
  <c r="HA31" i="2"/>
  <c r="HA32" i="2" s="1"/>
  <c r="GR32" i="2"/>
  <c r="GT32" i="2"/>
  <c r="GV32" i="2"/>
  <c r="GX32" i="2"/>
  <c r="GZ32" i="2"/>
  <c r="GR25" i="2"/>
  <c r="GS25" i="2"/>
  <c r="GT25" i="2"/>
  <c r="GT26" i="2" s="1"/>
  <c r="GT27" i="2" s="1"/>
  <c r="GU25" i="2"/>
  <c r="GU26" i="2" s="1"/>
  <c r="GU27" i="2" s="1"/>
  <c r="GV25" i="2"/>
  <c r="GW25" i="2"/>
  <c r="GX25" i="2"/>
  <c r="GX26" i="2" s="1"/>
  <c r="GX27" i="2" s="1"/>
  <c r="GY25" i="2"/>
  <c r="GY26" i="2" s="1"/>
  <c r="GY27" i="2" s="1"/>
  <c r="GZ25" i="2"/>
  <c r="HA25" i="2"/>
  <c r="GR26" i="2"/>
  <c r="GR27" i="2" s="1"/>
  <c r="GS26" i="2"/>
  <c r="GS27" i="2" s="1"/>
  <c r="GV26" i="2"/>
  <c r="GV27" i="2" s="1"/>
  <c r="GW26" i="2"/>
  <c r="GW27" i="2" s="1"/>
  <c r="GZ26" i="2"/>
  <c r="GZ27" i="2" s="1"/>
  <c r="HA26" i="2"/>
  <c r="HA27" i="2" s="1"/>
  <c r="GR20" i="2"/>
  <c r="GS20" i="2"/>
  <c r="GT20" i="2"/>
  <c r="GT21" i="2" s="1"/>
  <c r="GT22" i="2" s="1"/>
  <c r="GU20" i="2"/>
  <c r="GU21" i="2" s="1"/>
  <c r="GU22" i="2" s="1"/>
  <c r="GV20" i="2"/>
  <c r="GW20" i="2"/>
  <c r="GX20" i="2"/>
  <c r="GX21" i="2" s="1"/>
  <c r="GX22" i="2" s="1"/>
  <c r="GY20" i="2"/>
  <c r="GY21" i="2" s="1"/>
  <c r="GY22" i="2" s="1"/>
  <c r="GZ20" i="2"/>
  <c r="HA20" i="2"/>
  <c r="GR21" i="2"/>
  <c r="GR22" i="2" s="1"/>
  <c r="GS21" i="2"/>
  <c r="GS22" i="2" s="1"/>
  <c r="GV21" i="2"/>
  <c r="GV22" i="2" s="1"/>
  <c r="GW21" i="2"/>
  <c r="GW22" i="2" s="1"/>
  <c r="GZ21" i="2"/>
  <c r="GZ22" i="2" s="1"/>
  <c r="HA21" i="2"/>
  <c r="HA22" i="2" s="1"/>
  <c r="GR15" i="2"/>
  <c r="GS15" i="2"/>
  <c r="GT15" i="2"/>
  <c r="GU15" i="2"/>
  <c r="GU16" i="2" s="1"/>
  <c r="GU17" i="2" s="1"/>
  <c r="GV15" i="2"/>
  <c r="GW15" i="2"/>
  <c r="GX15" i="2"/>
  <c r="GY15" i="2"/>
  <c r="GY16" i="2" s="1"/>
  <c r="GY17" i="2" s="1"/>
  <c r="GZ15" i="2"/>
  <c r="HA15" i="2"/>
  <c r="GR16" i="2"/>
  <c r="GS16" i="2"/>
  <c r="GS17" i="2" s="1"/>
  <c r="GT16" i="2"/>
  <c r="GV16" i="2"/>
  <c r="GW16" i="2"/>
  <c r="GW17" i="2" s="1"/>
  <c r="GX16" i="2"/>
  <c r="GZ16" i="2"/>
  <c r="HA16" i="2"/>
  <c r="HA17" i="2" s="1"/>
  <c r="GR17" i="2"/>
  <c r="GT17" i="2"/>
  <c r="GV17" i="2"/>
  <c r="GX17" i="2"/>
  <c r="GZ17" i="2"/>
  <c r="GR10" i="2"/>
  <c r="GS10" i="2"/>
  <c r="GT10" i="2"/>
  <c r="GT11" i="2" s="1"/>
  <c r="GT12" i="2" s="1"/>
  <c r="GU10" i="2"/>
  <c r="GU11" i="2" s="1"/>
  <c r="GU12" i="2" s="1"/>
  <c r="GV10" i="2"/>
  <c r="GW10" i="2"/>
  <c r="GX10" i="2"/>
  <c r="GX11" i="2" s="1"/>
  <c r="GX12" i="2" s="1"/>
  <c r="GY10" i="2"/>
  <c r="GY11" i="2" s="1"/>
  <c r="GY12" i="2" s="1"/>
  <c r="GZ10" i="2"/>
  <c r="HA10" i="2"/>
  <c r="GR11" i="2"/>
  <c r="GR12" i="2" s="1"/>
  <c r="GS11" i="2"/>
  <c r="GS12" i="2" s="1"/>
  <c r="GV11" i="2"/>
  <c r="GV12" i="2" s="1"/>
  <c r="GW11" i="2"/>
  <c r="GW12" i="2" s="1"/>
  <c r="GZ11" i="2"/>
  <c r="GZ12" i="2" s="1"/>
  <c r="HA11" i="2"/>
  <c r="HA12" i="2" s="1"/>
  <c r="DK25" i="2"/>
  <c r="AO20" i="2"/>
  <c r="AP20" i="2"/>
  <c r="AQ20" i="2"/>
  <c r="AR20" i="2"/>
  <c r="AR21" i="2" s="1"/>
  <c r="AS20" i="2"/>
  <c r="AT20" i="2"/>
  <c r="AU20" i="2"/>
  <c r="AV20" i="2"/>
  <c r="AV21" i="2" s="1"/>
  <c r="AW20" i="2"/>
  <c r="AX20" i="2"/>
  <c r="AY20" i="2"/>
  <c r="AZ20" i="2"/>
  <c r="AZ21" i="2" s="1"/>
  <c r="BA20" i="2"/>
  <c r="AN20" i="2"/>
  <c r="U20" i="2"/>
  <c r="V20" i="2"/>
  <c r="GY5" i="2"/>
  <c r="GR5" i="2"/>
  <c r="GS5" i="2"/>
  <c r="GS6" i="2" s="1"/>
  <c r="GS7" i="2" s="1"/>
  <c r="GT5" i="2"/>
  <c r="GT6" i="2" s="1"/>
  <c r="GT7" i="2" s="1"/>
  <c r="GU5" i="2"/>
  <c r="GU6" i="2" s="1"/>
  <c r="GU7" i="2" s="1"/>
  <c r="GV5" i="2"/>
  <c r="GW5" i="2"/>
  <c r="GW6" i="2" s="1"/>
  <c r="GW7" i="2" s="1"/>
  <c r="GX5" i="2"/>
  <c r="GX6" i="2" s="1"/>
  <c r="GX7" i="2" s="1"/>
  <c r="GY6" i="2"/>
  <c r="GY7" i="2" s="1"/>
  <c r="GZ5" i="2"/>
  <c r="HA5" i="2"/>
  <c r="HA6" i="2" s="1"/>
  <c r="HA7" i="2" s="1"/>
  <c r="GR6" i="2"/>
  <c r="GR7" i="2" s="1"/>
  <c r="GV6" i="2"/>
  <c r="GV7" i="2" s="1"/>
  <c r="GZ6" i="2"/>
  <c r="GZ7" i="2" s="1"/>
  <c r="GF5" i="2"/>
  <c r="GG5" i="2"/>
  <c r="GH5" i="2"/>
  <c r="GI5" i="2"/>
  <c r="GI6" i="2" s="1"/>
  <c r="GI7" i="2" s="1"/>
  <c r="GJ5" i="2"/>
  <c r="GK5" i="2"/>
  <c r="GK6" i="2" s="1"/>
  <c r="GK7" i="2" s="1"/>
  <c r="GL5" i="2"/>
  <c r="GL6" i="2" s="1"/>
  <c r="GL7" i="2" s="1"/>
  <c r="GM5" i="2"/>
  <c r="GM6" i="2" s="1"/>
  <c r="GM7" i="2" s="1"/>
  <c r="GN5" i="2"/>
  <c r="GO5" i="2"/>
  <c r="GP5" i="2"/>
  <c r="GP6" i="2" s="1"/>
  <c r="GP7" i="2" s="1"/>
  <c r="GQ5" i="2"/>
  <c r="GQ6" i="2" s="1"/>
  <c r="GQ7" i="2" s="1"/>
  <c r="GF6" i="2"/>
  <c r="GF7" i="2" s="1"/>
  <c r="GG6" i="2"/>
  <c r="GG7" i="2" s="1"/>
  <c r="GH6" i="2"/>
  <c r="GH7" i="2" s="1"/>
  <c r="GJ6" i="2"/>
  <c r="GJ7" i="2" s="1"/>
  <c r="GN6" i="2"/>
  <c r="GN7" i="2" s="1"/>
  <c r="GO6" i="2"/>
  <c r="GO7" i="2" s="1"/>
  <c r="GF10" i="2"/>
  <c r="GG10" i="2"/>
  <c r="GH10" i="2"/>
  <c r="GI10" i="2"/>
  <c r="GI11" i="2" s="1"/>
  <c r="GI12" i="2" s="1"/>
  <c r="GJ10" i="2"/>
  <c r="GJ11" i="2" s="1"/>
  <c r="GJ12" i="2" s="1"/>
  <c r="GK10" i="2"/>
  <c r="GK11" i="2" s="1"/>
  <c r="GK12" i="2" s="1"/>
  <c r="GL10" i="2"/>
  <c r="GM10" i="2"/>
  <c r="GM11" i="2" s="1"/>
  <c r="GM12" i="2" s="1"/>
  <c r="GN10" i="2"/>
  <c r="GN11" i="2" s="1"/>
  <c r="GN12" i="2" s="1"/>
  <c r="GO10" i="2"/>
  <c r="GO11" i="2" s="1"/>
  <c r="GO12" i="2" s="1"/>
  <c r="GP10" i="2"/>
  <c r="GQ10" i="2"/>
  <c r="GQ11" i="2" s="1"/>
  <c r="GQ12" i="2" s="1"/>
  <c r="GF11" i="2"/>
  <c r="GF12" i="2" s="1"/>
  <c r="GG11" i="2"/>
  <c r="GG12" i="2" s="1"/>
  <c r="GH11" i="2"/>
  <c r="GH12" i="2" s="1"/>
  <c r="GL11" i="2"/>
  <c r="GL12" i="2" s="1"/>
  <c r="GP11" i="2"/>
  <c r="GP12" i="2" s="1"/>
  <c r="GF15" i="2"/>
  <c r="GG15" i="2"/>
  <c r="GH15" i="2"/>
  <c r="GI15" i="2"/>
  <c r="GJ15" i="2"/>
  <c r="GK15" i="2"/>
  <c r="GK16" i="2" s="1"/>
  <c r="GK17" i="2" s="1"/>
  <c r="GL15" i="2"/>
  <c r="GM15" i="2"/>
  <c r="GM16" i="2" s="1"/>
  <c r="GM17" i="2" s="1"/>
  <c r="GN15" i="2"/>
  <c r="GN16" i="2" s="1"/>
  <c r="GN17" i="2" s="1"/>
  <c r="GO15" i="2"/>
  <c r="GO16" i="2" s="1"/>
  <c r="GO17" i="2" s="1"/>
  <c r="GP15" i="2"/>
  <c r="GQ15" i="2"/>
  <c r="GQ16" i="2" s="1"/>
  <c r="GQ17" i="2" s="1"/>
  <c r="GF16" i="2"/>
  <c r="GG16" i="2"/>
  <c r="GG17" i="2" s="1"/>
  <c r="GH16" i="2"/>
  <c r="GI16" i="2"/>
  <c r="GI17" i="2" s="1"/>
  <c r="GJ16" i="2"/>
  <c r="GJ17" i="2" s="1"/>
  <c r="GL16" i="2"/>
  <c r="GL17" i="2" s="1"/>
  <c r="GP16" i="2"/>
  <c r="GF17" i="2"/>
  <c r="GH17" i="2"/>
  <c r="GP17" i="2"/>
  <c r="GF20" i="2"/>
  <c r="GF21" i="2" s="1"/>
  <c r="GF22" i="2" s="1"/>
  <c r="GG20" i="2"/>
  <c r="GH20" i="2"/>
  <c r="GH21" i="2" s="1"/>
  <c r="GH22" i="2" s="1"/>
  <c r="GI20" i="2"/>
  <c r="GI21" i="2" s="1"/>
  <c r="GI22" i="2" s="1"/>
  <c r="GJ20" i="2"/>
  <c r="GJ21" i="2" s="1"/>
  <c r="GJ22" i="2" s="1"/>
  <c r="GK20" i="2"/>
  <c r="GL20" i="2"/>
  <c r="GL21" i="2" s="1"/>
  <c r="GL22" i="2" s="1"/>
  <c r="GM20" i="2"/>
  <c r="GM21" i="2" s="1"/>
  <c r="GM22" i="2" s="1"/>
  <c r="GN20" i="2"/>
  <c r="GN21" i="2" s="1"/>
  <c r="GN22" i="2" s="1"/>
  <c r="GO20" i="2"/>
  <c r="GP20" i="2"/>
  <c r="GP21" i="2" s="1"/>
  <c r="GP22" i="2" s="1"/>
  <c r="GQ20" i="2"/>
  <c r="GQ21" i="2" s="1"/>
  <c r="GQ22" i="2" s="1"/>
  <c r="GG21" i="2"/>
  <c r="GG22" i="2" s="1"/>
  <c r="GK21" i="2"/>
  <c r="GK22" i="2" s="1"/>
  <c r="GO21" i="2"/>
  <c r="GO22" i="2" s="1"/>
  <c r="GF25" i="2"/>
  <c r="GF26" i="2" s="1"/>
  <c r="GF27" i="2" s="1"/>
  <c r="GG25" i="2"/>
  <c r="GG26" i="2" s="1"/>
  <c r="GG27" i="2" s="1"/>
  <c r="GH25" i="2"/>
  <c r="GH26" i="2" s="1"/>
  <c r="GH27" i="2" s="1"/>
  <c r="GI25" i="2"/>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I26" i="2"/>
  <c r="GI27" i="2" s="1"/>
  <c r="GF30" i="2"/>
  <c r="GF31" i="2" s="1"/>
  <c r="GF32" i="2" s="1"/>
  <c r="GG30" i="2"/>
  <c r="GG31" i="2" s="1"/>
  <c r="GG32" i="2" s="1"/>
  <c r="GH30" i="2"/>
  <c r="GH31" i="2" s="1"/>
  <c r="GH32" i="2" s="1"/>
  <c r="GI30" i="2"/>
  <c r="GJ30" i="2"/>
  <c r="GJ31" i="2" s="1"/>
  <c r="GJ32" i="2" s="1"/>
  <c r="GK30" i="2"/>
  <c r="GK31" i="2" s="1"/>
  <c r="GK32" i="2" s="1"/>
  <c r="GL30" i="2"/>
  <c r="GM30" i="2"/>
  <c r="GN30" i="2"/>
  <c r="GN31" i="2" s="1"/>
  <c r="GN32" i="2" s="1"/>
  <c r="GO30" i="2"/>
  <c r="GO31" i="2" s="1"/>
  <c r="GO32" i="2" s="1"/>
  <c r="GP30" i="2"/>
  <c r="GP31" i="2" s="1"/>
  <c r="GP32" i="2" s="1"/>
  <c r="GQ30" i="2"/>
  <c r="GI31" i="2"/>
  <c r="GL31" i="2"/>
  <c r="GL32" i="2" s="1"/>
  <c r="GM31" i="2"/>
  <c r="GM32" i="2" s="1"/>
  <c r="GQ31" i="2"/>
  <c r="GQ32" i="2" s="1"/>
  <c r="GI32" i="2"/>
  <c r="GF35" i="2"/>
  <c r="GG35" i="2"/>
  <c r="GH35" i="2"/>
  <c r="GI35" i="2"/>
  <c r="GJ35" i="2"/>
  <c r="GK35" i="2"/>
  <c r="GL35" i="2"/>
  <c r="GM35" i="2"/>
  <c r="GN35" i="2"/>
  <c r="GO35" i="2"/>
  <c r="GO36" i="2" s="1"/>
  <c r="GO37" i="2" s="1"/>
  <c r="GP35" i="2"/>
  <c r="GP36" i="2" s="1"/>
  <c r="GP37" i="2" s="1"/>
  <c r="GQ35" i="2"/>
  <c r="GQ36" i="2" s="1"/>
  <c r="GQ37" i="2" s="1"/>
  <c r="GF36" i="2"/>
  <c r="GG36" i="2"/>
  <c r="GG37" i="2" s="1"/>
  <c r="GH36" i="2"/>
  <c r="GH37" i="2" s="1"/>
  <c r="GI36" i="2"/>
  <c r="GI37" i="2" s="1"/>
  <c r="GJ36" i="2"/>
  <c r="GK36" i="2"/>
  <c r="GK37" i="2" s="1"/>
  <c r="GL36" i="2"/>
  <c r="GL37" i="2" s="1"/>
  <c r="GM36" i="2"/>
  <c r="GM37" i="2" s="1"/>
  <c r="GN36" i="2"/>
  <c r="GF37" i="2"/>
  <c r="GJ37" i="2"/>
  <c r="GN37" i="2"/>
  <c r="GF40" i="2"/>
  <c r="GG40" i="2"/>
  <c r="GG41" i="2" s="1"/>
  <c r="GG42" i="2" s="1"/>
  <c r="GH40" i="2"/>
  <c r="GH41" i="2" s="1"/>
  <c r="GH42" i="2" s="1"/>
  <c r="GI40" i="2"/>
  <c r="GI41" i="2" s="1"/>
  <c r="GI42" i="2" s="1"/>
  <c r="GJ40" i="2"/>
  <c r="GK40" i="2"/>
  <c r="GK41" i="2" s="1"/>
  <c r="GK42" i="2" s="1"/>
  <c r="GL40" i="2"/>
  <c r="GL41" i="2" s="1"/>
  <c r="GL42" i="2" s="1"/>
  <c r="GM40" i="2"/>
  <c r="GM41" i="2" s="1"/>
  <c r="GM42" i="2" s="1"/>
  <c r="GN40" i="2"/>
  <c r="GO40" i="2"/>
  <c r="GO41" i="2" s="1"/>
  <c r="GO42" i="2" s="1"/>
  <c r="GP40" i="2"/>
  <c r="GP41" i="2" s="1"/>
  <c r="GP42" i="2" s="1"/>
  <c r="GQ40" i="2"/>
  <c r="GQ41" i="2" s="1"/>
  <c r="GQ42" i="2" s="1"/>
  <c r="GF41" i="2"/>
  <c r="GF42" i="2" s="1"/>
  <c r="GJ41" i="2"/>
  <c r="GJ42" i="2" s="1"/>
  <c r="GN41" i="2"/>
  <c r="GN42" i="2" s="1"/>
  <c r="GF46" i="2"/>
  <c r="GF47" i="2" s="1"/>
  <c r="GG46" i="2"/>
  <c r="GG47" i="2" s="1"/>
  <c r="GH46" i="2"/>
  <c r="GH47" i="2" s="1"/>
  <c r="GL46" i="2"/>
  <c r="GL47" i="2" s="1"/>
  <c r="GM46" i="2"/>
  <c r="GM47" i="2" s="1"/>
  <c r="GO46" i="2"/>
  <c r="GO47" i="2" s="1"/>
  <c r="GP46" i="2"/>
  <c r="GP47" i="2" s="1"/>
  <c r="GK46" i="2"/>
  <c r="GK47" i="2" s="1"/>
  <c r="FP25" i="2"/>
  <c r="FQ40" i="2"/>
  <c r="FR40" i="2"/>
  <c r="FS40" i="2"/>
  <c r="FT40" i="2"/>
  <c r="FT41" i="2" s="1"/>
  <c r="FU40" i="2"/>
  <c r="FV40" i="2"/>
  <c r="FW40" i="2"/>
  <c r="FX40" i="2"/>
  <c r="FY40" i="2"/>
  <c r="FZ40" i="2"/>
  <c r="GA40" i="2"/>
  <c r="FP40" i="2"/>
  <c r="FP41" i="2" s="1"/>
  <c r="FP35" i="2"/>
  <c r="FP30" i="2"/>
  <c r="FP5" i="2"/>
  <c r="FQ5" i="2"/>
  <c r="FR5" i="2"/>
  <c r="FS5" i="2"/>
  <c r="FS6" i="2" s="1"/>
  <c r="FT5" i="2"/>
  <c r="FT6" i="2" s="1"/>
  <c r="FU5" i="2"/>
  <c r="FU6" i="2" s="1"/>
  <c r="FV5" i="2"/>
  <c r="FV6" i="2" s="1"/>
  <c r="FW5" i="2"/>
  <c r="FW6" i="2" s="1"/>
  <c r="FX5" i="2"/>
  <c r="FX6" i="2" s="1"/>
  <c r="FY5" i="2"/>
  <c r="FY6" i="2" s="1"/>
  <c r="FZ5" i="2"/>
  <c r="FZ6" i="2" s="1"/>
  <c r="GA5" i="2"/>
  <c r="GA6" i="2" s="1"/>
  <c r="FP6" i="2"/>
  <c r="FQ6" i="2"/>
  <c r="FR6" i="2"/>
  <c r="FP10" i="2"/>
  <c r="FP11" i="2" s="1"/>
  <c r="FQ10" i="2"/>
  <c r="FQ11" i="2" s="1"/>
  <c r="FR10" i="2"/>
  <c r="FS10" i="2"/>
  <c r="FS11" i="2" s="1"/>
  <c r="FT10" i="2"/>
  <c r="FT11" i="2" s="1"/>
  <c r="FU10" i="2"/>
  <c r="FU11" i="2" s="1"/>
  <c r="FV10" i="2"/>
  <c r="FV11" i="2" s="1"/>
  <c r="FW10" i="2"/>
  <c r="FW11" i="2" s="1"/>
  <c r="FX10" i="2"/>
  <c r="FX11" i="2" s="1"/>
  <c r="FY10" i="2"/>
  <c r="FY11" i="2" s="1"/>
  <c r="FZ10" i="2"/>
  <c r="FZ11" i="2" s="1"/>
  <c r="GA10" i="2"/>
  <c r="GA11" i="2" s="1"/>
  <c r="FP15" i="2"/>
  <c r="FP16" i="2" s="1"/>
  <c r="FQ15" i="2"/>
  <c r="FQ16" i="2" s="1"/>
  <c r="FR15" i="2"/>
  <c r="FR16" i="2" s="1"/>
  <c r="FS15" i="2"/>
  <c r="FS16" i="2" s="1"/>
  <c r="FT15" i="2"/>
  <c r="FT16" i="2" s="1"/>
  <c r="FU15" i="2"/>
  <c r="FU16" i="2" s="1"/>
  <c r="FV15" i="2"/>
  <c r="FV16" i="2" s="1"/>
  <c r="FW15" i="2"/>
  <c r="FW16" i="2" s="1"/>
  <c r="FX15" i="2"/>
  <c r="FX16" i="2" s="1"/>
  <c r="FY15" i="2"/>
  <c r="FY16" i="2" s="1"/>
  <c r="FZ15" i="2"/>
  <c r="FZ16" i="2" s="1"/>
  <c r="GA15" i="2"/>
  <c r="GA16" i="2" s="1"/>
  <c r="FP20" i="2"/>
  <c r="FQ20" i="2"/>
  <c r="FQ21" i="2" s="1"/>
  <c r="FR20" i="2"/>
  <c r="FS20" i="2"/>
  <c r="FS21" i="2" s="1"/>
  <c r="FT20" i="2"/>
  <c r="FT21" i="2" s="1"/>
  <c r="FU20" i="2"/>
  <c r="FU21" i="2" s="1"/>
  <c r="FV20" i="2"/>
  <c r="FV21" i="2" s="1"/>
  <c r="FW20" i="2"/>
  <c r="FW21" i="2" s="1"/>
  <c r="FX20" i="2"/>
  <c r="FX21" i="2" s="1"/>
  <c r="FY20" i="2"/>
  <c r="FY21" i="2" s="1"/>
  <c r="FZ20" i="2"/>
  <c r="FZ21" i="2" s="1"/>
  <c r="GA20" i="2"/>
  <c r="GA21" i="2" s="1"/>
  <c r="FQ25" i="2"/>
  <c r="FQ26" i="2" s="1"/>
  <c r="FR25" i="2"/>
  <c r="FR26" i="2" s="1"/>
  <c r="FS25" i="2"/>
  <c r="FS26" i="2" s="1"/>
  <c r="FT25" i="2"/>
  <c r="FT26" i="2" s="1"/>
  <c r="FU25" i="2"/>
  <c r="FU26" i="2" s="1"/>
  <c r="FV25" i="2"/>
  <c r="FV26" i="2" s="1"/>
  <c r="FW25" i="2"/>
  <c r="FW26" i="2" s="1"/>
  <c r="FX25" i="2"/>
  <c r="FX26" i="2" s="1"/>
  <c r="FY25" i="2"/>
  <c r="FY26" i="2" s="1"/>
  <c r="FZ25" i="2"/>
  <c r="FZ26" i="2" s="1"/>
  <c r="GA25" i="2"/>
  <c r="GA26" i="2" s="1"/>
  <c r="FP31" i="2"/>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6" i="2"/>
  <c r="FQ35" i="2"/>
  <c r="FQ36" i="2" s="1"/>
  <c r="FR35" i="2"/>
  <c r="FR36" i="2" s="1"/>
  <c r="FS35" i="2"/>
  <c r="FS36" i="2" s="1"/>
  <c r="FT35" i="2"/>
  <c r="FT36" i="2" s="1"/>
  <c r="FU35" i="2"/>
  <c r="FU36" i="2" s="1"/>
  <c r="FV35" i="2"/>
  <c r="FV36" i="2" s="1"/>
  <c r="FW35" i="2"/>
  <c r="FW36" i="2" s="1"/>
  <c r="FX35" i="2"/>
  <c r="FX36" i="2" s="1"/>
  <c r="FY35" i="2"/>
  <c r="FY36" i="2" s="1"/>
  <c r="FZ35" i="2"/>
  <c r="FZ36" i="2" s="1"/>
  <c r="GA35" i="2"/>
  <c r="GA36" i="2" s="1"/>
  <c r="FP45" i="2"/>
  <c r="FP46" i="2" s="1"/>
  <c r="FQ45" i="2"/>
  <c r="FQ46" i="2" s="1"/>
  <c r="FR45" i="2"/>
  <c r="FS45" i="2"/>
  <c r="FS46" i="2" s="1"/>
  <c r="FT45" i="2"/>
  <c r="FT46" i="2" s="1"/>
  <c r="FU45" i="2"/>
  <c r="FU46" i="2" s="1"/>
  <c r="FV45" i="2"/>
  <c r="FV46" i="2" s="1"/>
  <c r="FW45" i="2"/>
  <c r="FW46" i="2" s="1"/>
  <c r="FX45" i="2"/>
  <c r="FX46" i="2" s="1"/>
  <c r="FY45" i="2"/>
  <c r="FY46" i="2" s="1"/>
  <c r="FZ45" i="2"/>
  <c r="FZ46" i="2" s="1"/>
  <c r="GA45" i="2"/>
  <c r="GA46" i="2" s="1"/>
  <c r="EQ25" i="2"/>
  <c r="ER35" i="2"/>
  <c r="ES35" i="2"/>
  <c r="ET35" i="2"/>
  <c r="EU35" i="2"/>
  <c r="EV35" i="2"/>
  <c r="EW35" i="2"/>
  <c r="EW36" i="2" s="1"/>
  <c r="EX35" i="2"/>
  <c r="EX36" i="2" s="1"/>
  <c r="EY35" i="2"/>
  <c r="EY36" i="2" s="1"/>
  <c r="EZ35" i="2"/>
  <c r="EZ36" i="2" s="1"/>
  <c r="FA35" i="2"/>
  <c r="FA36" i="2" s="1"/>
  <c r="FB35" i="2"/>
  <c r="FC35" i="2"/>
  <c r="FC36" i="2" s="1"/>
  <c r="FD35" i="2"/>
  <c r="FE35" i="2"/>
  <c r="FE36" i="2" s="1"/>
  <c r="FF35" i="2"/>
  <c r="FF36" i="2" s="1"/>
  <c r="FG35" i="2"/>
  <c r="FG36" i="2" s="1"/>
  <c r="FH35" i="2"/>
  <c r="FH36" i="2" s="1"/>
  <c r="FI35" i="2"/>
  <c r="FJ35" i="2"/>
  <c r="FJ36" i="2" s="1"/>
  <c r="FK35" i="2"/>
  <c r="EQ35" i="2"/>
  <c r="EQ3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c r="FI36" i="2"/>
  <c r="FE30" i="2"/>
  <c r="FF30" i="2"/>
  <c r="FF31" i="2" s="1"/>
  <c r="FG30" i="2"/>
  <c r="FG31" i="2" s="1"/>
  <c r="FH30" i="2"/>
  <c r="FH31" i="2" s="1"/>
  <c r="FI30" i="2"/>
  <c r="FJ30" i="2"/>
  <c r="FJ31" i="2" s="1"/>
  <c r="FK30" i="2"/>
  <c r="FK31" i="2" s="1"/>
  <c r="FE31" i="2"/>
  <c r="FI31" i="2"/>
  <c r="FE25" i="2"/>
  <c r="FE26" i="2" s="1"/>
  <c r="FF25" i="2"/>
  <c r="FF26" i="2" s="1"/>
  <c r="FG25" i="2"/>
  <c r="FG26" i="2" s="1"/>
  <c r="FH25" i="2"/>
  <c r="FH26" i="2" s="1"/>
  <c r="FI25" i="2"/>
  <c r="FI26" i="2" s="1"/>
  <c r="FJ25" i="2"/>
  <c r="FJ26" i="2" s="1"/>
  <c r="FK25" i="2"/>
  <c r="FK26" i="2" s="1"/>
  <c r="FE20" i="2"/>
  <c r="FE21" i="2" s="1"/>
  <c r="FF20" i="2"/>
  <c r="FF21" i="2" s="1"/>
  <c r="FG20" i="2"/>
  <c r="FG21" i="2" s="1"/>
  <c r="FH20" i="2"/>
  <c r="FH21" i="2" s="1"/>
  <c r="FI20" i="2"/>
  <c r="FI21" i="2" s="1"/>
  <c r="FJ20" i="2"/>
  <c r="FJ21" i="2" s="1"/>
  <c r="FK20" i="2"/>
  <c r="FK21" i="2" s="1"/>
  <c r="FE15" i="2"/>
  <c r="FE16" i="2" s="1"/>
  <c r="FF15" i="2"/>
  <c r="FF16" i="2" s="1"/>
  <c r="FG15" i="2"/>
  <c r="FG16" i="2" s="1"/>
  <c r="FH15" i="2"/>
  <c r="FH16" i="2" s="1"/>
  <c r="FI15" i="2"/>
  <c r="FI16" i="2" s="1"/>
  <c r="FJ15" i="2"/>
  <c r="FJ16" i="2" s="1"/>
  <c r="FK15" i="2"/>
  <c r="FK16" i="2" s="1"/>
  <c r="FE10" i="2"/>
  <c r="FE11" i="2" s="1"/>
  <c r="FF10" i="2"/>
  <c r="FF11" i="2" s="1"/>
  <c r="FG10" i="2"/>
  <c r="FG11" i="2" s="1"/>
  <c r="FH10" i="2"/>
  <c r="FH11" i="2" s="1"/>
  <c r="FI10" i="2"/>
  <c r="FI11" i="2" s="1"/>
  <c r="FJ10" i="2"/>
  <c r="FJ11" i="2" s="1"/>
  <c r="FK10" i="2"/>
  <c r="FK11" i="2" s="1"/>
  <c r="FE5" i="2"/>
  <c r="FE6" i="2" s="1"/>
  <c r="FF5" i="2"/>
  <c r="FG5" i="2"/>
  <c r="FG6" i="2" s="1"/>
  <c r="FH5" i="2"/>
  <c r="FH6" i="2" s="1"/>
  <c r="FI5" i="2"/>
  <c r="FI6" i="2" s="1"/>
  <c r="FJ5" i="2"/>
  <c r="FJ6" i="2" s="1"/>
  <c r="FK5" i="2"/>
  <c r="FK6" i="2" s="1"/>
  <c r="EQ5" i="2"/>
  <c r="EQ6" i="2" s="1"/>
  <c r="ER5" i="2"/>
  <c r="ER6" i="2" s="1"/>
  <c r="ES5" i="2"/>
  <c r="ET5" i="2"/>
  <c r="EU5" i="2"/>
  <c r="EU6" i="2" s="1"/>
  <c r="EV5" i="2"/>
  <c r="EV6" i="2" s="1"/>
  <c r="EW5" i="2"/>
  <c r="EW6" i="2" s="1"/>
  <c r="EX5" i="2"/>
  <c r="EX6" i="2" s="1"/>
  <c r="EY5" i="2"/>
  <c r="EY6" i="2" s="1"/>
  <c r="EZ5" i="2"/>
  <c r="EZ6" i="2" s="1"/>
  <c r="FA5" i="2"/>
  <c r="FA6" i="2" s="1"/>
  <c r="FB5" i="2"/>
  <c r="FB6" i="2" s="1"/>
  <c r="FC5" i="2"/>
  <c r="FC6" i="2" s="1"/>
  <c r="FD5" i="2"/>
  <c r="FD6" i="2" s="1"/>
  <c r="EQ10" i="2"/>
  <c r="EQ11" i="2" s="1"/>
  <c r="ER10" i="2"/>
  <c r="ER11" i="2" s="1"/>
  <c r="ES10" i="2"/>
  <c r="ES11" i="2" s="1"/>
  <c r="ET10" i="2"/>
  <c r="EU10" i="2"/>
  <c r="EU11" i="2" s="1"/>
  <c r="EV10" i="2"/>
  <c r="EV11" i="2" s="1"/>
  <c r="EW10" i="2"/>
  <c r="EW11" i="2" s="1"/>
  <c r="EX10" i="2"/>
  <c r="EX11" i="2" s="1"/>
  <c r="EY10" i="2"/>
  <c r="EY11" i="2" s="1"/>
  <c r="EZ10" i="2"/>
  <c r="EZ11" i="2" s="1"/>
  <c r="FA10" i="2"/>
  <c r="FA11" i="2" s="1"/>
  <c r="FB10" i="2"/>
  <c r="FC10" i="2"/>
  <c r="FC11" i="2" s="1"/>
  <c r="FD10" i="2"/>
  <c r="FD11" i="2" s="1"/>
  <c r="ET11" i="2"/>
  <c r="FB11" i="2"/>
  <c r="EQ15" i="2"/>
  <c r="EQ16" i="2" s="1"/>
  <c r="ER15" i="2"/>
  <c r="ES15" i="2"/>
  <c r="ET15" i="2"/>
  <c r="EU15" i="2"/>
  <c r="EU16" i="2" s="1"/>
  <c r="EV15" i="2"/>
  <c r="EW15" i="2"/>
  <c r="EW16" i="2" s="1"/>
  <c r="EX15" i="2"/>
  <c r="EX16" i="2" s="1"/>
  <c r="EY15" i="2"/>
  <c r="EY16" i="2" s="1"/>
  <c r="EZ15" i="2"/>
  <c r="EZ16" i="2" s="1"/>
  <c r="FA15" i="2"/>
  <c r="FA16" i="2" s="1"/>
  <c r="FB15" i="2"/>
  <c r="FB16" i="2" s="1"/>
  <c r="FC15" i="2"/>
  <c r="FC16" i="2" s="1"/>
  <c r="FD15" i="2"/>
  <c r="FD16" i="2" s="1"/>
  <c r="EQ20" i="2"/>
  <c r="ER20" i="2"/>
  <c r="ER21" i="2" s="1"/>
  <c r="ES20" i="2"/>
  <c r="ET20" i="2"/>
  <c r="ET21" i="2" s="1"/>
  <c r="EU20" i="2"/>
  <c r="EU21" i="2" s="1"/>
  <c r="EV20" i="2"/>
  <c r="EV21" i="2" s="1"/>
  <c r="EW20" i="2"/>
  <c r="EW21" i="2" s="1"/>
  <c r="EX20" i="2"/>
  <c r="EX21" i="2" s="1"/>
  <c r="EY20" i="2"/>
  <c r="EY21" i="2" s="1"/>
  <c r="EZ20" i="2"/>
  <c r="EZ21" i="2" s="1"/>
  <c r="FA20" i="2"/>
  <c r="FA21" i="2" s="1"/>
  <c r="FB20" i="2"/>
  <c r="FB21" i="2" s="1"/>
  <c r="FC20" i="2"/>
  <c r="FC21" i="2" s="1"/>
  <c r="FD20" i="2"/>
  <c r="FD21" i="2" s="1"/>
  <c r="ES21" i="2"/>
  <c r="ER25" i="2"/>
  <c r="ER26" i="2" s="1"/>
  <c r="ES25" i="2"/>
  <c r="ET25" i="2"/>
  <c r="EU25" i="2"/>
  <c r="EU26" i="2" s="1"/>
  <c r="EV25" i="2"/>
  <c r="EV26" i="2" s="1"/>
  <c r="EW25" i="2"/>
  <c r="EW26" i="2" s="1"/>
  <c r="EX25" i="2"/>
  <c r="EX26" i="2" s="1"/>
  <c r="EY25" i="2"/>
  <c r="EY26" i="2" s="1"/>
  <c r="EZ25" i="2"/>
  <c r="EZ26" i="2" s="1"/>
  <c r="FA25" i="2"/>
  <c r="FA26" i="2" s="1"/>
  <c r="FB25" i="2"/>
  <c r="FB26" i="2" s="1"/>
  <c r="FC25" i="2"/>
  <c r="FC26" i="2" s="1"/>
  <c r="FD25" i="2"/>
  <c r="FD26" i="2" s="1"/>
  <c r="ES26" i="2"/>
  <c r="ET26" i="2"/>
  <c r="EQ30" i="2"/>
  <c r="EQ31" i="2" s="1"/>
  <c r="ER30" i="2"/>
  <c r="ER31" i="2" s="1"/>
  <c r="ES30" i="2"/>
  <c r="ES31" i="2" s="1"/>
  <c r="ET30" i="2"/>
  <c r="ET31" i="2" s="1"/>
  <c r="EU30" i="2"/>
  <c r="EU31" i="2" s="1"/>
  <c r="EV30" i="2"/>
  <c r="EW30" i="2"/>
  <c r="EW31" i="2" s="1"/>
  <c r="EX30" i="2"/>
  <c r="EX31" i="2" s="1"/>
  <c r="EY30" i="2"/>
  <c r="EY31" i="2" s="1"/>
  <c r="EZ30" i="2"/>
  <c r="EZ31" i="2" s="1"/>
  <c r="FA30" i="2"/>
  <c r="FA31" i="2" s="1"/>
  <c r="FB30" i="2"/>
  <c r="FB31" i="2" s="1"/>
  <c r="FC30" i="2"/>
  <c r="FC31" i="2" s="1"/>
  <c r="FD30" i="2"/>
  <c r="FD31" i="2" s="1"/>
  <c r="FB36" i="2"/>
  <c r="EU36" i="2"/>
  <c r="FD36" i="2"/>
  <c r="EQ40" i="2"/>
  <c r="EQ41" i="2" s="1"/>
  <c r="ER40" i="2"/>
  <c r="ER41" i="2" s="1"/>
  <c r="ES40" i="2"/>
  <c r="ES41" i="2" s="1"/>
  <c r="ET40" i="2"/>
  <c r="ET41" i="2" s="1"/>
  <c r="EU40" i="2"/>
  <c r="EU41" i="2" s="1"/>
  <c r="EV40" i="2"/>
  <c r="EV41" i="2" s="1"/>
  <c r="EW40" i="2"/>
  <c r="EW41" i="2" s="1"/>
  <c r="EX40" i="2"/>
  <c r="EX41" i="2" s="1"/>
  <c r="EY40" i="2"/>
  <c r="EY41" i="2" s="1"/>
  <c r="EZ40" i="2"/>
  <c r="EZ41" i="2" s="1"/>
  <c r="FA40" i="2"/>
  <c r="FA41" i="2" s="1"/>
  <c r="FB40" i="2"/>
  <c r="FB41" i="2" s="1"/>
  <c r="FC40" i="2"/>
  <c r="FC41" i="2" s="1"/>
  <c r="FD40" i="2"/>
  <c r="FD41" i="2" s="1"/>
  <c r="EQ45" i="2"/>
  <c r="EQ46" i="2" s="1"/>
  <c r="ER45" i="2"/>
  <c r="ER46" i="2" s="1"/>
  <c r="ES45" i="2"/>
  <c r="ET45" i="2"/>
  <c r="EU45" i="2"/>
  <c r="EU46" i="2" s="1"/>
  <c r="EV45" i="2"/>
  <c r="EW45" i="2"/>
  <c r="EW46" i="2" s="1"/>
  <c r="EX45" i="2"/>
  <c r="EX46" i="2" s="1"/>
  <c r="EY45" i="2"/>
  <c r="EY46" i="2" s="1"/>
  <c r="EZ45" i="2"/>
  <c r="FA45" i="2"/>
  <c r="FA46" i="2" s="1"/>
  <c r="FB45" i="2"/>
  <c r="FB46" i="2" s="1"/>
  <c r="FC45" i="2"/>
  <c r="FC46" i="2" s="1"/>
  <c r="FD45" i="2"/>
  <c r="FD46" i="2" s="1"/>
  <c r="ES46" i="2"/>
  <c r="ET46" i="2"/>
  <c r="EI35" i="2"/>
  <c r="DY35" i="2"/>
  <c r="DY36" i="2" s="1"/>
  <c r="DZ30" i="2"/>
  <c r="DZ31" i="2" s="1"/>
  <c r="EA30" i="2"/>
  <c r="EA31" i="2" s="1"/>
  <c r="EB30" i="2"/>
  <c r="EB31" i="2" s="1"/>
  <c r="EC30" i="2"/>
  <c r="EC31" i="2" s="1"/>
  <c r="ED30" i="2"/>
  <c r="EE30" i="2"/>
  <c r="EE31" i="2" s="1"/>
  <c r="EF30" i="2"/>
  <c r="EG30" i="2"/>
  <c r="EH30" i="2"/>
  <c r="EI30" i="2"/>
  <c r="EI31" i="2" s="1"/>
  <c r="EJ30" i="2"/>
  <c r="EJ31" i="2" s="1"/>
  <c r="EK30" i="2"/>
  <c r="EK31" i="2" s="1"/>
  <c r="EL30" i="2"/>
  <c r="EL31" i="2" s="1"/>
  <c r="DY30" i="2"/>
  <c r="DY31" i="2" s="1"/>
  <c r="DY25" i="2"/>
  <c r="DY20" i="2"/>
  <c r="DY10" i="2"/>
  <c r="EI45" i="2"/>
  <c r="EI46" i="2" s="1"/>
  <c r="EJ45" i="2"/>
  <c r="EJ46" i="2" s="1"/>
  <c r="EK45" i="2"/>
  <c r="EK46" i="2" s="1"/>
  <c r="EL45" i="2"/>
  <c r="EL46" i="2" s="1"/>
  <c r="EI40" i="2"/>
  <c r="EI41" i="2" s="1"/>
  <c r="EJ40" i="2"/>
  <c r="EJ41" i="2" s="1"/>
  <c r="EK40" i="2"/>
  <c r="EK41" i="2" s="1"/>
  <c r="EL40" i="2"/>
  <c r="EL41" i="2" s="1"/>
  <c r="EJ35" i="2"/>
  <c r="EK35" i="2"/>
  <c r="EK36" i="2" s="1"/>
  <c r="EL35" i="2"/>
  <c r="EL36" i="2" s="1"/>
  <c r="EI25" i="2"/>
  <c r="EI26" i="2" s="1"/>
  <c r="EJ25" i="2"/>
  <c r="EJ26" i="2" s="1"/>
  <c r="EK25" i="2"/>
  <c r="EK26" i="2" s="1"/>
  <c r="EL25" i="2"/>
  <c r="EL26" i="2" s="1"/>
  <c r="EI20" i="2"/>
  <c r="EI21" i="2" s="1"/>
  <c r="EJ20" i="2"/>
  <c r="EJ21" i="2" s="1"/>
  <c r="EK20" i="2"/>
  <c r="EK21" i="2" s="1"/>
  <c r="EL20" i="2"/>
  <c r="EL21" i="2" s="1"/>
  <c r="EI15" i="2"/>
  <c r="EI16" i="2" s="1"/>
  <c r="EJ15" i="2"/>
  <c r="EK15" i="2"/>
  <c r="EK16" i="2" s="1"/>
  <c r="EL15" i="2"/>
  <c r="EL16" i="2" s="1"/>
  <c r="EI10" i="2"/>
  <c r="EI11" i="2" s="1"/>
  <c r="EJ10" i="2"/>
  <c r="EJ11" i="2" s="1"/>
  <c r="EK10" i="2"/>
  <c r="EK11" i="2" s="1"/>
  <c r="EL10" i="2"/>
  <c r="EL11" i="2" s="1"/>
  <c r="EI6" i="2"/>
  <c r="EI5" i="2"/>
  <c r="EJ5" i="2"/>
  <c r="EK5" i="2"/>
  <c r="EK6" i="2" s="1"/>
  <c r="EL5" i="2"/>
  <c r="EL6" i="2" s="1"/>
  <c r="DY5" i="2"/>
  <c r="DY6" i="2" s="1"/>
  <c r="DK26" i="2"/>
  <c r="DL25" i="2"/>
  <c r="DZ5" i="2"/>
  <c r="DZ6" i="2" s="1"/>
  <c r="EA5" i="2"/>
  <c r="EA6" i="2" s="1"/>
  <c r="EB5" i="2"/>
  <c r="EB6" i="2" s="1"/>
  <c r="EC5" i="2"/>
  <c r="ED5" i="2"/>
  <c r="ED6" i="2" s="1"/>
  <c r="EE5" i="2"/>
  <c r="EF5" i="2"/>
  <c r="EF6" i="2" s="1"/>
  <c r="EG5" i="2"/>
  <c r="EG6" i="2" s="1"/>
  <c r="EH5" i="2"/>
  <c r="EH6" i="2" s="1"/>
  <c r="EE6" i="2"/>
  <c r="DY11" i="2"/>
  <c r="DZ10" i="2"/>
  <c r="EA10" i="2"/>
  <c r="EB10" i="2"/>
  <c r="EB11" i="2" s="1"/>
  <c r="EC10" i="2"/>
  <c r="EC11" i="2" s="1"/>
  <c r="ED10" i="2"/>
  <c r="ED11" i="2" s="1"/>
  <c r="EE10" i="2"/>
  <c r="EE11" i="2" s="1"/>
  <c r="EF10" i="2"/>
  <c r="EF11" i="2" s="1"/>
  <c r="EG10" i="2"/>
  <c r="EG11" i="2" s="1"/>
  <c r="EH10" i="2"/>
  <c r="EH11" i="2" s="1"/>
  <c r="DY15" i="2"/>
  <c r="DY16" i="2" s="1"/>
  <c r="DZ15" i="2"/>
  <c r="DZ16" i="2" s="1"/>
  <c r="EA15" i="2"/>
  <c r="EA16" i="2" s="1"/>
  <c r="EB15" i="2"/>
  <c r="EB16" i="2" s="1"/>
  <c r="EC15" i="2"/>
  <c r="EC16" i="2" s="1"/>
  <c r="ED15" i="2"/>
  <c r="ED16" i="2" s="1"/>
  <c r="EE15" i="2"/>
  <c r="EE16" i="2" s="1"/>
  <c r="EF15" i="2"/>
  <c r="EF16" i="2" s="1"/>
  <c r="EG15" i="2"/>
  <c r="EH15" i="2"/>
  <c r="EH16" i="2" s="1"/>
  <c r="DZ20" i="2"/>
  <c r="EA20" i="2"/>
  <c r="EA21" i="2" s="1"/>
  <c r="EB20" i="2"/>
  <c r="EC20" i="2"/>
  <c r="EC21" i="2" s="1"/>
  <c r="ED20" i="2"/>
  <c r="ED21" i="2" s="1"/>
  <c r="EE20" i="2"/>
  <c r="EE21" i="2" s="1"/>
  <c r="EF20" i="2"/>
  <c r="EF21" i="2" s="1"/>
  <c r="EG20" i="2"/>
  <c r="EG21" i="2" s="1"/>
  <c r="EH20" i="2"/>
  <c r="EH21" i="2" s="1"/>
  <c r="DZ25" i="2"/>
  <c r="DZ26" i="2" s="1"/>
  <c r="EA25" i="2"/>
  <c r="EA26" i="2" s="1"/>
  <c r="EB25" i="2"/>
  <c r="EB26" i="2" s="1"/>
  <c r="EC25" i="2"/>
  <c r="EC26" i="2" s="1"/>
  <c r="ED25" i="2"/>
  <c r="ED26" i="2" s="1"/>
  <c r="EE25" i="2"/>
  <c r="EE26" i="2" s="1"/>
  <c r="EF25" i="2"/>
  <c r="EF26" i="2" s="1"/>
  <c r="EG25" i="2"/>
  <c r="EG26" i="2" s="1"/>
  <c r="EH25" i="2"/>
  <c r="EH26" i="2" s="1"/>
  <c r="ED31" i="2"/>
  <c r="EH31" i="2"/>
  <c r="DZ35" i="2"/>
  <c r="DZ36" i="2" s="1"/>
  <c r="EA35" i="2"/>
  <c r="EA36" i="2" s="1"/>
  <c r="EB35" i="2"/>
  <c r="EB36" i="2" s="1"/>
  <c r="EC35" i="2"/>
  <c r="EC36" i="2" s="1"/>
  <c r="ED35" i="2"/>
  <c r="ED36" i="2" s="1"/>
  <c r="EE35" i="2"/>
  <c r="EF35" i="2"/>
  <c r="EF36" i="2" s="1"/>
  <c r="EG35" i="2"/>
  <c r="EH35" i="2"/>
  <c r="DY40" i="2"/>
  <c r="DY41" i="2" s="1"/>
  <c r="DZ40" i="2"/>
  <c r="DZ41" i="2" s="1"/>
  <c r="EA40" i="2"/>
  <c r="EA41" i="2" s="1"/>
  <c r="EB40" i="2"/>
  <c r="EB41" i="2" s="1"/>
  <c r="EC40" i="2"/>
  <c r="EC41" i="2" s="1"/>
  <c r="ED40" i="2"/>
  <c r="ED41" i="2" s="1"/>
  <c r="EE40" i="2"/>
  <c r="EE41" i="2" s="1"/>
  <c r="EF40" i="2"/>
  <c r="EF41" i="2" s="1"/>
  <c r="EG40" i="2"/>
  <c r="EG41" i="2" s="1"/>
  <c r="EH40" i="2"/>
  <c r="EH41" i="2" s="1"/>
  <c r="DY45" i="2"/>
  <c r="DY46" i="2" s="1"/>
  <c r="DZ45" i="2"/>
  <c r="DZ46" i="2" s="1"/>
  <c r="EA45" i="2"/>
  <c r="EB45" i="2"/>
  <c r="EC45" i="2"/>
  <c r="EC46" i="2" s="1"/>
  <c r="ED45" i="2"/>
  <c r="EE45" i="2"/>
  <c r="EE46" i="2" s="1"/>
  <c r="EF45" i="2"/>
  <c r="EG45" i="2"/>
  <c r="EH45" i="2"/>
  <c r="EH46" i="2" s="1"/>
  <c r="CU25" i="2"/>
  <c r="DM25" i="2"/>
  <c r="DN25" i="2"/>
  <c r="DO25" i="2"/>
  <c r="DP25" i="2"/>
  <c r="DQ25" i="2"/>
  <c r="DR25" i="2"/>
  <c r="DS25" i="2"/>
  <c r="DT25" i="2"/>
  <c r="DK5" i="2"/>
  <c r="DK6" i="2" s="1"/>
  <c r="DL5" i="2"/>
  <c r="DL6" i="2" s="1"/>
  <c r="DM5" i="2"/>
  <c r="DN5" i="2"/>
  <c r="DN6" i="2" s="1"/>
  <c r="DO5" i="2"/>
  <c r="DO6" i="2" s="1"/>
  <c r="DP5" i="2"/>
  <c r="DP6" i="2" s="1"/>
  <c r="DQ5" i="2"/>
  <c r="DQ6" i="2" s="1"/>
  <c r="DR5" i="2"/>
  <c r="DR6" i="2" s="1"/>
  <c r="DS5" i="2"/>
  <c r="DT5" i="2"/>
  <c r="DT6" i="2" s="1"/>
  <c r="DS6" i="2"/>
  <c r="DK10" i="2"/>
  <c r="DK11" i="2" s="1"/>
  <c r="DL10" i="2"/>
  <c r="DL11" i="2" s="1"/>
  <c r="DM10" i="2"/>
  <c r="DN10" i="2"/>
  <c r="DN11" i="2" s="1"/>
  <c r="DO10" i="2"/>
  <c r="DO11" i="2" s="1"/>
  <c r="DP10" i="2"/>
  <c r="DQ10" i="2"/>
  <c r="DQ11" i="2" s="1"/>
  <c r="DR10" i="2"/>
  <c r="DR11" i="2" s="1"/>
  <c r="DS10" i="2"/>
  <c r="DT10" i="2"/>
  <c r="DT11" i="2" s="1"/>
  <c r="DP11" i="2"/>
  <c r="DK15" i="2"/>
  <c r="DK16" i="2" s="1"/>
  <c r="DL15" i="2"/>
  <c r="DL16" i="2" s="1"/>
  <c r="DM15" i="2"/>
  <c r="DN15" i="2"/>
  <c r="DO15" i="2"/>
  <c r="DO16" i="2" s="1"/>
  <c r="DP15" i="2"/>
  <c r="DQ15" i="2"/>
  <c r="DQ16" i="2" s="1"/>
  <c r="DR15" i="2"/>
  <c r="DR16" i="2" s="1"/>
  <c r="DS15" i="2"/>
  <c r="DS16" i="2" s="1"/>
  <c r="DT15" i="2"/>
  <c r="DT16" i="2" s="1"/>
  <c r="DK20" i="2"/>
  <c r="DL20" i="2"/>
  <c r="DL21" i="2" s="1"/>
  <c r="DM20" i="2"/>
  <c r="DN20" i="2"/>
  <c r="DN21" i="2" s="1"/>
  <c r="DO20" i="2"/>
  <c r="DO21" i="2" s="1"/>
  <c r="DP20" i="2"/>
  <c r="DP21" i="2" s="1"/>
  <c r="DQ20" i="2"/>
  <c r="DR20" i="2"/>
  <c r="DR21" i="2" s="1"/>
  <c r="DS20" i="2"/>
  <c r="DS21" i="2" s="1"/>
  <c r="DT20" i="2"/>
  <c r="DT21" i="2" s="1"/>
  <c r="DQ21" i="2"/>
  <c r="DK30" i="2"/>
  <c r="DK31" i="2" s="1"/>
  <c r="DL30" i="2"/>
  <c r="DL31" i="2" s="1"/>
  <c r="DM30" i="2"/>
  <c r="DM31" i="2" s="1"/>
  <c r="DN30" i="2"/>
  <c r="DN31" i="2" s="1"/>
  <c r="DO30" i="2"/>
  <c r="DP30" i="2"/>
  <c r="DQ30" i="2"/>
  <c r="DQ31" i="2" s="1"/>
  <c r="DR30" i="2"/>
  <c r="DS30" i="2"/>
  <c r="DT30" i="2"/>
  <c r="DT31" i="2" s="1"/>
  <c r="DR31" i="2"/>
  <c r="DS31" i="2"/>
  <c r="DK35" i="2"/>
  <c r="DK36" i="2" s="1"/>
  <c r="DL35" i="2"/>
  <c r="DL36" i="2" s="1"/>
  <c r="DM35" i="2"/>
  <c r="DM36" i="2" s="1"/>
  <c r="DN35" i="2"/>
  <c r="DN36" i="2" s="1"/>
  <c r="DO35" i="2"/>
  <c r="DO36" i="2" s="1"/>
  <c r="DP35" i="2"/>
  <c r="DQ35" i="2"/>
  <c r="DQ36" i="2" s="1"/>
  <c r="DR35" i="2"/>
  <c r="DR36" i="2" s="1"/>
  <c r="DS35" i="2"/>
  <c r="DS36" i="2" s="1"/>
  <c r="DT35" i="2"/>
  <c r="DT36" i="2" s="1"/>
  <c r="DK40" i="2"/>
  <c r="DK41" i="2" s="1"/>
  <c r="DL40" i="2"/>
  <c r="DL41" i="2" s="1"/>
  <c r="DM40" i="2"/>
  <c r="DN40" i="2"/>
  <c r="DN41" i="2" s="1"/>
  <c r="DO40" i="2"/>
  <c r="DO41" i="2" s="1"/>
  <c r="DP40" i="2"/>
  <c r="DP41" i="2" s="1"/>
  <c r="DQ40" i="2"/>
  <c r="DQ41" i="2" s="1"/>
  <c r="DR40" i="2"/>
  <c r="DR41" i="2" s="1"/>
  <c r="DS40" i="2"/>
  <c r="DS41" i="2" s="1"/>
  <c r="DT40" i="2"/>
  <c r="DT41" i="2" s="1"/>
  <c r="DM41" i="2"/>
  <c r="DK45" i="2"/>
  <c r="DK46" i="2" s="1"/>
  <c r="DL45" i="2"/>
  <c r="DL46" i="2" s="1"/>
  <c r="DM45" i="2"/>
  <c r="DN45" i="2"/>
  <c r="DN46" i="2" s="1"/>
  <c r="DO45" i="2"/>
  <c r="DP45" i="2"/>
  <c r="DQ45" i="2"/>
  <c r="DR45" i="2"/>
  <c r="DS45" i="2"/>
  <c r="DT45" i="2"/>
  <c r="DF45" i="2"/>
  <c r="DF46" i="2" s="1"/>
  <c r="DF40" i="2"/>
  <c r="DF41" i="2" s="1"/>
  <c r="DF35" i="2"/>
  <c r="DF36" i="2" s="1"/>
  <c r="DF30" i="2"/>
  <c r="DF31" i="2" s="1"/>
  <c r="DF25" i="2"/>
  <c r="DF26" i="2" s="1"/>
  <c r="DF15" i="2"/>
  <c r="DF16" i="2" s="1"/>
  <c r="DF10" i="2"/>
  <c r="DF11" i="2" s="1"/>
  <c r="CV20" i="2"/>
  <c r="CV21" i="2" s="1"/>
  <c r="CW20" i="2"/>
  <c r="CX20" i="2"/>
  <c r="CY20" i="2"/>
  <c r="CY21" i="2" s="1"/>
  <c r="CZ20" i="2"/>
  <c r="CZ21" i="2" s="1"/>
  <c r="DA20" i="2"/>
  <c r="DA21" i="2" s="1"/>
  <c r="DB20" i="2"/>
  <c r="DC20" i="2"/>
  <c r="DD20" i="2"/>
  <c r="DE20" i="2"/>
  <c r="DE21" i="2" s="1"/>
  <c r="DF20" i="2"/>
  <c r="DF21" i="2" s="1"/>
  <c r="CU20" i="2"/>
  <c r="AN21" i="2"/>
  <c r="BF20" i="2"/>
  <c r="CF20" i="2"/>
  <c r="CG20" i="2"/>
  <c r="CG21" i="2" s="1"/>
  <c r="DF5" i="2"/>
  <c r="DF6" i="2" s="1"/>
  <c r="CU5" i="2"/>
  <c r="CU6" i="2" s="1"/>
  <c r="CV5" i="2"/>
  <c r="CV6" i="2" s="1"/>
  <c r="CW5" i="2"/>
  <c r="CW6" i="2" s="1"/>
  <c r="CX5" i="2"/>
  <c r="CX6" i="2" s="1"/>
  <c r="CY5" i="2"/>
  <c r="CY6" i="2" s="1"/>
  <c r="CZ5" i="2"/>
  <c r="CZ6" i="2" s="1"/>
  <c r="DA5" i="2"/>
  <c r="DA6" i="2" s="1"/>
  <c r="DB5" i="2"/>
  <c r="DB6" i="2" s="1"/>
  <c r="DC5" i="2"/>
  <c r="DC6" i="2" s="1"/>
  <c r="DD5" i="2"/>
  <c r="DD6" i="2" s="1"/>
  <c r="DE5" i="2"/>
  <c r="DE6" i="2"/>
  <c r="CU10" i="2"/>
  <c r="CU11" i="2" s="1"/>
  <c r="CV10" i="2"/>
  <c r="CW10" i="2"/>
  <c r="CX10" i="2"/>
  <c r="CY10" i="2"/>
  <c r="CY11" i="2" s="1"/>
  <c r="CZ10" i="2"/>
  <c r="CZ11" i="2" s="1"/>
  <c r="DA10" i="2"/>
  <c r="DA11" i="2" s="1"/>
  <c r="DB10" i="2"/>
  <c r="DB11" i="2" s="1"/>
  <c r="DC10" i="2"/>
  <c r="DC11" i="2" s="1"/>
  <c r="DD10" i="2"/>
  <c r="DD11" i="2" s="1"/>
  <c r="DE10" i="2"/>
  <c r="DE11" i="2" s="1"/>
  <c r="CX11" i="2"/>
  <c r="CU15" i="2"/>
  <c r="CU16" i="2" s="1"/>
  <c r="CV15" i="2"/>
  <c r="CV16" i="2" s="1"/>
  <c r="CW15" i="2"/>
  <c r="CW16" i="2" s="1"/>
  <c r="CX15" i="2"/>
  <c r="CX16" i="2" s="1"/>
  <c r="CY15" i="2"/>
  <c r="CY16" i="2" s="1"/>
  <c r="CZ15" i="2"/>
  <c r="CZ16" i="2" s="1"/>
  <c r="DA15" i="2"/>
  <c r="DA16" i="2" s="1"/>
  <c r="DB15" i="2"/>
  <c r="DB16" i="2" s="1"/>
  <c r="DC15" i="2"/>
  <c r="DC16" i="2" s="1"/>
  <c r="DD15" i="2"/>
  <c r="DD16" i="2" s="1"/>
  <c r="DE15" i="2"/>
  <c r="DE16" i="2" s="1"/>
  <c r="CW21" i="2"/>
  <c r="CX21" i="2"/>
  <c r="CV25" i="2"/>
  <c r="CW25" i="2"/>
  <c r="CW26" i="2" s="1"/>
  <c r="CX25" i="2"/>
  <c r="CX26" i="2" s="1"/>
  <c r="CY25" i="2"/>
  <c r="CY26" i="2" s="1"/>
  <c r="CZ25" i="2"/>
  <c r="DA25" i="2"/>
  <c r="DA26" i="2" s="1"/>
  <c r="DB25" i="2"/>
  <c r="DB26" i="2" s="1"/>
  <c r="DC25" i="2"/>
  <c r="DC26" i="2" s="1"/>
  <c r="DD25" i="2"/>
  <c r="DD26" i="2" s="1"/>
  <c r="DE25" i="2"/>
  <c r="DE26" i="2" s="1"/>
  <c r="CU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U35" i="2"/>
  <c r="CU36" i="2" s="1"/>
  <c r="CV35" i="2"/>
  <c r="CV36" i="2" s="1"/>
  <c r="CW35" i="2"/>
  <c r="CW36" i="2" s="1"/>
  <c r="CX35" i="2"/>
  <c r="CX36" i="2" s="1"/>
  <c r="CY35" i="2"/>
  <c r="CY36" i="2" s="1"/>
  <c r="CZ35" i="2"/>
  <c r="CZ36" i="2" s="1"/>
  <c r="DA35" i="2"/>
  <c r="DA36" i="2" s="1"/>
  <c r="DB35" i="2"/>
  <c r="DB36" i="2" s="1"/>
  <c r="DC35" i="2"/>
  <c r="DC36" i="2" s="1"/>
  <c r="DD35" i="2"/>
  <c r="DD36" i="2" s="1"/>
  <c r="DE35" i="2"/>
  <c r="DE36" i="2" s="1"/>
  <c r="CU40" i="2"/>
  <c r="CU41" i="2" s="1"/>
  <c r="CV40" i="2"/>
  <c r="CV41" i="2" s="1"/>
  <c r="CW40" i="2"/>
  <c r="CW41" i="2" s="1"/>
  <c r="CX40" i="2"/>
  <c r="CX41" i="2" s="1"/>
  <c r="CY40" i="2"/>
  <c r="CY41" i="2" s="1"/>
  <c r="CZ40" i="2"/>
  <c r="CZ41" i="2" s="1"/>
  <c r="DA40" i="2"/>
  <c r="DA41" i="2" s="1"/>
  <c r="DB40" i="2"/>
  <c r="DB41" i="2" s="1"/>
  <c r="DC40" i="2"/>
  <c r="DC41" i="2" s="1"/>
  <c r="DD40" i="2"/>
  <c r="DD41" i="2" s="1"/>
  <c r="DE40" i="2"/>
  <c r="DE41" i="2" s="1"/>
  <c r="CU45" i="2"/>
  <c r="CU46" i="2" s="1"/>
  <c r="CV45" i="2"/>
  <c r="CW45" i="2"/>
  <c r="CX45" i="2"/>
  <c r="CY45" i="2"/>
  <c r="CY46" i="2" s="1"/>
  <c r="CZ45" i="2"/>
  <c r="DA45" i="2"/>
  <c r="DA46" i="2" s="1"/>
  <c r="DB45" i="2"/>
  <c r="DB46" i="2" s="1"/>
  <c r="DC45" i="2"/>
  <c r="DC46" i="2" s="1"/>
  <c r="DD45" i="2"/>
  <c r="DD46" i="2" s="1"/>
  <c r="DE45" i="2"/>
  <c r="DE46" i="2" s="1"/>
  <c r="CI40" i="2"/>
  <c r="CI41" i="2" s="1"/>
  <c r="CG15" i="2"/>
  <c r="CH15" i="2"/>
  <c r="CH16" i="2" s="1"/>
  <c r="CI15" i="2"/>
  <c r="CJ15" i="2"/>
  <c r="CK15" i="2"/>
  <c r="CL15" i="2"/>
  <c r="CM15" i="2"/>
  <c r="CM16" i="2" s="1"/>
  <c r="CN15" i="2"/>
  <c r="CN16" i="2" s="1"/>
  <c r="CO15" i="2"/>
  <c r="CO16" i="2" s="1"/>
  <c r="CP15" i="2"/>
  <c r="CP16" i="2" s="1"/>
  <c r="CF15" i="2"/>
  <c r="CF16" i="2" s="1"/>
  <c r="CF5" i="2"/>
  <c r="CF6" i="2" s="1"/>
  <c r="CG5" i="2"/>
  <c r="CG6" i="2" s="1"/>
  <c r="CH5" i="2"/>
  <c r="CH6" i="2" s="1"/>
  <c r="CI5" i="2"/>
  <c r="CI6" i="2" s="1"/>
  <c r="CJ5" i="2"/>
  <c r="CK5" i="2"/>
  <c r="CL5" i="2"/>
  <c r="CL6" i="2" s="1"/>
  <c r="CM5" i="2"/>
  <c r="CM6" i="2" s="1"/>
  <c r="CN5" i="2"/>
  <c r="CO5" i="2"/>
  <c r="CP5" i="2"/>
  <c r="CP6" i="2" s="1"/>
  <c r="CN6" i="2"/>
  <c r="CO6" i="2"/>
  <c r="CF10" i="2"/>
  <c r="CF11" i="2" s="1"/>
  <c r="CG10" i="2"/>
  <c r="CH10" i="2"/>
  <c r="CI10" i="2"/>
  <c r="CJ10" i="2"/>
  <c r="CK10" i="2"/>
  <c r="CL10" i="2"/>
  <c r="CL11" i="2" s="1"/>
  <c r="CM10" i="2"/>
  <c r="CM11" i="2" s="1"/>
  <c r="CN10" i="2"/>
  <c r="CN11" i="2" s="1"/>
  <c r="CO10" i="2"/>
  <c r="CO11" i="2" s="1"/>
  <c r="CP10" i="2"/>
  <c r="CP11" i="2" s="1"/>
  <c r="CG16" i="2"/>
  <c r="CL16" i="2"/>
  <c r="CI16" i="2"/>
  <c r="CH20" i="2"/>
  <c r="CH21" i="2" s="1"/>
  <c r="CI20" i="2"/>
  <c r="CI21" i="2" s="1"/>
  <c r="CJ20" i="2"/>
  <c r="CJ21" i="2" s="1"/>
  <c r="CK20" i="2"/>
  <c r="CK21" i="2" s="1"/>
  <c r="CL20" i="2"/>
  <c r="CM20" i="2"/>
  <c r="CN20" i="2"/>
  <c r="CN21" i="2" s="1"/>
  <c r="CO20" i="2"/>
  <c r="CP20" i="2"/>
  <c r="CP21" i="2" s="1"/>
  <c r="CF25" i="2"/>
  <c r="CF26" i="2" s="1"/>
  <c r="CG25" i="2"/>
  <c r="CG26" i="2" s="1"/>
  <c r="CH25" i="2"/>
  <c r="CH26" i="2" s="1"/>
  <c r="CI25" i="2"/>
  <c r="CI26" i="2" s="1"/>
  <c r="CJ25" i="2"/>
  <c r="CJ26" i="2" s="1"/>
  <c r="CK25" i="2"/>
  <c r="CL25" i="2"/>
  <c r="CL26" i="2" s="1"/>
  <c r="CM25" i="2"/>
  <c r="CM26" i="2" s="1"/>
  <c r="CN25" i="2"/>
  <c r="CN26" i="2" s="1"/>
  <c r="CO25" i="2"/>
  <c r="CO26" i="2" s="1"/>
  <c r="CP25" i="2"/>
  <c r="CP26" i="2" s="1"/>
  <c r="CF30" i="2"/>
  <c r="CF31" i="2" s="1"/>
  <c r="CG30" i="2"/>
  <c r="CH30" i="2"/>
  <c r="CI30" i="2"/>
  <c r="CJ30" i="2"/>
  <c r="CJ31" i="2" s="1"/>
  <c r="CK30" i="2"/>
  <c r="CK31" i="2" s="1"/>
  <c r="CL30" i="2"/>
  <c r="CL31" i="2" s="1"/>
  <c r="CM30" i="2"/>
  <c r="CM31" i="2" s="1"/>
  <c r="CN30" i="2"/>
  <c r="CN31" i="2" s="1"/>
  <c r="CO30" i="2"/>
  <c r="CO31" i="2" s="1"/>
  <c r="CP30" i="2"/>
  <c r="CP31" i="2" s="1"/>
  <c r="CF35" i="2"/>
  <c r="CF36" i="2" s="1"/>
  <c r="CG35" i="2"/>
  <c r="CG36" i="2" s="1"/>
  <c r="CH35" i="2"/>
  <c r="CH36" i="2" s="1"/>
  <c r="CI35" i="2"/>
  <c r="CI36" i="2" s="1"/>
  <c r="CJ35" i="2"/>
  <c r="CJ36" i="2" s="1"/>
  <c r="CK35" i="2"/>
  <c r="CK36" i="2" s="1"/>
  <c r="CL35" i="2"/>
  <c r="CL36" i="2" s="1"/>
  <c r="CM35" i="2"/>
  <c r="CM36" i="2" s="1"/>
  <c r="CN35" i="2"/>
  <c r="CN36" i="2" s="1"/>
  <c r="CO35" i="2"/>
  <c r="CO36" i="2" s="1"/>
  <c r="CP35" i="2"/>
  <c r="CP36" i="2" s="1"/>
  <c r="CF40" i="2"/>
  <c r="CF41" i="2" s="1"/>
  <c r="CG40" i="2"/>
  <c r="CH40" i="2"/>
  <c r="CH41" i="2" s="1"/>
  <c r="CJ40" i="2"/>
  <c r="CJ41" i="2" s="1"/>
  <c r="CK40" i="2"/>
  <c r="CK41" i="2" s="1"/>
  <c r="CL40" i="2"/>
  <c r="CL41" i="2" s="1"/>
  <c r="CM40" i="2"/>
  <c r="CM41" i="2" s="1"/>
  <c r="CN40" i="2"/>
  <c r="CN41" i="2" s="1"/>
  <c r="CO40" i="2"/>
  <c r="CO41" i="2" s="1"/>
  <c r="CP40" i="2"/>
  <c r="CP41" i="2" s="1"/>
  <c r="CF45" i="2"/>
  <c r="CF46" i="2" s="1"/>
  <c r="CG45" i="2"/>
  <c r="CH45" i="2"/>
  <c r="CI45" i="2"/>
  <c r="CJ45" i="2"/>
  <c r="CK45" i="2"/>
  <c r="CL45" i="2"/>
  <c r="CL46" i="2" s="1"/>
  <c r="CM45" i="2"/>
  <c r="CM46" i="2" s="1"/>
  <c r="CN45" i="2"/>
  <c r="CN46" i="2" s="1"/>
  <c r="CO45" i="2"/>
  <c r="CO46" i="2" s="1"/>
  <c r="CP45" i="2"/>
  <c r="BT45" i="2"/>
  <c r="BU45" i="2"/>
  <c r="BU46" i="2" s="1"/>
  <c r="BV45" i="2"/>
  <c r="BV46" i="2" s="1"/>
  <c r="BW45" i="2"/>
  <c r="BX45" i="2"/>
  <c r="BX46" i="2" s="1"/>
  <c r="BY45" i="2"/>
  <c r="BY46" i="2" s="1"/>
  <c r="BZ45" i="2"/>
  <c r="BZ46" i="2" s="1"/>
  <c r="CA45" i="2"/>
  <c r="CA46" i="2" s="1"/>
  <c r="BT42" i="2"/>
  <c r="BU42" i="2"/>
  <c r="BV42" i="2"/>
  <c r="BW42" i="2"/>
  <c r="BX42" i="2"/>
  <c r="BY42" i="2"/>
  <c r="BZ42" i="2"/>
  <c r="CA42" i="2"/>
  <c r="BT41" i="2"/>
  <c r="BU41" i="2"/>
  <c r="BV41" i="2"/>
  <c r="BW41" i="2"/>
  <c r="BX41" i="2"/>
  <c r="BY41" i="2"/>
  <c r="BZ41" i="2"/>
  <c r="CA41" i="2"/>
  <c r="BT40" i="2"/>
  <c r="BU40" i="2"/>
  <c r="BV40" i="2"/>
  <c r="BW40" i="2"/>
  <c r="BX40" i="2"/>
  <c r="BY40" i="2"/>
  <c r="BZ40" i="2"/>
  <c r="CA40" i="2"/>
  <c r="BT35" i="2"/>
  <c r="BT36" i="2" s="1"/>
  <c r="BU35" i="2"/>
  <c r="BU36" i="2" s="1"/>
  <c r="BV35" i="2"/>
  <c r="BV36" i="2" s="1"/>
  <c r="BW35" i="2"/>
  <c r="BX35" i="2"/>
  <c r="BX36" i="2" s="1"/>
  <c r="BY35" i="2"/>
  <c r="BY36" i="2" s="1"/>
  <c r="BZ35" i="2"/>
  <c r="BZ36" i="2" s="1"/>
  <c r="CA35" i="2"/>
  <c r="CA36" i="2" s="1"/>
  <c r="BT30" i="2"/>
  <c r="BT31" i="2" s="1"/>
  <c r="BU30" i="2"/>
  <c r="BU31" i="2" s="1"/>
  <c r="BV30" i="2"/>
  <c r="BV31" i="2" s="1"/>
  <c r="BW30" i="2"/>
  <c r="BX30" i="2"/>
  <c r="BX31" i="2" s="1"/>
  <c r="BY30" i="2"/>
  <c r="BY31" i="2" s="1"/>
  <c r="BZ30" i="2"/>
  <c r="BZ31" i="2" s="1"/>
  <c r="CA30" i="2"/>
  <c r="CA31" i="2" s="1"/>
  <c r="BW25" i="2"/>
  <c r="BT25" i="2"/>
  <c r="BT26" i="2" s="1"/>
  <c r="BU25" i="2"/>
  <c r="BU26" i="2" s="1"/>
  <c r="BV25" i="2"/>
  <c r="BV26" i="2" s="1"/>
  <c r="BX25" i="2"/>
  <c r="BX26" i="2" s="1"/>
  <c r="BY25" i="2"/>
  <c r="BY26" i="2" s="1"/>
  <c r="BZ25" i="2"/>
  <c r="BZ26" i="2" s="1"/>
  <c r="CA25" i="2"/>
  <c r="CA26" i="2" s="1"/>
  <c r="BS25" i="2"/>
  <c r="BU21" i="2"/>
  <c r="BT20" i="2"/>
  <c r="BT21" i="2" s="1"/>
  <c r="BU20" i="2"/>
  <c r="BV20" i="2"/>
  <c r="BV21" i="2" s="1"/>
  <c r="BW20" i="2"/>
  <c r="BW21" i="2" s="1"/>
  <c r="BX20" i="2"/>
  <c r="BX21" i="2" s="1"/>
  <c r="BY20" i="2"/>
  <c r="BY21" i="2" s="1"/>
  <c r="BZ20" i="2"/>
  <c r="BZ21" i="2" s="1"/>
  <c r="CA20" i="2"/>
  <c r="CA21" i="2" s="1"/>
  <c r="BS20" i="2"/>
  <c r="BS21" i="2" s="1"/>
  <c r="BP20" i="2"/>
  <c r="BP21" i="2" s="1"/>
  <c r="BT15" i="2"/>
  <c r="BT16" i="2" s="1"/>
  <c r="BU15" i="2"/>
  <c r="BU16" i="2" s="1"/>
  <c r="BV15" i="2"/>
  <c r="BV16" i="2" s="1"/>
  <c r="BW15" i="2"/>
  <c r="BW16" i="2" s="1"/>
  <c r="BX15" i="2"/>
  <c r="BX16" i="2" s="1"/>
  <c r="BY15" i="2"/>
  <c r="BY16" i="2" s="1"/>
  <c r="BZ15" i="2"/>
  <c r="BZ16" i="2" s="1"/>
  <c r="CA15" i="2"/>
  <c r="CA16" i="2" s="1"/>
  <c r="BX11" i="2"/>
  <c r="BG10" i="2"/>
  <c r="BH10" i="2"/>
  <c r="BI10" i="2"/>
  <c r="BI11" i="2" s="1"/>
  <c r="BJ10" i="2"/>
  <c r="BJ11" i="2" s="1"/>
  <c r="BK10" i="2"/>
  <c r="BK11" i="2" s="1"/>
  <c r="BL10" i="2"/>
  <c r="BM10" i="2"/>
  <c r="BM11" i="2" s="1"/>
  <c r="BN10" i="2"/>
  <c r="BN11" i="2" s="1"/>
  <c r="BO10" i="2"/>
  <c r="BO11" i="2" s="1"/>
  <c r="BP10" i="2"/>
  <c r="BQ10" i="2"/>
  <c r="BQ11" i="2" s="1"/>
  <c r="BR10" i="2"/>
  <c r="BS10" i="2"/>
  <c r="BT10" i="2"/>
  <c r="BT11" i="2" s="1"/>
  <c r="BU10" i="2"/>
  <c r="BU11" i="2" s="1"/>
  <c r="BV10" i="2"/>
  <c r="BV11" i="2" s="1"/>
  <c r="BW10" i="2"/>
  <c r="BW11" i="2" s="1"/>
  <c r="BX10" i="2"/>
  <c r="BY10" i="2"/>
  <c r="BZ10" i="2"/>
  <c r="BZ11" i="2" s="1"/>
  <c r="CA10" i="2"/>
  <c r="CA11" i="2" s="1"/>
  <c r="BF10" i="2"/>
  <c r="BF11" i="2" s="1"/>
  <c r="BY5" i="2"/>
  <c r="BY6" i="2" s="1"/>
  <c r="BT5" i="2"/>
  <c r="BT6" i="2" s="1"/>
  <c r="BU5" i="2"/>
  <c r="BU6" i="2" s="1"/>
  <c r="BV5" i="2"/>
  <c r="BV6" i="2" s="1"/>
  <c r="BW5" i="2"/>
  <c r="BW6" i="2" s="1"/>
  <c r="BX5" i="2"/>
  <c r="BX6" i="2" s="1"/>
  <c r="BZ5" i="2"/>
  <c r="BZ6" i="2" s="1"/>
  <c r="CA5" i="2"/>
  <c r="CA6" i="2" s="1"/>
  <c r="BH5" i="2"/>
  <c r="BF5" i="2"/>
  <c r="BF6" i="2"/>
  <c r="BG5" i="2"/>
  <c r="BI5" i="2"/>
  <c r="BI6" i="2" s="1"/>
  <c r="BJ5" i="2"/>
  <c r="BK5" i="2"/>
  <c r="BL5" i="2"/>
  <c r="BM5" i="2"/>
  <c r="BM6" i="2" s="1"/>
  <c r="BN5" i="2"/>
  <c r="BN6" i="2" s="1"/>
  <c r="BO5" i="2"/>
  <c r="BO6" i="2" s="1"/>
  <c r="BP5" i="2"/>
  <c r="BP6" i="2" s="1"/>
  <c r="BQ5" i="2"/>
  <c r="BQ6" i="2" s="1"/>
  <c r="BR5" i="2"/>
  <c r="BS5" i="2"/>
  <c r="BH11" i="2"/>
  <c r="BL11" i="2"/>
  <c r="BF15" i="2"/>
  <c r="BG15" i="2"/>
  <c r="BG16" i="2" s="1"/>
  <c r="BH15" i="2"/>
  <c r="BI15" i="2"/>
  <c r="BJ15" i="2"/>
  <c r="BK15" i="2"/>
  <c r="BK16" i="2" s="1"/>
  <c r="BL15" i="2"/>
  <c r="BL16" i="2" s="1"/>
  <c r="BM15" i="2"/>
  <c r="BM16" i="2" s="1"/>
  <c r="BN15" i="2"/>
  <c r="BN16" i="2" s="1"/>
  <c r="BO15" i="2"/>
  <c r="BO16" i="2" s="1"/>
  <c r="BP15" i="2"/>
  <c r="BP16" i="2" s="1"/>
  <c r="BQ15" i="2"/>
  <c r="BQ16" i="2" s="1"/>
  <c r="BR15" i="2"/>
  <c r="BS15" i="2"/>
  <c r="BH16" i="2"/>
  <c r="BI16" i="2"/>
  <c r="BJ16" i="2"/>
  <c r="BG20" i="2"/>
  <c r="BG21" i="2" s="1"/>
  <c r="BH20" i="2"/>
  <c r="BH21" i="2" s="1"/>
  <c r="BI20" i="2"/>
  <c r="BI21" i="2" s="1"/>
  <c r="BJ20" i="2"/>
  <c r="BJ21" i="2" s="1"/>
  <c r="BK20" i="2"/>
  <c r="BK21" i="2" s="1"/>
  <c r="BL20" i="2"/>
  <c r="BL21" i="2" s="1"/>
  <c r="BM20" i="2"/>
  <c r="BM21" i="2" s="1"/>
  <c r="BN20" i="2"/>
  <c r="BO20" i="2"/>
  <c r="BO21" i="2" s="1"/>
  <c r="BQ20" i="2"/>
  <c r="BQ21" i="2" s="1"/>
  <c r="BR20" i="2"/>
  <c r="BR21" i="2" s="1"/>
  <c r="BN21" i="2"/>
  <c r="BF25" i="2"/>
  <c r="BF26" i="2" s="1"/>
  <c r="BG25" i="2"/>
  <c r="BG26" i="2" s="1"/>
  <c r="BH25" i="2"/>
  <c r="BH26" i="2" s="1"/>
  <c r="BI25" i="2"/>
  <c r="BI26" i="2" s="1"/>
  <c r="BJ25" i="2"/>
  <c r="BJ26" i="2" s="1"/>
  <c r="BK25" i="2"/>
  <c r="BK26" i="2" s="1"/>
  <c r="BL25" i="2"/>
  <c r="BL26" i="2" s="1"/>
  <c r="BM25" i="2"/>
  <c r="BM26" i="2" s="1"/>
  <c r="BN25" i="2"/>
  <c r="BO25" i="2"/>
  <c r="BO26" i="2" s="1"/>
  <c r="BP25" i="2"/>
  <c r="BP26" i="2" s="1"/>
  <c r="BQ25" i="2"/>
  <c r="BQ26" i="2" s="1"/>
  <c r="BR25" i="2"/>
  <c r="BR26" i="2" s="1"/>
  <c r="BF30" i="2"/>
  <c r="BF31" i="2" s="1"/>
  <c r="BG30" i="2"/>
  <c r="BG31" i="2" s="1"/>
  <c r="BH30" i="2"/>
  <c r="BI30" i="2"/>
  <c r="BJ30" i="2"/>
  <c r="BK30" i="2"/>
  <c r="BL30" i="2"/>
  <c r="BL31" i="2" s="1"/>
  <c r="BM30" i="2"/>
  <c r="BN30" i="2"/>
  <c r="BN31" i="2" s="1"/>
  <c r="BO30" i="2"/>
  <c r="BO31" i="2" s="1"/>
  <c r="BP30" i="2"/>
  <c r="BP31" i="2" s="1"/>
  <c r="BQ30" i="2"/>
  <c r="BQ31" i="2" s="1"/>
  <c r="BR30" i="2"/>
  <c r="BR31" i="2" s="1"/>
  <c r="BS30" i="2"/>
  <c r="BS31" i="2" s="1"/>
  <c r="BH31" i="2"/>
  <c r="BI31" i="2"/>
  <c r="BF35" i="2"/>
  <c r="BF36" i="2" s="1"/>
  <c r="BG35" i="2"/>
  <c r="BG36" i="2" s="1"/>
  <c r="BH35" i="2"/>
  <c r="BI35" i="2"/>
  <c r="BI36" i="2" s="1"/>
  <c r="BJ35" i="2"/>
  <c r="BK35" i="2"/>
  <c r="BL35" i="2"/>
  <c r="BL36" i="2" s="1"/>
  <c r="BM35" i="2"/>
  <c r="BN35" i="2"/>
  <c r="BN36" i="2" s="1"/>
  <c r="BO35" i="2"/>
  <c r="BO36" i="2" s="1"/>
  <c r="BP35" i="2"/>
  <c r="BP36" i="2" s="1"/>
  <c r="BQ35" i="2"/>
  <c r="BQ36" i="2" s="1"/>
  <c r="BR35" i="2"/>
  <c r="BR36" i="2" s="1"/>
  <c r="BS35" i="2"/>
  <c r="BS36" i="2" s="1"/>
  <c r="BF40" i="2"/>
  <c r="BG40" i="2"/>
  <c r="BH40" i="2"/>
  <c r="BI40" i="2"/>
  <c r="BJ40" i="2"/>
  <c r="BK40" i="2"/>
  <c r="BL40" i="2"/>
  <c r="BM40" i="2"/>
  <c r="BN40" i="2"/>
  <c r="BO40" i="2"/>
  <c r="BP40" i="2"/>
  <c r="BQ40" i="2"/>
  <c r="BR40" i="2"/>
  <c r="BS40" i="2"/>
  <c r="BF41" i="2"/>
  <c r="BG41" i="2"/>
  <c r="BH41" i="2"/>
  <c r="BI41" i="2"/>
  <c r="BJ41" i="2"/>
  <c r="BK41" i="2"/>
  <c r="BL41" i="2"/>
  <c r="BM41" i="2"/>
  <c r="BN41" i="2"/>
  <c r="BO41" i="2"/>
  <c r="BP41" i="2"/>
  <c r="BQ41" i="2"/>
  <c r="BR41" i="2"/>
  <c r="BS41" i="2"/>
  <c r="BF42" i="2"/>
  <c r="BG42" i="2"/>
  <c r="BH42" i="2"/>
  <c r="BI42" i="2"/>
  <c r="BJ42" i="2"/>
  <c r="BK42" i="2"/>
  <c r="BL42" i="2"/>
  <c r="BM42" i="2"/>
  <c r="BN42" i="2"/>
  <c r="BO42" i="2"/>
  <c r="BP42" i="2"/>
  <c r="BQ42" i="2"/>
  <c r="BR42" i="2"/>
  <c r="BS42" i="2"/>
  <c r="BF43" i="2"/>
  <c r="BF45" i="2"/>
  <c r="BF46" i="2" s="1"/>
  <c r="BG45" i="2"/>
  <c r="BG46" i="2" s="1"/>
  <c r="BH45" i="2"/>
  <c r="BH46" i="2" s="1"/>
  <c r="BI45" i="2"/>
  <c r="BI46" i="2" s="1"/>
  <c r="BJ45" i="2"/>
  <c r="BJ46" i="2" s="1"/>
  <c r="BK45" i="2"/>
  <c r="BK46" i="2" s="1"/>
  <c r="BL45" i="2"/>
  <c r="BL46" i="2" s="1"/>
  <c r="BM45" i="2"/>
  <c r="BM46" i="2" s="1"/>
  <c r="BN45" i="2"/>
  <c r="BN46" i="2" s="1"/>
  <c r="BO45" i="2"/>
  <c r="BO46" i="2" s="1"/>
  <c r="BP45" i="2"/>
  <c r="BQ45" i="2"/>
  <c r="BQ46" i="2" s="1"/>
  <c r="BR45" i="2"/>
  <c r="BS45" i="2"/>
  <c r="AT5" i="2"/>
  <c r="AN5" i="2"/>
  <c r="AN6" i="2" s="1"/>
  <c r="AO5" i="2"/>
  <c r="AO6" i="2" s="1"/>
  <c r="AP5" i="2"/>
  <c r="AP6" i="2" s="1"/>
  <c r="AQ5" i="2"/>
  <c r="AR5" i="2"/>
  <c r="AR6" i="2" s="1"/>
  <c r="AS5" i="2"/>
  <c r="AS6" i="2" s="1"/>
  <c r="AU5" i="2"/>
  <c r="AV5" i="2"/>
  <c r="AV6" i="2" s="1"/>
  <c r="AW5" i="2"/>
  <c r="AW6" i="2" s="1"/>
  <c r="AX5" i="2"/>
  <c r="AX6" i="2" s="1"/>
  <c r="AY5" i="2"/>
  <c r="AY6" i="2" s="1"/>
  <c r="AZ5" i="2"/>
  <c r="AZ6" i="2" s="1"/>
  <c r="BA5" i="2"/>
  <c r="AN10" i="2"/>
  <c r="AN11" i="2" s="1"/>
  <c r="AO10" i="2"/>
  <c r="AO11" i="2" s="1"/>
  <c r="AP10" i="2"/>
  <c r="AQ10" i="2"/>
  <c r="AR10" i="2"/>
  <c r="AS10" i="2"/>
  <c r="AS11" i="2" s="1"/>
  <c r="AT10" i="2"/>
  <c r="AT11" i="2" s="1"/>
  <c r="AU10" i="2"/>
  <c r="AV10" i="2"/>
  <c r="AV11" i="2" s="1"/>
  <c r="AW10" i="2"/>
  <c r="AW11" i="2" s="1"/>
  <c r="AX10" i="2"/>
  <c r="AY10" i="2"/>
  <c r="AY11" i="2" s="1"/>
  <c r="AZ10" i="2"/>
  <c r="AZ11" i="2" s="1"/>
  <c r="BA10" i="2"/>
  <c r="AP11" i="2"/>
  <c r="AN15" i="2"/>
  <c r="AO15" i="2"/>
  <c r="AO16" i="2" s="1"/>
  <c r="AP15" i="2"/>
  <c r="AP16" i="2" s="1"/>
  <c r="AQ15" i="2"/>
  <c r="AR15" i="2"/>
  <c r="AR16" i="2" s="1"/>
  <c r="AS15" i="2"/>
  <c r="AS16" i="2" s="1"/>
  <c r="AT15" i="2"/>
  <c r="AT16" i="2" s="1"/>
  <c r="AU15" i="2"/>
  <c r="AU16" i="2" s="1"/>
  <c r="AV15" i="2"/>
  <c r="AV16" i="2" s="1"/>
  <c r="AW15" i="2"/>
  <c r="AW16" i="2" s="1"/>
  <c r="AX15" i="2"/>
  <c r="AX16" i="2" s="1"/>
  <c r="AY15" i="2"/>
  <c r="AZ15" i="2"/>
  <c r="BA15" i="2"/>
  <c r="AP21" i="2"/>
  <c r="AQ21" i="2"/>
  <c r="AS21" i="2"/>
  <c r="AT21" i="2"/>
  <c r="AU21" i="2"/>
  <c r="AW21" i="2"/>
  <c r="AX21" i="2"/>
  <c r="AY21" i="2"/>
  <c r="BA21" i="2"/>
  <c r="AN25" i="2"/>
  <c r="AN26" i="2" s="1"/>
  <c r="AO25" i="2"/>
  <c r="AP25" i="2"/>
  <c r="AQ25" i="2"/>
  <c r="AR25" i="2"/>
  <c r="AR26" i="2" s="1"/>
  <c r="AS25" i="2"/>
  <c r="AS26" i="2" s="1"/>
  <c r="AT25" i="2"/>
  <c r="AT26" i="2" s="1"/>
  <c r="AU25" i="2"/>
  <c r="AU26" i="2" s="1"/>
  <c r="AV25" i="2"/>
  <c r="AV26" i="2" s="1"/>
  <c r="AW25" i="2"/>
  <c r="AW26" i="2" s="1"/>
  <c r="AX25" i="2"/>
  <c r="AX26" i="2" s="1"/>
  <c r="AY25" i="2"/>
  <c r="AY26" i="2" s="1"/>
  <c r="AZ25" i="2"/>
  <c r="AZ26" i="2" s="1"/>
  <c r="BA25" i="2"/>
  <c r="BA26" i="2" s="1"/>
  <c r="AP26" i="2"/>
  <c r="AN30" i="2"/>
  <c r="AO30" i="2"/>
  <c r="AO31" i="2" s="1"/>
  <c r="AP30" i="2"/>
  <c r="AP31" i="2" s="1"/>
  <c r="AQ30" i="2"/>
  <c r="AQ31" i="2" s="1"/>
  <c r="AR30" i="2"/>
  <c r="AR31" i="2" s="1"/>
  <c r="AS30" i="2"/>
  <c r="AS31" i="2" s="1"/>
  <c r="AT30" i="2"/>
  <c r="AT31" i="2" s="1"/>
  <c r="AU30" i="2"/>
  <c r="AU31" i="2" s="1"/>
  <c r="AV30" i="2"/>
  <c r="AV31" i="2" s="1"/>
  <c r="AW30" i="2"/>
  <c r="AW31" i="2" s="1"/>
  <c r="AX30" i="2"/>
  <c r="AX31" i="2" s="1"/>
  <c r="AY30" i="2"/>
  <c r="AZ30" i="2"/>
  <c r="BA30" i="2"/>
  <c r="BA31" i="2" s="1"/>
  <c r="AN35" i="2"/>
  <c r="AN36" i="2" s="1"/>
  <c r="AO35" i="2"/>
  <c r="AO36" i="2" s="1"/>
  <c r="AP35" i="2"/>
  <c r="AQ35" i="2"/>
  <c r="AR35" i="2"/>
  <c r="AR36" i="2" s="1"/>
  <c r="AS35" i="2"/>
  <c r="AS36" i="2" s="1"/>
  <c r="AT35" i="2"/>
  <c r="AT36" i="2" s="1"/>
  <c r="AU35" i="2"/>
  <c r="AU36" i="2" s="1"/>
  <c r="AV35" i="2"/>
  <c r="AV36" i="2" s="1"/>
  <c r="AW35" i="2"/>
  <c r="AW36" i="2" s="1"/>
  <c r="AX35" i="2"/>
  <c r="AX36" i="2" s="1"/>
  <c r="AY35" i="2"/>
  <c r="AY36" i="2" s="1"/>
  <c r="AZ35" i="2"/>
  <c r="AZ36" i="2" s="1"/>
  <c r="BA35" i="2"/>
  <c r="BA36" i="2" s="1"/>
  <c r="AP36" i="2"/>
  <c r="AQ36" i="2"/>
  <c r="AN40" i="2"/>
  <c r="AN45" i="2"/>
  <c r="AN46" i="2" s="1"/>
  <c r="AO45" i="2"/>
  <c r="AP45" i="2"/>
  <c r="AQ45" i="2"/>
  <c r="AR45" i="2"/>
  <c r="AR46" i="2" s="1"/>
  <c r="AS45" i="2"/>
  <c r="AS46" i="2" s="1"/>
  <c r="AT45" i="2"/>
  <c r="AT46" i="2" s="1"/>
  <c r="AU45" i="2"/>
  <c r="AU46" i="2" s="1"/>
  <c r="AV45" i="2"/>
  <c r="AV46" i="2" s="1"/>
  <c r="AW45" i="2"/>
  <c r="AW46" i="2" s="1"/>
  <c r="AX45" i="2"/>
  <c r="AY45" i="2"/>
  <c r="AZ45" i="2"/>
  <c r="BA45" i="2"/>
  <c r="BA46" i="2" s="1"/>
  <c r="V42" i="2"/>
  <c r="U41" i="2"/>
  <c r="V41" i="2"/>
  <c r="W41" i="2"/>
  <c r="X41" i="2"/>
  <c r="Y41" i="2"/>
  <c r="Z41" i="2"/>
  <c r="AA41" i="2"/>
  <c r="AB41" i="2"/>
  <c r="AC41" i="2"/>
  <c r="AD41" i="2"/>
  <c r="AE41" i="2"/>
  <c r="AF41" i="2"/>
  <c r="AG41" i="2"/>
  <c r="AH41" i="2"/>
  <c r="AI41" i="2"/>
  <c r="U42" i="2"/>
  <c r="W42" i="2"/>
  <c r="X42" i="2"/>
  <c r="Y42" i="2"/>
  <c r="Z42" i="2"/>
  <c r="AA42" i="2"/>
  <c r="AB42" i="2"/>
  <c r="AC42" i="2"/>
  <c r="AD42" i="2"/>
  <c r="AE42" i="2"/>
  <c r="AF42" i="2"/>
  <c r="AG42" i="2"/>
  <c r="AH42" i="2"/>
  <c r="AI42" i="2"/>
  <c r="U43" i="2"/>
  <c r="V43" i="2"/>
  <c r="W43" i="2"/>
  <c r="X43" i="2"/>
  <c r="Y43" i="2"/>
  <c r="Z43" i="2"/>
  <c r="AA43" i="2"/>
  <c r="AB43" i="2"/>
  <c r="AC43" i="2"/>
  <c r="AD43" i="2"/>
  <c r="AE43" i="2"/>
  <c r="AF43" i="2"/>
  <c r="AG43" i="2"/>
  <c r="AH43" i="2"/>
  <c r="AI43" i="2"/>
  <c r="U21" i="2"/>
  <c r="V21" i="2"/>
  <c r="W21" i="2"/>
  <c r="X21" i="2"/>
  <c r="Y21" i="2"/>
  <c r="Z21" i="2"/>
  <c r="AA21" i="2"/>
  <c r="AB21" i="2"/>
  <c r="AC21" i="2"/>
  <c r="AD21" i="2"/>
  <c r="AE21" i="2"/>
  <c r="AF21" i="2"/>
  <c r="AG21" i="2"/>
  <c r="AH21" i="2"/>
  <c r="AI21" i="2"/>
  <c r="U22" i="2"/>
  <c r="V22" i="2"/>
  <c r="W22" i="2"/>
  <c r="X22" i="2"/>
  <c r="Y22" i="2"/>
  <c r="Z22" i="2"/>
  <c r="AA22" i="2"/>
  <c r="AB22" i="2"/>
  <c r="AC22" i="2"/>
  <c r="AD22" i="2"/>
  <c r="AE22" i="2"/>
  <c r="AF22" i="2"/>
  <c r="AG22" i="2"/>
  <c r="AH22" i="2"/>
  <c r="AI22" i="2"/>
  <c r="U23" i="2"/>
  <c r="V23" i="2"/>
  <c r="W23" i="2"/>
  <c r="X23" i="2"/>
  <c r="Y23" i="2"/>
  <c r="Z23" i="2"/>
  <c r="AA23" i="2"/>
  <c r="AB23" i="2"/>
  <c r="AC23" i="2"/>
  <c r="AD23" i="2"/>
  <c r="AE23" i="2"/>
  <c r="AF23" i="2"/>
  <c r="AG23" i="2"/>
  <c r="AH23" i="2"/>
  <c r="AI23" i="2"/>
  <c r="V45" i="2"/>
  <c r="V46" i="2" s="1"/>
  <c r="W45" i="2"/>
  <c r="X45" i="2"/>
  <c r="X46" i="2" s="1"/>
  <c r="Y45" i="2"/>
  <c r="Z45" i="2"/>
  <c r="Z46" i="2" s="1"/>
  <c r="AA45" i="2"/>
  <c r="AA46" i="2" s="1"/>
  <c r="AB45" i="2"/>
  <c r="AB46" i="2" s="1"/>
  <c r="AC45" i="2"/>
  <c r="AC46" i="2" s="1"/>
  <c r="AD45" i="2"/>
  <c r="AD46" i="2" s="1"/>
  <c r="AE45" i="2"/>
  <c r="AE46" i="2" s="1"/>
  <c r="AF45" i="2"/>
  <c r="AF46" i="2" s="1"/>
  <c r="AG45" i="2"/>
  <c r="AG46" i="2" s="1"/>
  <c r="AH45" i="2"/>
  <c r="AH46" i="2" s="1"/>
  <c r="AI45" i="2"/>
  <c r="AI46" i="2" s="1"/>
  <c r="U45" i="2"/>
  <c r="U46" i="2" s="1"/>
  <c r="V40" i="2"/>
  <c r="W40" i="2"/>
  <c r="X40" i="2"/>
  <c r="Y40" i="2"/>
  <c r="Z40" i="2"/>
  <c r="AA40" i="2"/>
  <c r="AB40" i="2"/>
  <c r="AC40" i="2"/>
  <c r="AD40" i="2"/>
  <c r="AE40" i="2"/>
  <c r="AF40" i="2"/>
  <c r="AG40" i="2"/>
  <c r="AH40" i="2"/>
  <c r="AI40" i="2"/>
  <c r="U40" i="2"/>
  <c r="U35" i="2"/>
  <c r="U36" i="2" s="1"/>
  <c r="AI36" i="2"/>
  <c r="V35" i="2"/>
  <c r="V36" i="2" s="1"/>
  <c r="W35" i="2"/>
  <c r="W36" i="2" s="1"/>
  <c r="X35" i="2"/>
  <c r="X36" i="2" s="1"/>
  <c r="Y35" i="2"/>
  <c r="Y36" i="2" s="1"/>
  <c r="Z35" i="2"/>
  <c r="Z36" i="2" s="1"/>
  <c r="AA35" i="2"/>
  <c r="AA36" i="2" s="1"/>
  <c r="AB35" i="2"/>
  <c r="AB36" i="2" s="1"/>
  <c r="AC35" i="2"/>
  <c r="AC36" i="2" s="1"/>
  <c r="AD35" i="2"/>
  <c r="AE35" i="2"/>
  <c r="AF35" i="2"/>
  <c r="AF36" i="2" s="1"/>
  <c r="AG35" i="2"/>
  <c r="AG36" i="2" s="1"/>
  <c r="AH35" i="2"/>
  <c r="AH36" i="2" s="1"/>
  <c r="AI35" i="2"/>
  <c r="U30" i="2"/>
  <c r="U31" i="2" s="1"/>
  <c r="V30" i="2"/>
  <c r="V31" i="2" s="1"/>
  <c r="W30" i="2"/>
  <c r="W31" i="2" s="1"/>
  <c r="X30" i="2"/>
  <c r="X31" i="2" s="1"/>
  <c r="Y30" i="2"/>
  <c r="Y31" i="2" s="1"/>
  <c r="Z30" i="2"/>
  <c r="Z31" i="2" s="1"/>
  <c r="AA30" i="2"/>
  <c r="AA31" i="2" s="1"/>
  <c r="AB30" i="2"/>
  <c r="AB31" i="2" s="1"/>
  <c r="AC30" i="2"/>
  <c r="AC31" i="2" s="1"/>
  <c r="AD30" i="2"/>
  <c r="AE30" i="2"/>
  <c r="AF30" i="2"/>
  <c r="AF31" i="2" s="1"/>
  <c r="AG30" i="2"/>
  <c r="AG31" i="2" s="1"/>
  <c r="AH30" i="2"/>
  <c r="AH31" i="2" s="1"/>
  <c r="AI30" i="2"/>
  <c r="AI31" i="2" s="1"/>
  <c r="U25" i="2"/>
  <c r="U26" i="2" s="1"/>
  <c r="AA26" i="2"/>
  <c r="V25" i="2"/>
  <c r="V26" i="2" s="1"/>
  <c r="W25" i="2"/>
  <c r="X25" i="2"/>
  <c r="X26" i="2" s="1"/>
  <c r="Y25" i="2"/>
  <c r="Y26" i="2" s="1"/>
  <c r="Z25" i="2"/>
  <c r="Z26" i="2" s="1"/>
  <c r="AA25" i="2"/>
  <c r="AB25" i="2"/>
  <c r="AB26" i="2" s="1"/>
  <c r="AC25" i="2"/>
  <c r="AC26" i="2" s="1"/>
  <c r="AD25" i="2"/>
  <c r="AD26" i="2" s="1"/>
  <c r="AE25" i="2"/>
  <c r="AE26" i="2" s="1"/>
  <c r="AF25" i="2"/>
  <c r="AF26" i="2" s="1"/>
  <c r="AG25" i="2"/>
  <c r="AG26" i="2" s="1"/>
  <c r="AH25" i="2"/>
  <c r="AH26" i="2" s="1"/>
  <c r="AI25" i="2"/>
  <c r="AI26" i="2" s="1"/>
  <c r="U5" i="2"/>
  <c r="U6" i="2" s="1"/>
  <c r="W20" i="2"/>
  <c r="X20" i="2"/>
  <c r="Y20" i="2"/>
  <c r="Z20" i="2"/>
  <c r="AA20" i="2"/>
  <c r="AB20" i="2"/>
  <c r="AC20" i="2"/>
  <c r="AD20" i="2"/>
  <c r="AE20" i="2"/>
  <c r="AF20" i="2"/>
  <c r="AG20" i="2"/>
  <c r="AH20" i="2"/>
  <c r="AI20" i="2"/>
  <c r="U15" i="2"/>
  <c r="V15" i="2"/>
  <c r="W15" i="2"/>
  <c r="W16" i="2" s="1"/>
  <c r="X15" i="2"/>
  <c r="X16" i="2" s="1"/>
  <c r="Y15" i="2"/>
  <c r="Y16" i="2" s="1"/>
  <c r="Z15" i="2"/>
  <c r="Z16" i="2" s="1"/>
  <c r="AA15" i="2"/>
  <c r="AA16" i="2" s="1"/>
  <c r="AB15" i="2"/>
  <c r="AB16" i="2" s="1"/>
  <c r="AC15" i="2"/>
  <c r="AC16" i="2" s="1"/>
  <c r="AD15" i="2"/>
  <c r="AD16" i="2" s="1"/>
  <c r="AE15" i="2"/>
  <c r="AE16" i="2" s="1"/>
  <c r="AF15" i="2"/>
  <c r="AF16" i="2" s="1"/>
  <c r="AG15" i="2"/>
  <c r="AG16" i="2" s="1"/>
  <c r="AH15" i="2"/>
  <c r="AH16" i="2" s="1"/>
  <c r="AI15" i="2"/>
  <c r="AI16" i="2" s="1"/>
  <c r="V10" i="2"/>
  <c r="W10" i="2"/>
  <c r="X10" i="2"/>
  <c r="X11" i="2" s="1"/>
  <c r="Y10" i="2"/>
  <c r="Y11" i="2" s="1"/>
  <c r="Z10" i="2"/>
  <c r="Z11" i="2" s="1"/>
  <c r="AA10" i="2"/>
  <c r="AB10" i="2"/>
  <c r="AC10" i="2"/>
  <c r="AC11" i="2" s="1"/>
  <c r="AD10" i="2"/>
  <c r="AE10" i="2"/>
  <c r="AF10" i="2"/>
  <c r="AG10" i="2"/>
  <c r="AG11" i="2" s="1"/>
  <c r="AH10" i="2"/>
  <c r="AH11" i="2" s="1"/>
  <c r="AI10" i="2"/>
  <c r="U10" i="2"/>
  <c r="U11" i="2" s="1"/>
  <c r="V5" i="2"/>
  <c r="W5" i="2"/>
  <c r="X5" i="2"/>
  <c r="X6" i="2" s="1"/>
  <c r="Y5" i="2"/>
  <c r="Y6" i="2" s="1"/>
  <c r="Z5" i="2"/>
  <c r="AA5" i="2"/>
  <c r="AB5" i="2"/>
  <c r="AB6" i="2" s="1"/>
  <c r="AC5" i="2"/>
  <c r="AC6" i="2" s="1"/>
  <c r="AD5" i="2"/>
  <c r="AD6" i="2" s="1"/>
  <c r="AE5" i="2"/>
  <c r="AE6" i="2" s="1"/>
  <c r="AF5" i="2"/>
  <c r="AF6" i="2" s="1"/>
  <c r="AG5" i="2"/>
  <c r="AG6" i="2" s="1"/>
  <c r="AH5" i="2"/>
  <c r="AH6" i="2" s="1"/>
  <c r="AI5" i="2"/>
  <c r="AI6" i="2" s="1"/>
  <c r="C92" i="2"/>
  <c r="D92" i="2"/>
  <c r="E92" i="2"/>
  <c r="F92" i="2"/>
  <c r="G92" i="2"/>
  <c r="H92" i="2"/>
  <c r="I92" i="2"/>
  <c r="J92" i="2"/>
  <c r="K92" i="2"/>
  <c r="B92" i="2"/>
  <c r="L6" i="2"/>
  <c r="M6" i="2" s="1"/>
  <c r="L7" i="2"/>
  <c r="M7" i="2" s="1"/>
  <c r="L8" i="2"/>
  <c r="M8" i="2" s="1"/>
  <c r="L9" i="2"/>
  <c r="M9" i="2" s="1"/>
  <c r="L10" i="2"/>
  <c r="M10" i="2" s="1"/>
  <c r="L11" i="2"/>
  <c r="M11" i="2" s="1"/>
  <c r="L12" i="2"/>
  <c r="M12" i="2" s="1"/>
  <c r="FZ41"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EF31" i="2" s="1"/>
  <c r="L28" i="2"/>
  <c r="M28" i="2" s="1"/>
  <c r="L29" i="2"/>
  <c r="M29" i="2" s="1"/>
  <c r="L30" i="2"/>
  <c r="M30" i="2" s="1"/>
  <c r="L31" i="2"/>
  <c r="M31" i="2" s="1"/>
  <c r="L32" i="2"/>
  <c r="M32" i="2" s="1"/>
  <c r="L33" i="2"/>
  <c r="M33" i="2" s="1"/>
  <c r="BP11"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FS41" i="2" s="1"/>
  <c r="L64" i="2"/>
  <c r="M64" i="2" s="1"/>
  <c r="L65" i="2"/>
  <c r="M65" i="2" s="1"/>
  <c r="L66" i="2"/>
  <c r="M66" i="2" s="1"/>
  <c r="L67" i="2"/>
  <c r="M67" i="2" s="1"/>
  <c r="L68" i="2"/>
  <c r="M68" i="2" s="1"/>
  <c r="L69" i="2"/>
  <c r="M69" i="2" s="1"/>
  <c r="L70" i="2"/>
  <c r="M70" i="2" s="1"/>
  <c r="L71" i="2"/>
  <c r="M71" i="2" s="1"/>
  <c r="L72" i="2"/>
  <c r="M72" i="2" s="1"/>
  <c r="L73" i="2"/>
  <c r="M73" i="2" s="1"/>
  <c r="L74" i="2"/>
  <c r="M74" i="2" s="1"/>
  <c r="BY11"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5" i="2"/>
  <c r="M5" i="2" s="1"/>
  <c r="BG11" i="2" l="1"/>
  <c r="EV16" i="2"/>
  <c r="DL26" i="2"/>
  <c r="BH6" i="2"/>
  <c r="BL6" i="2"/>
  <c r="DN16" i="2"/>
  <c r="DS11" i="2"/>
  <c r="ED46" i="2"/>
  <c r="FX41" i="2"/>
  <c r="EJ16" i="2"/>
  <c r="AO46" i="2"/>
  <c r="EG46" i="2"/>
  <c r="BF21" i="2"/>
  <c r="EJ6" i="2"/>
  <c r="DD21" i="2"/>
  <c r="FP26" i="2"/>
  <c r="EQ26" i="2"/>
  <c r="DY21" i="2"/>
  <c r="AD31" i="2"/>
  <c r="U16" i="2"/>
  <c r="EJ36" i="2"/>
  <c r="EG31" i="2"/>
  <c r="DQ46" i="2"/>
  <c r="Y46" i="2"/>
  <c r="DP16" i="2"/>
  <c r="EF46" i="2"/>
  <c r="DY26" i="2"/>
  <c r="ES6" i="2"/>
  <c r="ES36" i="2"/>
  <c r="DB21" i="2"/>
  <c r="EA46" i="2"/>
  <c r="EH36" i="2"/>
  <c r="EZ46" i="2"/>
  <c r="EV46" i="2"/>
  <c r="FF6" i="2"/>
  <c r="EV36" i="2"/>
  <c r="ER36" i="2"/>
  <c r="EQ21" i="2"/>
  <c r="BM36" i="2"/>
  <c r="EB46" i="2"/>
  <c r="EI36" i="2"/>
  <c r="BK6" i="2"/>
  <c r="AD36" i="2"/>
  <c r="AT6" i="2"/>
  <c r="W26" i="2"/>
  <c r="FR11" i="2"/>
  <c r="FR41" i="2"/>
  <c r="CH11" i="2"/>
  <c r="EA11" i="2"/>
  <c r="AE31" i="2"/>
  <c r="W46" i="2"/>
  <c r="AY46" i="2"/>
  <c r="AQ46" i="2"/>
  <c r="BW26" i="2"/>
  <c r="EG36" i="2"/>
  <c r="EB21" i="2"/>
  <c r="ET16" i="2"/>
  <c r="DZ21" i="2"/>
  <c r="EG16" i="2"/>
  <c r="EC6" i="2"/>
  <c r="EV31" i="2"/>
  <c r="ER16" i="2"/>
  <c r="ET6" i="2"/>
  <c r="FV41" i="2"/>
  <c r="FR21" i="2"/>
  <c r="EE36" i="2"/>
  <c r="DZ11" i="2"/>
  <c r="FY41" i="2"/>
  <c r="FU41" i="2"/>
  <c r="FQ41" i="2"/>
  <c r="FK36" i="2"/>
  <c r="FR46" i="2"/>
  <c r="FP21" i="2"/>
  <c r="ES16" i="2"/>
  <c r="ET36" i="2"/>
  <c r="GA41" i="2"/>
  <c r="FW41" i="2"/>
  <c r="DO26" i="2"/>
  <c r="AU11" i="2"/>
  <c r="CZ26" i="2"/>
  <c r="DT26" i="2"/>
  <c r="AA6" i="2"/>
  <c r="AF11" i="2"/>
  <c r="AB11" i="2"/>
  <c r="AE36" i="2"/>
  <c r="AX46" i="2"/>
  <c r="AP46" i="2"/>
  <c r="BA6" i="2"/>
  <c r="BJ36" i="2"/>
  <c r="BN26" i="2"/>
  <c r="BG6" i="2"/>
  <c r="DR26" i="2"/>
  <c r="DN26" i="2"/>
  <c r="CJ6" i="2"/>
  <c r="CJ46" i="2"/>
  <c r="DM21" i="2"/>
  <c r="CK6" i="2"/>
  <c r="CK16" i="2"/>
  <c r="DM46" i="2"/>
  <c r="BS26" i="2"/>
  <c r="BS11" i="2"/>
  <c r="AQ6" i="2"/>
  <c r="AQ26" i="2"/>
  <c r="BS46" i="2"/>
  <c r="AI11" i="2"/>
  <c r="AE11" i="2"/>
  <c r="AA11" i="2"/>
  <c r="W11" i="2"/>
  <c r="V16" i="2"/>
  <c r="AZ31" i="2"/>
  <c r="BA16" i="2"/>
  <c r="AU6" i="2"/>
  <c r="BM31" i="2"/>
  <c r="BS6" i="2"/>
  <c r="CI11" i="2"/>
  <c r="DP26" i="2"/>
  <c r="DP31" i="2"/>
  <c r="BW46" i="2"/>
  <c r="AD11" i="2"/>
  <c r="V11" i="2"/>
  <c r="AO26" i="2"/>
  <c r="AZ16" i="2"/>
  <c r="AN16" i="2"/>
  <c r="AR11" i="2"/>
  <c r="AQ11" i="2"/>
  <c r="AO21" i="2"/>
  <c r="BR46" i="2"/>
  <c r="BW36" i="2"/>
  <c r="CH31" i="2"/>
  <c r="CM21" i="2"/>
  <c r="CX46" i="2"/>
  <c r="AY16" i="2"/>
  <c r="AQ16" i="2"/>
  <c r="CG31" i="2"/>
  <c r="DM6" i="2"/>
  <c r="AY31" i="2"/>
  <c r="AX11" i="2"/>
  <c r="BP46" i="2"/>
  <c r="BH36" i="2"/>
  <c r="BK31" i="2"/>
  <c r="BS16" i="2"/>
  <c r="BR6" i="2"/>
  <c r="BJ6" i="2"/>
  <c r="BW31" i="2"/>
  <c r="BT46" i="2"/>
  <c r="AZ46" i="2"/>
  <c r="BA11" i="2"/>
  <c r="BK36" i="2"/>
  <c r="BJ31" i="2"/>
  <c r="BR16" i="2"/>
  <c r="BF16" i="2"/>
  <c r="CI46" i="2"/>
  <c r="CG41" i="2"/>
  <c r="DK21" i="2"/>
  <c r="BR11" i="2"/>
  <c r="CP46" i="2"/>
  <c r="CH46" i="2"/>
  <c r="CW11" i="2"/>
  <c r="DR46" i="2"/>
  <c r="DO31" i="2"/>
  <c r="DQ26" i="2"/>
  <c r="DM26" i="2"/>
  <c r="CK46" i="2"/>
  <c r="CG46" i="2"/>
  <c r="CV26" i="2"/>
  <c r="CV11" i="2"/>
  <c r="CF21" i="2"/>
  <c r="CU21" i="2"/>
  <c r="DC21" i="2"/>
  <c r="DM16" i="2"/>
  <c r="DM11" i="2"/>
  <c r="CI31" i="2"/>
  <c r="CK26" i="2"/>
  <c r="CL21" i="2"/>
  <c r="CK11" i="2"/>
  <c r="CG11" i="2"/>
  <c r="CW46" i="2"/>
  <c r="DT46" i="2"/>
  <c r="DP46" i="2"/>
  <c r="CO21" i="2"/>
  <c r="CJ11" i="2"/>
  <c r="CJ16" i="2"/>
  <c r="CZ46" i="2"/>
  <c r="CV46" i="2"/>
  <c r="DS46" i="2"/>
  <c r="DO46" i="2"/>
  <c r="DP36" i="2"/>
  <c r="DS26" i="2"/>
  <c r="Z6" i="2"/>
  <c r="V6" i="2"/>
  <c r="W6" i="2"/>
  <c r="Q5" i="2"/>
  <c r="FF27" i="2" s="1"/>
  <c r="DS7" i="2" l="1"/>
  <c r="CY42" i="2"/>
  <c r="DM37" i="2"/>
  <c r="DM17" i="2"/>
  <c r="CG37" i="2"/>
  <c r="AR47" i="2"/>
  <c r="AN37" i="2"/>
  <c r="GA42" i="2"/>
  <c r="FH17" i="2"/>
  <c r="FC7" i="2"/>
  <c r="FA17" i="2"/>
  <c r="EQ32" i="2"/>
  <c r="FA42" i="2"/>
  <c r="FX7" i="2"/>
  <c r="FW27" i="2"/>
  <c r="FP42" i="2"/>
  <c r="EY37" i="2"/>
  <c r="FY22" i="2"/>
  <c r="FK27" i="2"/>
  <c r="EI32" i="2"/>
  <c r="EE32" i="2"/>
  <c r="FA27" i="2"/>
  <c r="FB12" i="2"/>
  <c r="ED17" i="2"/>
  <c r="FQ12" i="2"/>
  <c r="FE17" i="2"/>
  <c r="ES37" i="2"/>
  <c r="FI37" i="2"/>
  <c r="EI22" i="2"/>
  <c r="ED47" i="2"/>
  <c r="FJ47" i="2"/>
  <c r="W7" i="2"/>
  <c r="DL22" i="2"/>
  <c r="DB27" i="2"/>
  <c r="DC42" i="2"/>
  <c r="CJ17" i="2"/>
  <c r="CO22" i="2"/>
  <c r="DL47" i="2"/>
  <c r="CY27" i="2"/>
  <c r="CL22" i="2"/>
  <c r="CF47" i="2"/>
  <c r="DF12" i="2"/>
  <c r="CF22" i="2"/>
  <c r="CI17" i="2"/>
  <c r="CW12" i="2"/>
  <c r="CP42" i="2"/>
  <c r="BO47" i="2"/>
  <c r="BW32" i="2"/>
  <c r="BT37" i="2"/>
  <c r="CM22" i="2"/>
  <c r="BU12" i="2"/>
  <c r="CM12" i="2"/>
  <c r="AX22" i="2"/>
  <c r="CO42" i="2"/>
  <c r="BN27" i="2"/>
  <c r="BP17" i="2"/>
  <c r="AG37" i="2"/>
  <c r="FZ7" i="2"/>
  <c r="FV7" i="2"/>
  <c r="GA17" i="2"/>
  <c r="FS32" i="2"/>
  <c r="FW37" i="2"/>
  <c r="FQ47" i="2"/>
  <c r="FF37" i="2"/>
  <c r="EQ7" i="2"/>
  <c r="EX12" i="2"/>
  <c r="EW22" i="2"/>
  <c r="EV27" i="2"/>
  <c r="EU32" i="2"/>
  <c r="EW42" i="2"/>
  <c r="FZ12" i="2"/>
  <c r="FT22" i="2"/>
  <c r="GA27" i="2"/>
  <c r="FP32" i="2"/>
  <c r="FR47" i="2"/>
  <c r="FG37" i="2"/>
  <c r="FI32" i="2"/>
  <c r="EY12" i="2"/>
  <c r="FZ32" i="2"/>
  <c r="FW47" i="2"/>
  <c r="FG17" i="2"/>
  <c r="EZ17" i="2"/>
  <c r="FP47" i="2"/>
  <c r="EV12" i="2"/>
  <c r="EG7" i="2"/>
  <c r="FU17" i="2"/>
  <c r="DZ32" i="2"/>
  <c r="EA12" i="2"/>
  <c r="EI37" i="2"/>
  <c r="GA7" i="2"/>
  <c r="EY27" i="2"/>
  <c r="ER37" i="2"/>
  <c r="EK47" i="2"/>
  <c r="FF17" i="2"/>
  <c r="EF12" i="2"/>
  <c r="EZ7" i="2"/>
  <c r="EK27" i="2"/>
  <c r="EF27" i="2"/>
  <c r="ET32" i="2"/>
  <c r="DY47" i="2"/>
  <c r="EI27" i="2"/>
  <c r="DD47" i="2"/>
  <c r="DB17" i="2"/>
  <c r="DD42" i="2"/>
  <c r="CI42" i="2"/>
  <c r="DO12" i="2"/>
  <c r="BL12" i="2"/>
  <c r="AY37" i="2"/>
  <c r="BF22" i="2"/>
  <c r="BO12" i="2"/>
  <c r="FP7" i="2"/>
  <c r="FW17" i="2"/>
  <c r="GA22" i="2"/>
  <c r="FS37" i="2"/>
  <c r="ER27" i="2"/>
  <c r="V7" i="2"/>
  <c r="DS27" i="2"/>
  <c r="DT42" i="2"/>
  <c r="CU7" i="2"/>
  <c r="CU27" i="2"/>
  <c r="CF12" i="2"/>
  <c r="DO7" i="2"/>
  <c r="DA37" i="2"/>
  <c r="DE47" i="2"/>
  <c r="CK27" i="2"/>
  <c r="CN47" i="2"/>
  <c r="CY22" i="2"/>
  <c r="CV12" i="2"/>
  <c r="CI27" i="2"/>
  <c r="DN12" i="2"/>
  <c r="DC17" i="2"/>
  <c r="CY37" i="2"/>
  <c r="BF32" i="2"/>
  <c r="AY7" i="2"/>
  <c r="DE7" i="2"/>
  <c r="CV7" i="2"/>
  <c r="BF7" i="2"/>
  <c r="DE32" i="2"/>
  <c r="CH32" i="2"/>
  <c r="BQ37" i="2"/>
  <c r="AN12" i="2"/>
  <c r="AU22" i="2"/>
  <c r="AW7" i="2"/>
  <c r="BX27" i="2"/>
  <c r="CJ7" i="2"/>
  <c r="DR22" i="2"/>
  <c r="BZ17" i="2"/>
  <c r="AX47" i="2"/>
  <c r="Z32" i="2"/>
  <c r="FP12" i="2"/>
  <c r="FV12" i="2"/>
  <c r="FS22" i="2"/>
  <c r="FW32" i="2"/>
  <c r="GA37" i="2"/>
  <c r="FU47" i="2"/>
  <c r="FJ37" i="2"/>
  <c r="EU7" i="2"/>
  <c r="ES17" i="2"/>
  <c r="FA22" i="2"/>
  <c r="EZ27" i="2"/>
  <c r="EY32" i="2"/>
  <c r="EX47" i="2"/>
  <c r="FP17" i="2"/>
  <c r="FX22" i="2"/>
  <c r="FV27" i="2"/>
  <c r="FP37" i="2"/>
  <c r="FV47" i="2"/>
  <c r="FK37" i="2"/>
  <c r="FI22" i="2"/>
  <c r="FQ22" i="2"/>
  <c r="FQ42" i="2"/>
  <c r="FF42" i="2"/>
  <c r="EW7" i="2"/>
  <c r="ER42" i="2"/>
  <c r="ED12" i="2"/>
  <c r="EA42" i="2"/>
  <c r="FG42" i="2"/>
  <c r="EZ32" i="2"/>
  <c r="FV37" i="2"/>
  <c r="ER22" i="2"/>
  <c r="EL27" i="2"/>
  <c r="ED22" i="2"/>
  <c r="FQ27" i="2"/>
  <c r="EH32" i="2"/>
  <c r="FR37" i="2"/>
  <c r="EK12" i="2"/>
  <c r="EU42" i="2"/>
  <c r="EE17" i="2"/>
  <c r="EE47" i="2"/>
  <c r="EF47" i="2"/>
  <c r="FS7" i="2"/>
  <c r="EU22" i="2"/>
  <c r="EJ7" i="2"/>
  <c r="AH27" i="2"/>
  <c r="FF12" i="2"/>
  <c r="FQ17" i="2"/>
  <c r="FE7" i="2"/>
  <c r="DZ47" i="2"/>
  <c r="DZ7" i="2"/>
  <c r="EL42" i="2"/>
  <c r="EI12" i="2"/>
  <c r="FS42" i="2"/>
  <c r="EI17" i="2"/>
  <c r="FE47" i="2"/>
  <c r="FX42" i="2"/>
  <c r="EH47" i="2"/>
  <c r="EB27" i="2"/>
  <c r="EE22" i="2"/>
  <c r="EU27" i="2"/>
  <c r="EU17" i="2"/>
  <c r="FI7" i="2"/>
  <c r="FU37" i="2"/>
  <c r="EK22" i="2"/>
  <c r="EH42" i="2"/>
  <c r="EE7" i="2"/>
  <c r="EX27" i="2"/>
  <c r="FE22" i="2"/>
  <c r="FU27" i="2"/>
  <c r="DZ37" i="2"/>
  <c r="EA17" i="2"/>
  <c r="DY32" i="2"/>
  <c r="ER47" i="2"/>
  <c r="EQ42" i="2"/>
  <c r="FF32" i="2"/>
  <c r="FH37" i="2"/>
  <c r="FR32" i="2"/>
  <c r="FR27" i="2"/>
  <c r="FV17" i="2"/>
  <c r="EK37" i="2"/>
  <c r="FJ27" i="2"/>
  <c r="FY37" i="2"/>
  <c r="FW7" i="2"/>
  <c r="EE27" i="2"/>
  <c r="FA32" i="2"/>
  <c r="FG12" i="2"/>
  <c r="FE37" i="2"/>
  <c r="FI12" i="2"/>
  <c r="FQ7" i="2"/>
  <c r="ED42" i="2"/>
  <c r="EF22" i="2"/>
  <c r="DZ17" i="2"/>
  <c r="EL12" i="2"/>
  <c r="EJ42" i="2"/>
  <c r="FC47" i="2"/>
  <c r="FB42" i="2"/>
  <c r="EX37" i="2"/>
  <c r="FB17" i="2"/>
  <c r="FA7" i="2"/>
  <c r="FH42" i="2"/>
  <c r="FV22" i="2"/>
  <c r="EF42" i="2"/>
  <c r="FB47" i="2"/>
  <c r="FB22" i="2"/>
  <c r="ER12" i="2"/>
  <c r="FK7" i="2"/>
  <c r="FI27" i="2"/>
  <c r="FS47" i="2"/>
  <c r="GA12" i="2"/>
  <c r="EB37" i="2"/>
  <c r="EH27" i="2"/>
  <c r="EF17" i="2"/>
  <c r="EA32" i="2"/>
  <c r="FD42" i="2"/>
  <c r="FB37" i="2"/>
  <c r="EQ17" i="2"/>
  <c r="FK17" i="2"/>
  <c r="FG27" i="2"/>
  <c r="GA47" i="2"/>
  <c r="EG42" i="2"/>
  <c r="EI7" i="2"/>
  <c r="EL47" i="2"/>
  <c r="EJ22" i="2"/>
  <c r="EF32" i="2"/>
  <c r="EJ27" i="2"/>
  <c r="FA37" i="2"/>
  <c r="EV17" i="2"/>
  <c r="DZ42" i="2"/>
  <c r="EB12" i="2"/>
  <c r="EI42" i="2"/>
  <c r="EC12" i="2"/>
  <c r="EX32" i="2"/>
  <c r="FC22" i="2"/>
  <c r="ET12" i="2"/>
  <c r="FK12" i="2"/>
  <c r="EC22" i="2"/>
  <c r="EC32" i="2"/>
  <c r="DZ27" i="2"/>
  <c r="FE27" i="2"/>
  <c r="FZ22" i="2"/>
  <c r="EE42" i="2"/>
  <c r="ED32" i="2"/>
  <c r="EA7" i="2"/>
  <c r="FD47" i="2"/>
  <c r="FC42" i="2"/>
  <c r="EV7" i="2"/>
  <c r="FI42" i="2"/>
  <c r="EZ37" i="2"/>
  <c r="FY32" i="2"/>
  <c r="FX27" i="2"/>
  <c r="EA22" i="2"/>
  <c r="EK32" i="2"/>
  <c r="FA12" i="2"/>
  <c r="FH32" i="2"/>
  <c r="FY7" i="2"/>
  <c r="EE12" i="2"/>
  <c r="ES32" i="2"/>
  <c r="FJ17" i="2"/>
  <c r="EW37" i="2"/>
  <c r="FU12" i="2"/>
  <c r="FU7" i="2"/>
  <c r="EH7" i="2"/>
  <c r="EL17" i="2"/>
  <c r="EJ47" i="2"/>
  <c r="EY47" i="2"/>
  <c r="EX42" i="2"/>
  <c r="EZ22" i="2"/>
  <c r="EX17" i="2"/>
  <c r="FJ7" i="2"/>
  <c r="FT37" i="2"/>
  <c r="FR17" i="2"/>
  <c r="EB42" i="2"/>
  <c r="EJ32" i="2"/>
  <c r="EU37" i="2"/>
  <c r="ER32" i="2"/>
  <c r="EX22" i="2"/>
  <c r="FD12" i="2"/>
  <c r="FB7" i="2"/>
  <c r="FG7" i="2"/>
  <c r="FK32" i="2"/>
  <c r="FX47" i="2"/>
  <c r="FZ27" i="2"/>
  <c r="FW12" i="2"/>
  <c r="EG27" i="2"/>
  <c r="EB17" i="2"/>
  <c r="EF7" i="2"/>
  <c r="ES47" i="2"/>
  <c r="EZ42" i="2"/>
  <c r="EC42" i="2"/>
  <c r="FZ42" i="2"/>
  <c r="EC47" i="2"/>
  <c r="EL37" i="2"/>
  <c r="DY37" i="2"/>
  <c r="FE12" i="2"/>
  <c r="ED27" i="2"/>
  <c r="EJ12" i="2"/>
  <c r="EI47" i="2"/>
  <c r="EK17" i="2"/>
  <c r="EW27" i="2"/>
  <c r="EY22" i="2"/>
  <c r="EW12" i="2"/>
  <c r="FE32" i="2"/>
  <c r="EG12" i="2"/>
  <c r="FC32" i="2"/>
  <c r="EA27" i="2"/>
  <c r="EW32" i="2"/>
  <c r="FJ12" i="2"/>
  <c r="FI47" i="2"/>
  <c r="EC17" i="2"/>
  <c r="EK42" i="2"/>
  <c r="EY42" i="2"/>
  <c r="FH47" i="2"/>
  <c r="FU32" i="2"/>
  <c r="FT17" i="2"/>
  <c r="EK7" i="2"/>
  <c r="FB32" i="2"/>
  <c r="ES12" i="2"/>
  <c r="FT42" i="2"/>
  <c r="FT7" i="2"/>
  <c r="DY7" i="2"/>
  <c r="FB27" i="2"/>
  <c r="FH22" i="2"/>
  <c r="FY27" i="2"/>
  <c r="FY12" i="2"/>
  <c r="FH7" i="2"/>
  <c r="EC37" i="2"/>
  <c r="EH17" i="2"/>
  <c r="ED7" i="2"/>
  <c r="EL22" i="2"/>
  <c r="EL32" i="2"/>
  <c r="EU47" i="2"/>
  <c r="ET42" i="2"/>
  <c r="EV22" i="2"/>
  <c r="FF22" i="2"/>
  <c r="FZ37" i="2"/>
  <c r="FY17" i="2"/>
  <c r="EF37" i="2"/>
  <c r="DY17" i="2"/>
  <c r="EB32" i="2"/>
  <c r="FD32" i="2"/>
  <c r="ES27" i="2"/>
  <c r="ET22" i="2"/>
  <c r="EZ12" i="2"/>
  <c r="EX7" i="2"/>
  <c r="FK22" i="2"/>
  <c r="FG32" i="2"/>
  <c r="FT47" i="2"/>
  <c r="FT27" i="2"/>
  <c r="FS12" i="2"/>
  <c r="EA37" i="2"/>
  <c r="EC27" i="2"/>
  <c r="EH12" i="2"/>
  <c r="EB7" i="2"/>
  <c r="FA47" i="2"/>
  <c r="EV42" i="2"/>
  <c r="FC17" i="2"/>
  <c r="ER7" i="2"/>
  <c r="FJ22" i="2"/>
  <c r="FK42" i="2"/>
  <c r="FV32" i="2"/>
  <c r="FC12" i="2"/>
  <c r="FI17" i="2"/>
  <c r="FK47" i="2"/>
  <c r="FC37" i="2"/>
  <c r="DL37" i="2"/>
  <c r="DB12" i="2"/>
  <c r="CK22" i="2"/>
  <c r="BF17" i="2"/>
  <c r="BT22" i="2"/>
  <c r="BQ7" i="2"/>
  <c r="CH12" i="2"/>
  <c r="FX12" i="2"/>
  <c r="ET37" i="2"/>
  <c r="FP22" i="2"/>
  <c r="FP23" i="2" s="1"/>
  <c r="FX32" i="2"/>
  <c r="FJ42" i="2"/>
  <c r="EQ12" i="2"/>
  <c r="EY17" i="2"/>
  <c r="ET7" i="2"/>
  <c r="EH22" i="2"/>
  <c r="EQ47" i="2"/>
  <c r="FD22" i="2"/>
  <c r="FQ32" i="2"/>
  <c r="FQ37" i="2"/>
  <c r="DK32" i="2"/>
  <c r="DK47" i="2"/>
  <c r="CY7" i="2"/>
  <c r="DC32" i="2"/>
  <c r="DT32" i="2"/>
  <c r="CZ42" i="2"/>
  <c r="CG12" i="2"/>
  <c r="CO27" i="2"/>
  <c r="CV27" i="2"/>
  <c r="CN37" i="2"/>
  <c r="DQ22" i="2"/>
  <c r="DN42" i="2"/>
  <c r="CP12" i="2"/>
  <c r="DB42" i="2"/>
  <c r="CA12" i="2"/>
  <c r="DD17" i="2"/>
  <c r="BS32" i="2"/>
  <c r="DA12" i="2"/>
  <c r="AV7" i="2"/>
  <c r="CW42" i="2"/>
  <c r="BR47" i="2"/>
  <c r="AQ47" i="2"/>
  <c r="AH17" i="2"/>
  <c r="AI12" i="2"/>
  <c r="DL17" i="2"/>
  <c r="AS22" i="2"/>
  <c r="BM7" i="2"/>
  <c r="X32" i="2"/>
  <c r="FT12" i="2"/>
  <c r="FS17" i="2"/>
  <c r="FW22" i="2"/>
  <c r="GA32" i="2"/>
  <c r="FW42" i="2"/>
  <c r="FY47" i="2"/>
  <c r="FH27" i="2"/>
  <c r="EY7" i="2"/>
  <c r="EW17" i="2"/>
  <c r="ES22" i="2"/>
  <c r="FD27" i="2"/>
  <c r="ES42" i="2"/>
  <c r="FR7" i="2"/>
  <c r="FX17" i="2"/>
  <c r="FS27" i="2"/>
  <c r="FT32" i="2"/>
  <c r="FX37" i="2"/>
  <c r="FZ47" i="2"/>
  <c r="FG47" i="2"/>
  <c r="FD7" i="2"/>
  <c r="FU22" i="2"/>
  <c r="FU42" i="2"/>
  <c r="FJ32" i="2"/>
  <c r="EU12" i="2"/>
  <c r="EW47" i="2"/>
  <c r="EG22" i="2"/>
  <c r="FR22" i="2"/>
  <c r="FG22" i="2"/>
  <c r="FD17" i="2"/>
  <c r="ET47" i="2"/>
  <c r="FE42" i="2"/>
  <c r="FD37" i="2"/>
  <c r="EL7" i="2"/>
  <c r="FF47" i="2"/>
  <c r="FH12" i="2"/>
  <c r="FZ17" i="2"/>
  <c r="EQ37" i="2"/>
  <c r="EV47" i="2"/>
  <c r="ED37" i="2"/>
  <c r="ET27" i="2"/>
  <c r="DY12" i="2"/>
  <c r="FC27" i="2"/>
  <c r="DY42" i="2"/>
  <c r="FY42" i="2"/>
  <c r="ET17" i="2"/>
  <c r="EB47" i="2"/>
  <c r="EV37" i="2"/>
  <c r="FF7" i="2"/>
  <c r="EZ47" i="2"/>
  <c r="EH37" i="2"/>
  <c r="DY22" i="2"/>
  <c r="EJ17" i="2"/>
  <c r="EE37" i="2"/>
  <c r="EG17" i="2"/>
  <c r="EB22" i="2"/>
  <c r="EG37" i="2"/>
  <c r="FR42" i="2"/>
  <c r="ES7" i="2"/>
  <c r="DY27" i="2"/>
  <c r="EQ27" i="2"/>
  <c r="EG47" i="2"/>
  <c r="DZ12" i="2"/>
  <c r="FV42" i="2"/>
  <c r="ER17" i="2"/>
  <c r="EV32" i="2"/>
  <c r="EC7" i="2"/>
  <c r="DZ22" i="2"/>
  <c r="FR12" i="2"/>
  <c r="EQ22" i="2"/>
  <c r="EA47" i="2"/>
  <c r="EG32" i="2"/>
  <c r="EJ37" i="2"/>
  <c r="FP27" i="2"/>
  <c r="U12" i="2"/>
  <c r="BU22" i="2"/>
  <c r="DR17" i="2"/>
  <c r="AA32" i="2"/>
  <c r="X47" i="2"/>
  <c r="AE27" i="2"/>
  <c r="CF17" i="2"/>
  <c r="CM27" i="2"/>
  <c r="DE27" i="2"/>
  <c r="CH47" i="2"/>
  <c r="CP17" i="2"/>
  <c r="BG37" i="2"/>
  <c r="BA12" i="2"/>
  <c r="DM32" i="2"/>
  <c r="CJ32" i="2"/>
  <c r="BF12" i="2"/>
  <c r="BS17" i="2"/>
  <c r="AP12" i="2"/>
  <c r="DM7" i="2"/>
  <c r="CL17" i="2"/>
  <c r="BI27" i="2"/>
  <c r="AU17" i="2"/>
  <c r="BQ17" i="2"/>
  <c r="AN17" i="2"/>
  <c r="AW27" i="2"/>
  <c r="AD12" i="2"/>
  <c r="DF37" i="2"/>
  <c r="CA17" i="2"/>
  <c r="BI32" i="2"/>
  <c r="BS47" i="2"/>
  <c r="BS27" i="2"/>
  <c r="DM22" i="2"/>
  <c r="BU47" i="2"/>
  <c r="X17" i="2"/>
  <c r="BV7" i="2"/>
  <c r="AW32" i="2"/>
  <c r="AI17" i="2"/>
  <c r="DR7" i="2"/>
  <c r="AP22" i="2"/>
  <c r="AD47" i="2"/>
  <c r="W47" i="2"/>
  <c r="U17" i="2"/>
  <c r="U37" i="2"/>
  <c r="AI7" i="2"/>
  <c r="AZ22" i="2"/>
  <c r="BY12" i="2"/>
  <c r="AG17" i="2"/>
  <c r="AD27" i="2"/>
  <c r="U27" i="2"/>
  <c r="AG32" i="2"/>
  <c r="Z37" i="2"/>
  <c r="U47" i="2"/>
  <c r="AO32" i="2"/>
  <c r="AF37" i="2"/>
  <c r="AG27" i="2"/>
  <c r="AB27" i="2"/>
  <c r="W32" i="2"/>
  <c r="AC37" i="2"/>
  <c r="AI47" i="2"/>
  <c r="BA47" i="2"/>
  <c r="AF27" i="2"/>
  <c r="AA17" i="2"/>
  <c r="AI37" i="2"/>
  <c r="Z47" i="2"/>
  <c r="BV32" i="2"/>
  <c r="AN7" i="2"/>
  <c r="AY47" i="2"/>
  <c r="BL7" i="2"/>
  <c r="BV37" i="2"/>
  <c r="DF42" i="2"/>
  <c r="AT47" i="2"/>
  <c r="AT27" i="2"/>
  <c r="AV22" i="2"/>
  <c r="BJ27" i="2"/>
  <c r="BI12" i="2"/>
  <c r="BZ7" i="2"/>
  <c r="BY27" i="2"/>
  <c r="DF47" i="2"/>
  <c r="DK42" i="2"/>
  <c r="DN22" i="2"/>
  <c r="CA27" i="2"/>
  <c r="AO47" i="2"/>
  <c r="AV17" i="2"/>
  <c r="BH17" i="2"/>
  <c r="BZ27" i="2"/>
  <c r="CO32" i="2"/>
  <c r="DL7" i="2"/>
  <c r="DN17" i="2"/>
  <c r="AD17" i="2"/>
  <c r="AT37" i="2"/>
  <c r="AS17" i="2"/>
  <c r="AR22" i="2"/>
  <c r="BQ32" i="2"/>
  <c r="BW17" i="2"/>
  <c r="BZ32" i="2"/>
  <c r="AG12" i="2"/>
  <c r="AV27" i="2"/>
  <c r="BJ22" i="2"/>
  <c r="DS32" i="2"/>
  <c r="Z12" i="2"/>
  <c r="BA37" i="2"/>
  <c r="AV32" i="2"/>
  <c r="AS27" i="2"/>
  <c r="AQ22" i="2"/>
  <c r="AZ12" i="2"/>
  <c r="BN47" i="2"/>
  <c r="BP32" i="2"/>
  <c r="BK22" i="2"/>
  <c r="BM17" i="2"/>
  <c r="BV17" i="2"/>
  <c r="BV27" i="2"/>
  <c r="CA37" i="2"/>
  <c r="CP27" i="2"/>
  <c r="CI22" i="2"/>
  <c r="CW37" i="2"/>
  <c r="AR27" i="2"/>
  <c r="BQ47" i="2"/>
  <c r="BL27" i="2"/>
  <c r="BS22" i="2"/>
  <c r="BX32" i="2"/>
  <c r="BY47" i="2"/>
  <c r="CL42" i="2"/>
  <c r="DC12" i="2"/>
  <c r="DB7" i="2"/>
  <c r="DR32" i="2"/>
  <c r="AV47" i="2"/>
  <c r="AX17" i="2"/>
  <c r="BP37" i="2"/>
  <c r="BO32" i="2"/>
  <c r="BQ22" i="2"/>
  <c r="BO17" i="2"/>
  <c r="CA22" i="2"/>
  <c r="CM37" i="2"/>
  <c r="CF32" i="2"/>
  <c r="CZ17" i="2"/>
  <c r="DA7" i="2"/>
  <c r="DK37" i="2"/>
  <c r="DP12" i="2"/>
  <c r="AQ37" i="2"/>
  <c r="AP32" i="2"/>
  <c r="AW12" i="2"/>
  <c r="BS37" i="2"/>
  <c r="BR32" i="2"/>
  <c r="BO27" i="2"/>
  <c r="BH22" i="2"/>
  <c r="BQ12" i="2"/>
  <c r="BW12" i="2"/>
  <c r="BV22" i="2"/>
  <c r="CP7" i="2"/>
  <c r="CH17" i="2"/>
  <c r="CX42" i="2"/>
  <c r="CU37" i="2"/>
  <c r="DS22" i="2"/>
  <c r="CF42" i="2"/>
  <c r="CJ27" i="2"/>
  <c r="CL12" i="2"/>
  <c r="DB32" i="2"/>
  <c r="DA27" i="2"/>
  <c r="CY17" i="2"/>
  <c r="DD7" i="2"/>
  <c r="DO17" i="2"/>
  <c r="CP32" i="2"/>
  <c r="CN22" i="2"/>
  <c r="CM7" i="2"/>
  <c r="DA32" i="2"/>
  <c r="DD12" i="2"/>
  <c r="DL42" i="2"/>
  <c r="DQ12" i="2"/>
  <c r="CM32" i="2"/>
  <c r="CG27" i="2"/>
  <c r="CO12" i="2"/>
  <c r="DA47" i="2"/>
  <c r="CV42" i="2"/>
  <c r="CZ32" i="2"/>
  <c r="CX17" i="2"/>
  <c r="DQ42" i="2"/>
  <c r="DS17" i="2"/>
  <c r="DT7" i="2"/>
  <c r="CG17" i="2"/>
  <c r="CF7" i="2"/>
  <c r="CU42" i="2"/>
  <c r="CY32" i="2"/>
  <c r="CX27" i="2"/>
  <c r="CZ7" i="2"/>
  <c r="DT37" i="2"/>
  <c r="Y47" i="2"/>
  <c r="AC17" i="2"/>
  <c r="Z27" i="2"/>
  <c r="AF32" i="2"/>
  <c r="Y32" i="2"/>
  <c r="V37" i="2"/>
  <c r="AF47" i="2"/>
  <c r="BI7" i="2"/>
  <c r="W37" i="2"/>
  <c r="AC27" i="2"/>
  <c r="AI32" i="2"/>
  <c r="AD32" i="2"/>
  <c r="Y37" i="2"/>
  <c r="AE47" i="2"/>
  <c r="CA7" i="2"/>
  <c r="AH32" i="2"/>
  <c r="AI27" i="2"/>
  <c r="X37" i="2"/>
  <c r="V47" i="2"/>
  <c r="BG12" i="2"/>
  <c r="Y12" i="2"/>
  <c r="AX37" i="2"/>
  <c r="AO7" i="2"/>
  <c r="BY7" i="2"/>
  <c r="CK32" i="2"/>
  <c r="CN42" i="2"/>
  <c r="AW47" i="2"/>
  <c r="BK47" i="2"/>
  <c r="BF37" i="2"/>
  <c r="BF27" i="2"/>
  <c r="BZ12" i="2"/>
  <c r="BY37" i="2"/>
  <c r="DP42" i="2"/>
  <c r="DQ47" i="2"/>
  <c r="AC12" i="2"/>
  <c r="AU47" i="2"/>
  <c r="AY12" i="2"/>
  <c r="BL17" i="2"/>
  <c r="BU27" i="2"/>
  <c r="DF17" i="2"/>
  <c r="DN7" i="2"/>
  <c r="DB22" i="2"/>
  <c r="AR37" i="2"/>
  <c r="Z17" i="2"/>
  <c r="BG47" i="2"/>
  <c r="BX7" i="2"/>
  <c r="BP22" i="2"/>
  <c r="CA47" i="2"/>
  <c r="CO7" i="2"/>
  <c r="AF17" i="2"/>
  <c r="AT22" i="2"/>
  <c r="DD22" i="2"/>
  <c r="DL12" i="2"/>
  <c r="AW37" i="2"/>
  <c r="AY27" i="2"/>
  <c r="AV12" i="2"/>
  <c r="AW22" i="2"/>
  <c r="BJ47" i="2"/>
  <c r="BL32" i="2"/>
  <c r="BG22" i="2"/>
  <c r="BH12" i="2"/>
  <c r="BY17" i="2"/>
  <c r="BT27" i="2"/>
  <c r="CL27" i="2"/>
  <c r="CO17" i="2"/>
  <c r="DE42" i="2"/>
  <c r="DB37" i="2"/>
  <c r="AN27" i="2"/>
  <c r="AR7" i="2"/>
  <c r="BM47" i="2"/>
  <c r="BQ27" i="2"/>
  <c r="BN17" i="2"/>
  <c r="BT32" i="2"/>
  <c r="CJ42" i="2"/>
  <c r="CX22" i="2"/>
  <c r="CY12" i="2"/>
  <c r="CX7" i="2"/>
  <c r="DQ7" i="2"/>
  <c r="AZ37" i="2"/>
  <c r="AU32" i="2"/>
  <c r="AT17" i="2"/>
  <c r="BL37" i="2"/>
  <c r="BM22" i="2"/>
  <c r="BK17" i="2"/>
  <c r="BN7" i="2"/>
  <c r="BW22" i="2"/>
  <c r="CL47" i="2"/>
  <c r="CI37" i="2"/>
  <c r="CK42" i="2"/>
  <c r="CV17" i="2"/>
  <c r="DF7" i="2"/>
  <c r="DL32" i="2"/>
  <c r="DK33" i="2" s="1"/>
  <c r="DP7" i="2"/>
  <c r="AU37" i="2"/>
  <c r="AP27" i="2"/>
  <c r="AS12" i="2"/>
  <c r="AX7" i="2"/>
  <c r="BO37" i="2"/>
  <c r="BN32" i="2"/>
  <c r="BK27" i="2"/>
  <c r="BJ17" i="2"/>
  <c r="BK12" i="2"/>
  <c r="BX17" i="2"/>
  <c r="CM47" i="2"/>
  <c r="CP37" i="2"/>
  <c r="CL7" i="2"/>
  <c r="DC47" i="2"/>
  <c r="DD37" i="2"/>
  <c r="DR42" i="2"/>
  <c r="DO22" i="2"/>
  <c r="BN12" i="2"/>
  <c r="CO37" i="2"/>
  <c r="CN27" i="2"/>
  <c r="CN7" i="2"/>
  <c r="CX32" i="2"/>
  <c r="CW27" i="2"/>
  <c r="CU17" i="2"/>
  <c r="CG22" i="2"/>
  <c r="DN47" i="2"/>
  <c r="DR12" i="2"/>
  <c r="CL32" i="2"/>
  <c r="CJ22" i="2"/>
  <c r="CI7" i="2"/>
  <c r="DD27" i="2"/>
  <c r="CZ12" i="2"/>
  <c r="DQ17" i="2"/>
  <c r="CP22" i="2"/>
  <c r="DE37" i="2"/>
  <c r="CV32" i="2"/>
  <c r="DQ37" i="2"/>
  <c r="DK17" i="2"/>
  <c r="CF27" i="2"/>
  <c r="CN12" i="2"/>
  <c r="CN17" i="2"/>
  <c r="CZ37" i="2"/>
  <c r="CU32" i="2"/>
  <c r="DA22" i="2"/>
  <c r="DC7" i="2"/>
  <c r="DT22" i="2"/>
  <c r="AS32" i="2"/>
  <c r="Y17" i="2"/>
  <c r="V27" i="2"/>
  <c r="AB32" i="2"/>
  <c r="AH37" i="2"/>
  <c r="AB37" i="2"/>
  <c r="AB47" i="2"/>
  <c r="X27" i="2"/>
  <c r="AC47" i="2"/>
  <c r="Y27" i="2"/>
  <c r="AE32" i="2"/>
  <c r="V32" i="2"/>
  <c r="U32" i="2"/>
  <c r="AA47" i="2"/>
  <c r="BV47" i="2"/>
  <c r="AG47" i="2"/>
  <c r="AA27" i="2"/>
  <c r="AH47" i="2"/>
  <c r="BU7" i="2"/>
  <c r="BT7" i="2"/>
  <c r="AB17" i="2"/>
  <c r="AX27" i="2"/>
  <c r="AN22" i="2"/>
  <c r="BU17" i="2"/>
  <c r="DT17" i="2"/>
  <c r="BP12" i="2"/>
  <c r="X12" i="2"/>
  <c r="AN47" i="2"/>
  <c r="BA32" i="2"/>
  <c r="BA22" i="2"/>
  <c r="BR37" i="2"/>
  <c r="BR27" i="2"/>
  <c r="BR22" i="2"/>
  <c r="BP7" i="2"/>
  <c r="BV12" i="2"/>
  <c r="BU37" i="2"/>
  <c r="DS42" i="2"/>
  <c r="BM37" i="2"/>
  <c r="U7" i="2"/>
  <c r="AZ27" i="2"/>
  <c r="AS7" i="2"/>
  <c r="BO7" i="2"/>
  <c r="BZ37" i="2"/>
  <c r="DP17" i="2"/>
  <c r="BH7" i="2"/>
  <c r="AT7" i="2"/>
  <c r="DF22" i="2"/>
  <c r="AR32" i="2"/>
  <c r="AO17" i="2"/>
  <c r="BI37" i="2"/>
  <c r="BP27" i="2"/>
  <c r="BX12" i="2"/>
  <c r="BY22" i="2"/>
  <c r="BX47" i="2"/>
  <c r="DF27" i="2"/>
  <c r="W17" i="2"/>
  <c r="AT12" i="2"/>
  <c r="DS12" i="2"/>
  <c r="AH12" i="2"/>
  <c r="AS47" i="2"/>
  <c r="AS37" i="2"/>
  <c r="BA27" i="2"/>
  <c r="AY22" i="2"/>
  <c r="AR17" i="2"/>
  <c r="BF47" i="2"/>
  <c r="BN22" i="2"/>
  <c r="BI17" i="2"/>
  <c r="BW7" i="2"/>
  <c r="BX22" i="2"/>
  <c r="BY32" i="2"/>
  <c r="BZ47" i="2"/>
  <c r="CH27" i="2"/>
  <c r="CY47" i="2"/>
  <c r="DA42" i="2"/>
  <c r="CX37" i="2"/>
  <c r="AZ7" i="2"/>
  <c r="BI47" i="2"/>
  <c r="BM27" i="2"/>
  <c r="BM12" i="2"/>
  <c r="BX37" i="2"/>
  <c r="CW17" i="2"/>
  <c r="CU12" i="2"/>
  <c r="CW7" i="2"/>
  <c r="DK7" i="2"/>
  <c r="DK8" i="2" s="1"/>
  <c r="AV37" i="2"/>
  <c r="AQ32" i="2"/>
  <c r="AP17" i="2"/>
  <c r="BL47" i="2"/>
  <c r="BG32" i="2"/>
  <c r="BI22" i="2"/>
  <c r="BG17" i="2"/>
  <c r="CA32" i="2"/>
  <c r="CM42" i="2"/>
  <c r="CN32" i="2"/>
  <c r="CW22" i="2"/>
  <c r="CX12" i="2"/>
  <c r="DS37" i="2"/>
  <c r="DQ32" i="2"/>
  <c r="AX32" i="2"/>
  <c r="AW17" i="2"/>
  <c r="AO12" i="2"/>
  <c r="AN13" i="2" s="1"/>
  <c r="AP7" i="2"/>
  <c r="BG27" i="2"/>
  <c r="BJ12" i="2"/>
  <c r="BT17" i="2"/>
  <c r="CL37" i="2"/>
  <c r="CH7" i="2"/>
  <c r="CU47" i="2"/>
  <c r="DC37" i="2"/>
  <c r="DR37" i="2"/>
  <c r="CK37" i="2"/>
  <c r="CM17" i="2"/>
  <c r="CH42" i="2"/>
  <c r="DC27" i="2"/>
  <c r="DE22" i="2"/>
  <c r="DE12" i="2"/>
  <c r="CZ22" i="2"/>
  <c r="DM42" i="2"/>
  <c r="DP22" i="2"/>
  <c r="DE17" i="2"/>
  <c r="CV37" i="2"/>
  <c r="CJ12" i="2"/>
  <c r="DT12" i="2"/>
  <c r="DP47" i="2"/>
  <c r="DD32" i="2"/>
  <c r="CH22" i="2"/>
  <c r="DK12" i="2"/>
  <c r="DA17" i="2"/>
  <c r="CG7" i="2"/>
  <c r="CF37" i="2"/>
  <c r="CO47" i="2"/>
  <c r="CV22" i="2"/>
  <c r="CW32" i="2"/>
  <c r="DN37" i="2"/>
  <c r="CH37" i="2"/>
  <c r="BZ22" i="2"/>
  <c r="BL22" i="2"/>
  <c r="AT32" i="2"/>
  <c r="DO37" i="2"/>
  <c r="CJ37" i="2"/>
  <c r="BH27" i="2"/>
  <c r="BH47" i="2"/>
  <c r="AU27" i="2"/>
  <c r="DF32" i="2"/>
  <c r="BH32" i="2"/>
  <c r="DB47" i="2"/>
  <c r="BU32" i="2"/>
  <c r="BO22" i="2"/>
  <c r="AO37" i="2"/>
  <c r="DN32" i="2"/>
  <c r="DO27" i="2"/>
  <c r="AU7" i="2"/>
  <c r="AP37" i="2"/>
  <c r="BT12" i="2"/>
  <c r="DK27" i="2"/>
  <c r="DO42" i="2"/>
  <c r="BN37" i="2"/>
  <c r="BK7" i="2"/>
  <c r="BW27" i="2"/>
  <c r="AE17" i="2"/>
  <c r="AC32" i="2"/>
  <c r="AA37" i="2"/>
  <c r="W27" i="2"/>
  <c r="AD37" i="2"/>
  <c r="DL27" i="2"/>
  <c r="DM27" i="2"/>
  <c r="CP47" i="2"/>
  <c r="DK22" i="2"/>
  <c r="CI47" i="2"/>
  <c r="BR17" i="2"/>
  <c r="BJ32" i="2"/>
  <c r="BK37" i="2"/>
  <c r="AZ47" i="2"/>
  <c r="BJ7" i="2"/>
  <c r="BH37" i="2"/>
  <c r="CG32" i="2"/>
  <c r="AY17" i="2"/>
  <c r="AO22" i="2"/>
  <c r="AR12" i="2"/>
  <c r="BW47" i="2"/>
  <c r="V17" i="2"/>
  <c r="W12" i="2"/>
  <c r="AQ27" i="2"/>
  <c r="DM47" i="2"/>
  <c r="DN27" i="2"/>
  <c r="DP37" i="2"/>
  <c r="DO47" i="2"/>
  <c r="CV47" i="2"/>
  <c r="DT47" i="2"/>
  <c r="CW47" i="2"/>
  <c r="CK12" i="2"/>
  <c r="CI32" i="2"/>
  <c r="DM12" i="2"/>
  <c r="DC22" i="2"/>
  <c r="CG47" i="2"/>
  <c r="DQ27" i="2"/>
  <c r="BK32" i="2"/>
  <c r="BP47" i="2"/>
  <c r="BW37" i="2"/>
  <c r="AZ17" i="2"/>
  <c r="AO27" i="2"/>
  <c r="V12" i="2"/>
  <c r="DP32" i="2"/>
  <c r="BM32" i="2"/>
  <c r="BA17" i="2"/>
  <c r="AZ32" i="2"/>
  <c r="AA12" i="2"/>
  <c r="AQ7" i="2"/>
  <c r="CK17" i="2"/>
  <c r="DR27" i="2"/>
  <c r="BG7" i="2"/>
  <c r="BA7" i="2"/>
  <c r="AP47" i="2"/>
  <c r="AB12" i="2"/>
  <c r="DT27" i="2"/>
  <c r="DS47" i="2"/>
  <c r="CZ47" i="2"/>
  <c r="CU22" i="2"/>
  <c r="CK47" i="2"/>
  <c r="DO32" i="2"/>
  <c r="DR47" i="2"/>
  <c r="BR12" i="2"/>
  <c r="CG42" i="2"/>
  <c r="BT47" i="2"/>
  <c r="BR7" i="2"/>
  <c r="AX12" i="2"/>
  <c r="AY32" i="2"/>
  <c r="AQ17" i="2"/>
  <c r="CX47" i="2"/>
  <c r="AQ12" i="2"/>
  <c r="DP27" i="2"/>
  <c r="CI12" i="2"/>
  <c r="BS7" i="2"/>
  <c r="AE12" i="2"/>
  <c r="BS12" i="2"/>
  <c r="CK7" i="2"/>
  <c r="CJ47" i="2"/>
  <c r="BJ37" i="2"/>
  <c r="AE37" i="2"/>
  <c r="AF12" i="2"/>
  <c r="CZ27" i="2"/>
  <c r="AU12" i="2"/>
  <c r="AD7" i="2"/>
  <c r="X7" i="2"/>
  <c r="AA7" i="2"/>
  <c r="AH7" i="2"/>
  <c r="AG7" i="2"/>
  <c r="AB7" i="2"/>
  <c r="Y7" i="2"/>
  <c r="AE7" i="2"/>
  <c r="AF7" i="2"/>
  <c r="AC7" i="2"/>
  <c r="Z7" i="2"/>
  <c r="FP43" i="2" l="1"/>
  <c r="FP18" i="2"/>
  <c r="FP8" i="2"/>
  <c r="DY48" i="2"/>
  <c r="EQ33" i="2"/>
  <c r="CF13" i="2"/>
  <c r="DK23" i="2"/>
  <c r="CF23" i="2"/>
  <c r="CF48" i="2"/>
  <c r="FP28" i="2"/>
  <c r="EQ23" i="2"/>
  <c r="DY13" i="2"/>
  <c r="EQ38" i="2"/>
  <c r="EQ48" i="2"/>
  <c r="EQ13" i="2"/>
  <c r="DY38" i="2"/>
  <c r="FP38" i="2"/>
  <c r="FP13" i="2"/>
  <c r="FP48" i="2"/>
  <c r="CU28" i="2"/>
  <c r="BF23" i="2"/>
  <c r="BF8" i="2"/>
  <c r="BF18" i="2"/>
  <c r="CU8" i="2"/>
  <c r="EQ28" i="2"/>
  <c r="DY8" i="2"/>
  <c r="EQ18" i="2"/>
  <c r="DY33" i="2"/>
  <c r="FP33" i="2"/>
  <c r="BF33" i="2"/>
  <c r="DK48" i="2"/>
  <c r="DY18" i="2"/>
  <c r="EQ43" i="2"/>
  <c r="DY28" i="2"/>
  <c r="DY23" i="2"/>
  <c r="DY43" i="2"/>
  <c r="EQ8" i="2"/>
  <c r="CU48" i="2"/>
  <c r="CF8" i="2"/>
  <c r="CU38" i="2"/>
  <c r="U48" i="2"/>
  <c r="AN18" i="2"/>
  <c r="BF13" i="2"/>
  <c r="DK28" i="2"/>
  <c r="DK13" i="2"/>
  <c r="AN23" i="2"/>
  <c r="BF28" i="2"/>
  <c r="DK43" i="2"/>
  <c r="U38" i="2"/>
  <c r="CF18" i="2"/>
  <c r="AN48" i="2"/>
  <c r="CF38" i="2"/>
  <c r="CU13" i="2"/>
  <c r="CU18" i="2"/>
  <c r="BF38" i="2"/>
  <c r="CF43" i="2"/>
  <c r="CF33" i="2"/>
  <c r="AN8" i="2"/>
  <c r="U18" i="2"/>
  <c r="DK18" i="2"/>
  <c r="CU23" i="2"/>
  <c r="U8" i="2"/>
  <c r="AN38" i="2"/>
  <c r="BF48" i="2"/>
  <c r="U33" i="2"/>
  <c r="CU33" i="2"/>
  <c r="CF28" i="2"/>
  <c r="AN28" i="2"/>
  <c r="CU43" i="2"/>
  <c r="DK38" i="2"/>
  <c r="AN33" i="2"/>
  <c r="U28" i="2"/>
  <c r="U13" i="2"/>
</calcChain>
</file>

<file path=xl/sharedStrings.xml><?xml version="1.0" encoding="utf-8"?>
<sst xmlns="http://schemas.openxmlformats.org/spreadsheetml/2006/main" count="1435" uniqueCount="386">
  <si>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</si>
  <si>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</si>
  <si>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</si>
  <si>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</si>
  <si>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</si>
  <si>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</si>
  <si>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</si>
  <si>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</si>
  <si>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</si>
  <si>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</si>
  <si>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</si>
  <si>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</si>
  <si>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</si>
  <si>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</si>
  <si>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</si>
  <si>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</si>
  <si>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</si>
  <si>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</si>
  <si>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</si>
  <si>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</si>
  <si>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</si>
  <si>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</si>
  <si>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</si>
  <si>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</si>
  <si>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</si>
  <si>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</si>
  <si>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</si>
  <si>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</si>
  <si>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</si>
  <si>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</si>
  <si>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</si>
  <si>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</si>
  <si>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</si>
  <si>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</si>
  <si>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</si>
  <si>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</si>
  <si>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</si>
  <si>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</si>
  <si>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</si>
  <si>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</si>
  <si>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</si>
  <si>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</si>
  <si>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</si>
  <si>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</si>
  <si>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</si>
  <si>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</si>
  <si>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</si>
  <si>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</si>
  <si>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</si>
  <si>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</si>
  <si>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</si>
  <si>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</si>
  <si>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</si>
  <si>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</si>
  <si>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</si>
  <si>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</si>
  <si>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</si>
  <si>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</si>
  <si>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</si>
  <si>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</si>
  <si>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</si>
  <si>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</si>
  <si>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</si>
  <si>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</si>
  <si>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</si>
  <si>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</si>
  <si>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</si>
  <si>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</si>
  <si>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</si>
  <si>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</si>
  <si>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</si>
  <si>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</si>
  <si>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</si>
  <si>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</si>
  <si>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</si>
  <si>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</si>
  <si>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</si>
  <si>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</si>
  <si>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</si>
  <si>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</si>
  <si>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</si>
  <si>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</si>
  <si>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</si>
  <si>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</si>
  <si>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</si>
  <si>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</si>
  <si>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</si>
  <si>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</si>
  <si>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</si>
  <si>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</si>
  <si>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</si>
  <si>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</si>
  <si>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</si>
  <si>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</si>
  <si>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</si>
  <si>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</si>
  <si>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</si>
  <si>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</si>
  <si>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</si>
  <si>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</si>
  <si>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</si>
  <si>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</si>
  <si>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</si>
  <si>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</si>
  <si>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</si>
  <si>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</si>
  <si>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</si>
  <si>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</si>
  <si>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</si>
  <si>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</si>
  <si>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</si>
  <si>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</si>
  <si>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</si>
  <si>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</si>
  <si>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</si>
  <si>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</si>
  <si>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</si>
  <si>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</si>
  <si>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</si>
  <si>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</si>
  <si>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</si>
  <si>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</si>
  <si>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</si>
  <si>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</si>
  <si>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</si>
  <si>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</si>
  <si>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</si>
  <si>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</si>
  <si>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</si>
  <si>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</si>
  <si>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</si>
  <si>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</si>
  <si>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</si>
  <si>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</si>
  <si>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</si>
  <si>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</si>
  <si>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</si>
  <si>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</si>
  <si>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</si>
  <si>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</si>
  <si>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</si>
  <si>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</si>
  <si>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</si>
  <si>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</si>
  <si>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</si>
  <si>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</si>
  <si>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</si>
  <si>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</si>
  <si>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</si>
  <si>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</si>
  <si>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</si>
  <si>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</si>
  <si>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</si>
  <si>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</si>
  <si>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</si>
  <si>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</si>
  <si>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</si>
  <si>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</si>
  <si>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</si>
  <si>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</si>
  <si>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</si>
  <si>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</si>
  <si>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</si>
  <si>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</si>
  <si>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</si>
  <si>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</si>
  <si>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</si>
  <si>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</si>
  <si>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</si>
  <si>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</si>
  <si>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</si>
  <si>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</si>
  <si>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</si>
  <si>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</si>
  <si>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</si>
  <si>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</si>
  <si>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</si>
  <si>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</si>
  <si>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</si>
  <si>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</si>
  <si>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</si>
  <si>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</si>
  <si>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</si>
  <si>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</si>
  <si>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</si>
  <si>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</si>
  <si>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</si>
  <si>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</si>
  <si>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</si>
  <si>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</si>
  <si>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</si>
  <si>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</si>
  <si>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</si>
  <si>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</si>
  <si>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</si>
  <si>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</si>
  <si>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</si>
  <si>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</si>
  <si>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</si>
  <si>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</si>
  <si>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</si>
  <si>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</si>
  <si>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</si>
  <si>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</si>
  <si>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</si>
  <si>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</si>
  <si>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</si>
  <si>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</si>
  <si>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</si>
  <si>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</si>
  <si>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</si>
  <si>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</si>
  <si>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</si>
  <si>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</si>
  <si>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</si>
  <si>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</si>
  <si>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</si>
  <si>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</si>
  <si>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</si>
  <si>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</si>
  <si>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</si>
  <si>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</si>
  <si>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</si>
  <si>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</si>
  <si>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</si>
  <si>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</si>
  <si>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</si>
  <si>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</si>
  <si>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</si>
  <si>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</si>
  <si>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</si>
  <si>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</si>
  <si>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</si>
  <si>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</si>
  <si>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</si>
  <si>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</si>
  <si>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</si>
  <si>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</si>
  <si>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</si>
  <si>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</si>
  <si>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</si>
  <si>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</si>
  <si>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</si>
  <si>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</si>
  <si>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</si>
  <si>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</si>
  <si>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</si>
  <si>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</si>
  <si>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</si>
  <si>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</si>
  <si>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</si>
  <si>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</si>
  <si>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</si>
  <si>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</si>
  <si>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</si>
  <si>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</si>
  <si>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</si>
  <si>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</si>
  <si>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</si>
  <si>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</si>
  <si>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</si>
  <si>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</si>
  <si>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</si>
  <si>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</si>
  <si>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</si>
  <si>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</si>
  <si>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</si>
  <si>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</si>
  <si>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</si>
  <si>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</si>
  <si>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</si>
  <si>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</si>
  <si>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</si>
  <si>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</si>
  <si>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</si>
  <si>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</si>
  <si>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</si>
  <si>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</si>
  <si>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</si>
  <si>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</si>
  <si>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</si>
  <si>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</si>
  <si>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</si>
  <si>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</si>
  <si>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</si>
  <si>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</si>
  <si>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</si>
  <si>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#'bm25'!T$56/SUM('bm25'!T54:AC54)*pagerank!H35</t>
  </si>
  <si>
    <t>#'bm25'!T$57/SUM('bm25'!T54:AC54)*pagerank!H35</t>
  </si>
  <si>
    <t>#'bm25'!T$58/SUM('bm25'!T54:AC54)*pagerank!H35</t>
  </si>
  <si>
    <t>#'bm25'!T$59/SUM('bm25'!T54:AC54)*pagerank!H35</t>
  </si>
  <si>
    <t>#'bm25'!T$60/SUM('bm25'!T54:AC54)*pagerank!H35</t>
  </si>
  <si>
    <t>#'bm25'!T$61/SUM('bm25'!T54:AC54)*pagerank!H35</t>
  </si>
  <si>
    <t>#'bm25'!T$62/SUM('bm25'!T54:AC54)*pagerank!H35</t>
  </si>
  <si>
    <t>#'bm25'!T$63/SUM('bm25'!T54:AC54)*pagerank!H35</t>
  </si>
  <si>
    <t>#SUM(K42:K50)</t>
  </si>
  <si>
    <t>#SUM(N42:N50)</t>
  </si>
  <si>
    <t>#SUM(Q42:Q50)</t>
  </si>
  <si>
    <t>#SUM(T42:T50)</t>
  </si>
  <si>
    <t>#SUM(W42:W50)</t>
  </si>
  <si>
    <t>#SUM(Z42:Z50)</t>
  </si>
  <si>
    <t>#SUM(AC42:AC50)</t>
  </si>
  <si>
    <t>#SUM(AF42:AF50)</t>
  </si>
  <si>
    <t>#SUM(AI42:AI50)</t>
  </si>
  <si>
    <t>#$E$8+($E$7*K51)</t>
  </si>
  <si>
    <t>#E8+(E7*N51)</t>
  </si>
  <si>
    <t>#E8+(E7*Q51)</t>
  </si>
  <si>
    <t>#E8+(E7*T51)</t>
  </si>
  <si>
    <t>#E8+(E7*W51)</t>
  </si>
  <si>
    <t>#E8+(E7*Z51)</t>
  </si>
  <si>
    <t>#E8+(E7*AC51)</t>
  </si>
  <si>
    <t>#E8+(E7*AF51)</t>
  </si>
  <si>
    <t>#E8+(E7*AI51)</t>
  </si>
  <si>
    <t>#'bm25'!T55/SUM('bm25'!T54:AC54)*pagerank!H52</t>
  </si>
  <si>
    <t>#'bm25'!U$56/SUM('bm25'!T55:AC55)*pagerank!K52</t>
  </si>
  <si>
    <t>#'bm25'!U$57/SUM('bm25'!T55:AC55)*pagerank!K52</t>
  </si>
  <si>
    <t>#'bm25'!U$58/SUM('bm25'!T55:AC55)*pagerank!K52</t>
  </si>
  <si>
    <t>#'bm25'!U$59/SUM('bm25'!T55:AC55)*pagerank!K52</t>
  </si>
  <si>
    <t>#'bm25'!U$60/SUM('bm25'!T55:AC55)*pagerank!K52</t>
  </si>
  <si>
    <t>#'bm25'!U$61/SUM('bm25'!T55:AC55)*pagerank!K52</t>
  </si>
  <si>
    <t>#'bm25'!U$62/SUM('bm25'!T55:AC55)*pagerank!K52</t>
  </si>
  <si>
    <t>#'bm25'!U$63/SUM('bm25'!T55:AC55)*pagerank!K52</t>
  </si>
  <si>
    <t>#'bm25'!V$55/SUM('bm25'!T56:AC56)*pagerank!N52</t>
  </si>
  <si>
    <t>#'bm25'!V$57/SUM('bm25'!T56:AC56)*pagerank!N52</t>
  </si>
  <si>
    <t>#'bm25'!V$58/SUM('bm25'!T56:AC56)*pagerank!N52</t>
  </si>
  <si>
    <t>#'bm25'!V$59/SUM('bm25'!T56:AC56)*pagerank!N52</t>
  </si>
  <si>
    <t>#'bm25'!V$60/SUM('bm25'!T56:AC56)*pagerank!N52</t>
  </si>
  <si>
    <t>#'bm25'!V$61/SUM('bm25'!T56:AC56)*pagerank!N52</t>
  </si>
  <si>
    <t>#'bm25'!V$62/SUM('bm25'!T56:AC56)*pagerank!N52</t>
  </si>
  <si>
    <t>#'bm25'!V$63/SUM('bm25'!T56:AC56)*pagerank!N52</t>
  </si>
  <si>
    <t>#'bm25'!W$55/SUM('bm25'!T57:AC57)*pagerank!Q52</t>
  </si>
  <si>
    <t>#'bm25'!W$56/SUM('bm25'!T57:AC57)*pagerank!Q52</t>
  </si>
  <si>
    <t>#'bm25'!W$58/SUM('bm25'!T57:AC57)*pagerank!Q52</t>
  </si>
  <si>
    <t>#'bm25'!W$59/SUM('bm25'!T57:AC57)*pagerank!Q52</t>
  </si>
  <si>
    <t>#'bm25'!W$60/SUM('bm25'!T57:AC57)*pagerank!Q52</t>
  </si>
  <si>
    <t>#'bm25'!W$61/SUM('bm25'!T57:AC57)*pagerank!Q52</t>
  </si>
  <si>
    <t>#'bm25'!W$62/SUM('bm25'!T57:AC57)*pagerank!Q52</t>
  </si>
  <si>
    <t>#'bm25'!W$63/SUM('bm25'!T57:AC57)*pagerank!Q52</t>
  </si>
  <si>
    <t>#'bm25'!X$55/SUM('bm25'!T58:AC58)*pagerank!T52</t>
  </si>
  <si>
    <t>#'bm25'!X$56/SUM('bm25'!T58:AC58)*pagerank!T52</t>
  </si>
  <si>
    <t>#'bm25'!X$57/SUM('bm25'!T58:AC58)*pagerank!T52</t>
  </si>
  <si>
    <t>#'bm25'!X$59/SUM('bm25'!T58:AC58)*pagerank!T52</t>
  </si>
  <si>
    <t>#'bm25'!X$60/SUM('bm25'!T58:AC58)*pagerank!T52</t>
  </si>
  <si>
    <t>#'bm25'!X$61/SUM('bm25'!T58:AC58)*pagerank!T52</t>
  </si>
  <si>
    <t>#'bm25'!X$62/SUM('bm25'!T58:AC58)*pagerank!T52</t>
  </si>
  <si>
    <t>#'bm25'!X$63/SUM('bm25'!T58:AC58)*pagerank!T52</t>
  </si>
  <si>
    <t>#'bm25'!Y$55/SUM('bm25'!T59:AC59)*pagerank!W52</t>
  </si>
  <si>
    <t>#'bm25'!Y$56/SUM('bm25'!T59:AC59)*pagerank!W52</t>
  </si>
  <si>
    <t>#'bm25'!Y$57/SUM('bm25'!T59:AC59)*pagerank!W52</t>
  </si>
  <si>
    <t>#'bm25'!Y$58/SUM('bm25'!T59:AC59)*pagerank!W52</t>
  </si>
  <si>
    <t>#'bm25'!Y$60/SUM('bm25'!T59:AC59)*pagerank!W52</t>
  </si>
  <si>
    <t>#'bm25'!Y$61/SUM('bm25'!T59:AC59)*pagerank!W52</t>
  </si>
  <si>
    <t>#'bm25'!Y$62/SUM('bm25'!T59:AC59)*pagerank!W52</t>
  </si>
  <si>
    <t>#'bm25'!Y$63/SUM('bm25'!T59:AC59)*pagerank!W52</t>
  </si>
  <si>
    <t>#'bm25'!Z$55/SUM('bm25'!T60:AC60)*pagerank!Z52</t>
  </si>
  <si>
    <t>#'bm25'!Z$56/SUM('bm25'!T60:AC60)*pagerank!Z52</t>
  </si>
  <si>
    <t>#'bm25'!Z$57/SUM('bm25'!T60:AC60)*pagerank!Z52</t>
  </si>
  <si>
    <t>#'bm25'!Z$58/SUM('bm25'!T60:AC60)*pagerank!Z52</t>
  </si>
  <si>
    <t>#'bm25'!Z$59/SUM('bm25'!T60:AC60)*pagerank!Z52</t>
  </si>
  <si>
    <t>#'bm25'!Z$61/SUM('bm25'!T60:AC60)*pagerank!Z52</t>
  </si>
  <si>
    <t>#'bm25'!Z$62/SUM('bm25'!T60:AC60)*pagerank!Z52</t>
  </si>
  <si>
    <t>#'bm25'!Z$63/SUM('bm25'!T60:AC60)*pagerank!Z52</t>
  </si>
  <si>
    <t>#'bm25'!AA$55/SUM('bm25'!T61:AC61)*pagerank!AC52</t>
  </si>
  <si>
    <t>#'bm25'!AA$56/SUM('bm25'!T61:AC61)*pagerank!AC52</t>
  </si>
  <si>
    <t>#'bm25'!AA$57/SUM('bm25'!T61:AC61)*pagerank!AC52</t>
  </si>
  <si>
    <t>#'bm25'!AA$58/SUM('bm25'!T61:AC61)*pagerank!AC52</t>
  </si>
  <si>
    <t>#'bm25'!AA$59/SUM('bm25'!T61:AC61)*pagerank!AC52</t>
  </si>
  <si>
    <t>#'bm25'!AA$60/SUM('bm25'!T61:AC61)*pagerank!AC52</t>
  </si>
  <si>
    <t>#'bm25'!AA$62/SUM('bm25'!T61:AC61)*pagerank!AC52</t>
  </si>
  <si>
    <t>#'bm25'!AA$63/SUM('bm25'!T61:AC61)*pagerank!AC52</t>
  </si>
  <si>
    <t>#'bm25'!AB$55/SUM('bm25'!T62:AC62)*pagerank!AF52</t>
  </si>
  <si>
    <t>#'bm25'!AB$56/SUM('bm25'!T62:AC62)*pagerank!AF52</t>
  </si>
  <si>
    <t>#'bm25'!AB$57/SUM('bm25'!T62:AC62)*pagerank!AF52</t>
  </si>
  <si>
    <t>#'bm25'!AB$58/SUM('bm25'!T62:AC62)*pagerank!AF52</t>
  </si>
  <si>
    <t>#'bm25'!AB$59/SUM('bm25'!T62:AC62)*pagerank!AF52</t>
  </si>
  <si>
    <t>#'bm25'!AB$60/SUM('bm25'!T62:AC62)*pagerank!AF52</t>
  </si>
  <si>
    <t>#'bm25'!AB$61/SUM('bm25'!T62:AC62)*pagerank!AF52</t>
  </si>
  <si>
    <t>#'bm25'!AB$63/SUM('bm25'!T62:AC62)*pagerank!AF52</t>
  </si>
  <si>
    <t>#'bm25'!AC$55/SUM('bm25'!T63:AC63)*pagerank!AI52</t>
  </si>
  <si>
    <t>#'bm25'!AC$56/SUM('bm25'!T63:AC63)*pagerank!AI52</t>
  </si>
  <si>
    <t>#'bm25'!AC$57/SUM('bm25'!T63:AC63)*pagerank!AI52</t>
  </si>
  <si>
    <t>#'bm25'!AC$58/SUM('bm25'!T63:AC63)*pagerank!AI52</t>
  </si>
  <si>
    <t>#'bm25'!AC$59/SUM('bm25'!T63:AC63)*pagerank!AI52</t>
  </si>
  <si>
    <t>#'bm25'!AC$60/SUM('bm25'!T63:AC63)*pagerank!AI52</t>
  </si>
  <si>
    <t>#'bm25'!AC$61/SUM('bm25'!T63:AC63)*pagerank!AI52</t>
  </si>
  <si>
    <t>#'bm25'!AC$62/SUM('bm25'!T62:AC62)*pagerank!AI52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</si>
</sst>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1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9">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9" sqref="B9"/>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92"/>
  <sheetViews>
    <sheetView zoomScale="55" zoomScaleNormal="55" workbookViewId="0">
      <selection activeCell="V32" sqref="V32"/>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5" width="2" bestFit="1" customWidth="1"/>
    <col min="16" max="16" width="5.85546875" bestFit="1" customWidth="1"/>
    <col min="17" max="17" width="6.85546875"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1:209" x14ac:dyDescent="0.25">
      <c r="U2" s="21" t="s">
        <v>64</v>
      </c>
      <c r="V2" s="21"/>
      <c r="W2" s="21"/>
      <c r="X2" s="21"/>
      <c r="Y2" s="21"/>
      <c r="Z2" s="21"/>
      <c r="AA2" s="21"/>
      <c r="AB2" s="21"/>
      <c r="AC2" s="21"/>
      <c r="AD2" s="21"/>
      <c r="AE2" s="21"/>
      <c r="AF2" s="21"/>
      <c r="AG2" s="21"/>
      <c r="AH2" s="21"/>
      <c r="AI2" s="21"/>
      <c r="AN2" s="21" t="s">
        <v>75</v>
      </c>
      <c r="AO2" s="21"/>
      <c r="AP2" s="21"/>
      <c r="AQ2" s="21"/>
      <c r="AR2" s="21"/>
      <c r="AS2" s="21"/>
      <c r="AT2" s="21"/>
      <c r="AU2" s="21"/>
      <c r="AV2" s="21"/>
      <c r="AW2" s="21"/>
      <c r="AX2" s="21"/>
      <c r="AY2" s="21"/>
      <c r="AZ2" s="21"/>
      <c r="BA2" s="21"/>
      <c r="BF2" s="21" t="s">
        <v>77</v>
      </c>
      <c r="BG2" s="21"/>
      <c r="BH2" s="21"/>
      <c r="BI2" s="21"/>
      <c r="BJ2" s="21"/>
      <c r="BK2" s="21"/>
      <c r="BL2" s="21"/>
      <c r="BM2" s="21"/>
      <c r="BN2" s="21"/>
      <c r="BO2" s="21"/>
      <c r="BP2" s="21"/>
      <c r="BQ2" s="21"/>
      <c r="BR2" s="21"/>
      <c r="BS2" s="21"/>
      <c r="BT2" s="21"/>
      <c r="BU2" s="21"/>
      <c r="BV2" s="21"/>
      <c r="BW2" s="21"/>
      <c r="BX2" s="21"/>
      <c r="BY2" s="21"/>
      <c r="BZ2" s="21"/>
      <c r="CA2" s="21"/>
      <c r="CF2" s="21" t="s">
        <v>79</v>
      </c>
      <c r="CG2" s="21"/>
      <c r="CH2" s="21"/>
      <c r="CI2" s="21"/>
      <c r="CJ2" s="21"/>
      <c r="CK2" s="21"/>
      <c r="CL2" s="21"/>
      <c r="CM2" s="21"/>
      <c r="CN2" s="21"/>
      <c r="CO2" s="21"/>
      <c r="CP2" s="21"/>
      <c r="CQ2" s="3"/>
      <c r="CR2" s="3"/>
      <c r="CS2" s="4"/>
      <c r="CU2" s="21" t="s">
        <v>81</v>
      </c>
      <c r="CV2" s="21"/>
      <c r="CW2" s="21"/>
      <c r="CX2" s="21"/>
      <c r="CY2" s="21"/>
      <c r="CZ2" s="21"/>
      <c r="DA2" s="21"/>
      <c r="DB2" s="21"/>
      <c r="DC2" s="21"/>
      <c r="DD2" s="21"/>
      <c r="DE2" s="21"/>
      <c r="DF2" s="21"/>
      <c r="DG2" s="3"/>
      <c r="DI2" s="4"/>
      <c r="DK2" s="21" t="s">
        <v>85</v>
      </c>
      <c r="DL2" s="21"/>
      <c r="DM2" s="21"/>
      <c r="DN2" s="21"/>
      <c r="DO2" s="21"/>
      <c r="DP2" s="21"/>
      <c r="DQ2" s="21"/>
      <c r="DR2" s="21"/>
      <c r="DS2" s="21"/>
      <c r="DT2" s="21"/>
      <c r="DU2" s="3"/>
      <c r="DW2" s="4"/>
      <c r="DY2" s="21" t="s">
        <v>89</v>
      </c>
      <c r="DZ2" s="21"/>
      <c r="EA2" s="21"/>
      <c r="EB2" s="21"/>
      <c r="EC2" s="21"/>
      <c r="ED2" s="21"/>
      <c r="EE2" s="21"/>
      <c r="EF2" s="21"/>
      <c r="EG2" s="21"/>
      <c r="EH2" s="21"/>
      <c r="EI2" s="21"/>
      <c r="EJ2" s="21"/>
      <c r="EK2" s="21"/>
      <c r="EL2" s="21"/>
      <c r="EO2" s="4"/>
      <c r="EQ2" s="21" t="s">
        <v>93</v>
      </c>
      <c r="ER2" s="21"/>
      <c r="ES2" s="21"/>
      <c r="ET2" s="21"/>
      <c r="EU2" s="21"/>
      <c r="EV2" s="21"/>
      <c r="EW2" s="21"/>
      <c r="EX2" s="21"/>
      <c r="EY2" s="21"/>
      <c r="EZ2" s="21"/>
      <c r="FA2" s="21"/>
      <c r="FB2" s="21"/>
      <c r="FC2" s="21"/>
      <c r="FD2" s="21"/>
      <c r="FE2" s="21"/>
      <c r="FF2" s="21"/>
      <c r="FG2" s="21"/>
      <c r="FH2" s="21"/>
      <c r="FI2" s="21"/>
      <c r="FJ2" s="21"/>
      <c r="FK2" s="21"/>
      <c r="FN2" s="4"/>
      <c r="FP2" s="21" t="s">
        <v>97</v>
      </c>
      <c r="FQ2" s="21"/>
      <c r="FR2" s="21"/>
      <c r="FS2" s="21"/>
      <c r="FT2" s="21"/>
      <c r="FU2" s="21"/>
      <c r="FV2" s="21"/>
      <c r="FW2" s="21"/>
      <c r="FX2" s="21"/>
      <c r="FY2" s="21"/>
      <c r="FZ2" s="21"/>
      <c r="GA2" s="21"/>
      <c r="GD2" s="4"/>
      <c r="GF2" s="21" t="s">
        <v>100</v>
      </c>
      <c r="GG2" s="21"/>
      <c r="GH2" s="21"/>
      <c r="GI2" s="21"/>
      <c r="GJ2" s="21"/>
      <c r="GK2" s="21"/>
      <c r="GL2" s="21"/>
      <c r="GM2" s="21"/>
      <c r="GN2" s="21"/>
      <c r="GO2" s="21"/>
      <c r="GP2" s="21"/>
      <c r="GQ2" s="21"/>
      <c r="GR2" s="21"/>
      <c r="GS2" s="21"/>
      <c r="GT2" s="21"/>
      <c r="GU2" s="21"/>
      <c r="GV2" s="21"/>
      <c r="GW2" s="21"/>
      <c r="GX2" s="21"/>
      <c r="GY2" s="21"/>
      <c r="GZ2" s="21"/>
      <c r="HA2" s="21"/>
    </row>
    <row r="3" spans="1:209" x14ac:dyDescent="0.25">
      <c r="A3" s="5"/>
      <c r="B3" s="24" t="s">
        <v>55</v>
      </c>
      <c r="C3" s="24"/>
      <c r="D3" s="24"/>
      <c r="E3" s="24"/>
      <c r="F3" s="24"/>
      <c r="G3" s="24"/>
      <c r="H3" s="24"/>
      <c r="I3" s="24"/>
      <c r="J3" s="24"/>
      <c r="K3" s="24"/>
      <c r="L3" s="25" t="s">
        <v>58</v>
      </c>
      <c r="M3" s="26" t="s">
        <v>59</v>
      </c>
      <c r="P3" t="s">
        <v>60</v>
      </c>
      <c r="Q3">
        <v>1.2</v>
      </c>
      <c r="U3" s="21" t="s">
        <v>56</v>
      </c>
      <c r="V3" s="21"/>
      <c r="W3" s="21"/>
      <c r="X3" s="21"/>
      <c r="Y3" s="21"/>
      <c r="Z3" s="21"/>
      <c r="AA3" s="21"/>
      <c r="AB3" s="21"/>
      <c r="AC3" s="21"/>
      <c r="AD3" s="21"/>
      <c r="AE3" s="21"/>
      <c r="AF3" s="21"/>
      <c r="AG3" s="21"/>
      <c r="AH3" s="21"/>
      <c r="AI3" s="21"/>
      <c r="AN3" s="21" t="s">
        <v>56</v>
      </c>
      <c r="AO3" s="21"/>
      <c r="AP3" s="21"/>
      <c r="AQ3" s="21"/>
      <c r="AR3" s="21"/>
      <c r="AS3" s="21"/>
      <c r="AT3" s="21"/>
      <c r="AU3" s="21"/>
      <c r="AV3" s="21"/>
      <c r="AW3" s="21"/>
      <c r="AX3" s="21"/>
      <c r="AY3" s="21"/>
      <c r="AZ3" s="21"/>
      <c r="BA3" s="21"/>
      <c r="BF3" s="21" t="s">
        <v>56</v>
      </c>
      <c r="BG3" s="21"/>
      <c r="BH3" s="21"/>
      <c r="BI3" s="21"/>
      <c r="BJ3" s="21"/>
      <c r="BK3" s="21"/>
      <c r="BL3" s="21"/>
      <c r="BM3" s="21"/>
      <c r="BN3" s="21"/>
      <c r="BO3" s="21"/>
      <c r="BP3" s="21"/>
      <c r="BQ3" s="21"/>
      <c r="BR3" s="21"/>
      <c r="BS3" s="21"/>
      <c r="BT3" s="21"/>
      <c r="BU3" s="21"/>
      <c r="BV3" s="21"/>
      <c r="BW3" s="21"/>
      <c r="BX3" s="21"/>
      <c r="BY3" s="21"/>
      <c r="BZ3" s="21"/>
      <c r="CA3" s="21"/>
      <c r="CF3" s="21" t="s">
        <v>56</v>
      </c>
      <c r="CG3" s="21"/>
      <c r="CH3" s="21"/>
      <c r="CI3" s="21"/>
      <c r="CJ3" s="21"/>
      <c r="CK3" s="21"/>
      <c r="CL3" s="21"/>
      <c r="CM3" s="21"/>
      <c r="CN3" s="21"/>
      <c r="CO3" s="21"/>
      <c r="CP3" s="21"/>
      <c r="CQ3" s="3"/>
      <c r="CR3" s="3"/>
      <c r="CS3" s="4"/>
      <c r="CU3" s="21" t="s">
        <v>56</v>
      </c>
      <c r="CV3" s="21"/>
      <c r="CW3" s="21"/>
      <c r="CX3" s="21"/>
      <c r="CY3" s="21"/>
      <c r="CZ3" s="21"/>
      <c r="DA3" s="21"/>
      <c r="DB3" s="21"/>
      <c r="DC3" s="21"/>
      <c r="DD3" s="21"/>
      <c r="DE3" s="21"/>
      <c r="DF3" s="21"/>
      <c r="DG3" s="3"/>
      <c r="DI3" s="4"/>
      <c r="DK3" s="21" t="s">
        <v>56</v>
      </c>
      <c r="DL3" s="21"/>
      <c r="DM3" s="21"/>
      <c r="DN3" s="21"/>
      <c r="DO3" s="21"/>
      <c r="DP3" s="21"/>
      <c r="DQ3" s="21"/>
      <c r="DR3" s="21"/>
      <c r="DS3" s="21"/>
      <c r="DT3" s="21"/>
      <c r="DU3" s="3"/>
      <c r="DW3" s="4"/>
      <c r="DY3" s="21" t="s">
        <v>56</v>
      </c>
      <c r="DZ3" s="21"/>
      <c r="EA3" s="21"/>
      <c r="EB3" s="21"/>
      <c r="EC3" s="21"/>
      <c r="ED3" s="21"/>
      <c r="EE3" s="21"/>
      <c r="EF3" s="21"/>
      <c r="EG3" s="21"/>
      <c r="EH3" s="21"/>
      <c r="EI3" s="21"/>
      <c r="EJ3" s="21"/>
      <c r="EK3" s="21"/>
      <c r="EL3" s="21"/>
      <c r="EO3" s="4"/>
      <c r="EQ3" s="21" t="s">
        <v>56</v>
      </c>
      <c r="ER3" s="21"/>
      <c r="ES3" s="21"/>
      <c r="ET3" s="21"/>
      <c r="EU3" s="21"/>
      <c r="EV3" s="21"/>
      <c r="EW3" s="21"/>
      <c r="EX3" s="21"/>
      <c r="EY3" s="21"/>
      <c r="EZ3" s="21"/>
      <c r="FA3" s="21"/>
      <c r="FB3" s="21"/>
      <c r="FC3" s="21"/>
      <c r="FD3" s="21"/>
      <c r="FE3" s="21"/>
      <c r="FF3" s="21"/>
      <c r="FG3" s="21"/>
      <c r="FH3" s="21"/>
      <c r="FI3" s="21"/>
      <c r="FJ3" s="21"/>
      <c r="FK3" s="21"/>
      <c r="FN3" s="4"/>
      <c r="FP3" s="21" t="s">
        <v>56</v>
      </c>
      <c r="FQ3" s="21"/>
      <c r="FR3" s="21"/>
      <c r="FS3" s="21"/>
      <c r="FT3" s="21"/>
      <c r="FU3" s="21"/>
      <c r="FV3" s="21"/>
      <c r="FW3" s="21"/>
      <c r="FX3" s="21"/>
      <c r="FY3" s="21"/>
      <c r="FZ3" s="21"/>
      <c r="GA3" s="21"/>
      <c r="GD3" s="4"/>
      <c r="GF3" s="21" t="s">
        <v>56</v>
      </c>
      <c r="GG3" s="21"/>
      <c r="GH3" s="21"/>
      <c r="GI3" s="21"/>
      <c r="GJ3" s="21"/>
      <c r="GK3" s="21"/>
      <c r="GL3" s="21"/>
      <c r="GM3" s="21"/>
      <c r="GN3" s="21"/>
      <c r="GO3" s="21"/>
      <c r="GP3" s="21"/>
      <c r="GQ3" s="21"/>
      <c r="GR3" s="21"/>
      <c r="GS3" s="21"/>
      <c r="GT3" s="21"/>
      <c r="GU3" s="21"/>
      <c r="GV3" s="21"/>
      <c r="GW3" s="21"/>
      <c r="GX3" s="21"/>
      <c r="GY3" s="21"/>
      <c r="GZ3" s="21"/>
      <c r="HA3" s="21"/>
    </row>
    <row r="4" spans="1:209" x14ac:dyDescent="0.25">
      <c r="A4" s="6" t="s">
        <v>56</v>
      </c>
      <c r="B4" s="7">
        <v>1</v>
      </c>
      <c r="C4" s="7">
        <v>2</v>
      </c>
      <c r="D4" s="7">
        <v>3</v>
      </c>
      <c r="E4" s="7">
        <v>4</v>
      </c>
      <c r="F4" s="7">
        <v>5</v>
      </c>
      <c r="G4" s="7">
        <v>6</v>
      </c>
      <c r="H4" s="7">
        <v>7</v>
      </c>
      <c r="I4" s="7">
        <v>8</v>
      </c>
      <c r="J4" s="7">
        <v>9</v>
      </c>
      <c r="K4" s="7">
        <v>10</v>
      </c>
      <c r="L4" s="25"/>
      <c r="M4" s="26"/>
      <c r="P4" t="s">
        <v>61</v>
      </c>
      <c r="Q4">
        <v>0.75</v>
      </c>
      <c r="S4" s="2" t="s">
        <v>65</v>
      </c>
      <c r="U4" s="1" t="s">
        <v>63</v>
      </c>
      <c r="V4" s="1" t="s">
        <v>104</v>
      </c>
      <c r="W4" s="1" t="s">
        <v>105</v>
      </c>
      <c r="X4" s="1" t="s">
        <v>106</v>
      </c>
      <c r="Y4" s="1" t="s">
        <v>107</v>
      </c>
      <c r="Z4" s="1" t="s">
        <v>108</v>
      </c>
      <c r="AA4" s="1" t="s">
        <v>109</v>
      </c>
      <c r="AB4" s="1" t="s">
        <v>110</v>
      </c>
      <c r="AC4" s="1" t="s">
        <v>111</v>
      </c>
      <c r="AD4" s="1" t="s">
        <v>112</v>
      </c>
      <c r="AE4" s="1" t="s">
        <v>113</v>
      </c>
      <c r="AF4" s="1" t="s">
        <v>114</v>
      </c>
      <c r="AG4" s="1" t="s">
        <v>115</v>
      </c>
      <c r="AH4" s="1" t="s">
        <v>116</v>
      </c>
      <c r="AI4" s="1" t="s">
        <v>78</v>
      </c>
      <c r="AL4" s="2" t="s">
        <v>65</v>
      </c>
      <c r="AN4" s="1" t="s">
        <v>76</v>
      </c>
      <c r="AO4" s="1" t="s">
        <v>117</v>
      </c>
      <c r="AP4" s="1" t="s">
        <v>118</v>
      </c>
      <c r="AQ4" s="1" t="s">
        <v>105</v>
      </c>
      <c r="AR4" s="1" t="s">
        <v>119</v>
      </c>
      <c r="AS4" s="1" t="s">
        <v>120</v>
      </c>
      <c r="AT4" s="1" t="s">
        <v>108</v>
      </c>
      <c r="AU4" s="1" t="s">
        <v>109</v>
      </c>
      <c r="AV4" s="1" t="s">
        <v>121</v>
      </c>
      <c r="AW4" s="1" t="s">
        <v>122</v>
      </c>
      <c r="AX4" s="1" t="s">
        <v>123</v>
      </c>
      <c r="AY4" s="1" t="s">
        <v>124</v>
      </c>
      <c r="AZ4" s="1" t="s">
        <v>125</v>
      </c>
      <c r="BA4" s="1" t="s">
        <v>104</v>
      </c>
      <c r="BB4" s="14"/>
      <c r="BD4" s="2" t="s">
        <v>65</v>
      </c>
      <c r="BF4" s="15" t="s">
        <v>78</v>
      </c>
      <c r="BG4" s="1" t="s">
        <v>109</v>
      </c>
      <c r="BH4" s="1" t="s">
        <v>110</v>
      </c>
      <c r="BI4" s="1" t="s">
        <v>126</v>
      </c>
      <c r="BJ4" s="1" t="s">
        <v>112</v>
      </c>
      <c r="BK4" s="1" t="s">
        <v>113</v>
      </c>
      <c r="BL4" s="1" t="s">
        <v>114</v>
      </c>
      <c r="BM4" s="1" t="s">
        <v>127</v>
      </c>
      <c r="BN4" s="1" t="s">
        <v>128</v>
      </c>
      <c r="BO4" s="1" t="s">
        <v>129</v>
      </c>
      <c r="BP4" s="1" t="s">
        <v>123</v>
      </c>
      <c r="BQ4" s="1" t="s">
        <v>130</v>
      </c>
      <c r="BR4" s="1" t="s">
        <v>104</v>
      </c>
      <c r="BS4" s="1" t="s">
        <v>105</v>
      </c>
      <c r="BT4" s="1" t="s">
        <v>103</v>
      </c>
      <c r="BU4" s="1" t="s">
        <v>131</v>
      </c>
      <c r="BV4" s="1" t="s">
        <v>132</v>
      </c>
      <c r="BW4" s="1" t="s">
        <v>133</v>
      </c>
      <c r="BX4" s="1" t="s">
        <v>134</v>
      </c>
      <c r="BY4" s="1" t="s">
        <v>119</v>
      </c>
      <c r="BZ4" s="1" t="s">
        <v>135</v>
      </c>
      <c r="CA4" s="1" t="s">
        <v>136</v>
      </c>
      <c r="CD4" s="2" t="s">
        <v>65</v>
      </c>
      <c r="CF4" s="15" t="s">
        <v>80</v>
      </c>
      <c r="CG4" s="1" t="s">
        <v>76</v>
      </c>
      <c r="CH4" s="1" t="s">
        <v>124</v>
      </c>
      <c r="CI4" s="1" t="s">
        <v>125</v>
      </c>
      <c r="CJ4" s="1" t="s">
        <v>104</v>
      </c>
      <c r="CK4" s="1" t="s">
        <v>105</v>
      </c>
      <c r="CL4" s="1" t="s">
        <v>137</v>
      </c>
      <c r="CM4" s="1" t="s">
        <v>138</v>
      </c>
      <c r="CN4" s="1" t="s">
        <v>139</v>
      </c>
      <c r="CO4" s="1" t="s">
        <v>140</v>
      </c>
      <c r="CP4" s="1" t="s">
        <v>63</v>
      </c>
      <c r="CQ4" s="14"/>
      <c r="CR4" s="14"/>
      <c r="CS4" s="2" t="s">
        <v>65</v>
      </c>
      <c r="CU4" s="15" t="s">
        <v>84</v>
      </c>
      <c r="CV4" s="1" t="s">
        <v>117</v>
      </c>
      <c r="CW4" s="1" t="s">
        <v>118</v>
      </c>
      <c r="CX4" s="1" t="s">
        <v>141</v>
      </c>
      <c r="CY4" s="1" t="s">
        <v>142</v>
      </c>
      <c r="CZ4" s="1" t="s">
        <v>143</v>
      </c>
      <c r="DA4" s="1" t="s">
        <v>144</v>
      </c>
      <c r="DB4" s="1" t="s">
        <v>140</v>
      </c>
      <c r="DC4" s="1" t="s">
        <v>137</v>
      </c>
      <c r="DD4" s="1" t="s">
        <v>138</v>
      </c>
      <c r="DE4" s="1" t="s">
        <v>145</v>
      </c>
      <c r="DF4" s="1" t="s">
        <v>146</v>
      </c>
      <c r="DG4" s="14"/>
      <c r="DI4" s="2" t="s">
        <v>65</v>
      </c>
      <c r="DK4" s="15" t="s">
        <v>88</v>
      </c>
      <c r="DL4" s="1" t="s">
        <v>147</v>
      </c>
      <c r="DM4" s="1" t="s">
        <v>105</v>
      </c>
      <c r="DN4" s="1" t="s">
        <v>128</v>
      </c>
      <c r="DO4" s="1" t="s">
        <v>148</v>
      </c>
      <c r="DP4" s="1" t="s">
        <v>133</v>
      </c>
      <c r="DQ4" s="1" t="s">
        <v>149</v>
      </c>
      <c r="DR4" s="1" t="s">
        <v>84</v>
      </c>
      <c r="DS4" s="1" t="s">
        <v>117</v>
      </c>
      <c r="DT4" s="1" t="s">
        <v>143</v>
      </c>
      <c r="DU4" s="14"/>
      <c r="DW4" s="2" t="s">
        <v>65</v>
      </c>
      <c r="DY4" s="15" t="s">
        <v>92</v>
      </c>
      <c r="DZ4" s="1" t="s">
        <v>76</v>
      </c>
      <c r="EA4" s="1" t="s">
        <v>124</v>
      </c>
      <c r="EB4" s="1" t="s">
        <v>125</v>
      </c>
      <c r="EC4" s="1" t="s">
        <v>106</v>
      </c>
      <c r="ED4" s="1" t="s">
        <v>107</v>
      </c>
      <c r="EE4" s="1" t="s">
        <v>150</v>
      </c>
      <c r="EF4" s="1" t="s">
        <v>148</v>
      </c>
      <c r="EG4" s="1" t="s">
        <v>133</v>
      </c>
      <c r="EH4" s="1" t="s">
        <v>96</v>
      </c>
      <c r="EI4" s="1" t="s">
        <v>127</v>
      </c>
      <c r="EJ4" s="1" t="s">
        <v>112</v>
      </c>
      <c r="EK4" s="1" t="s">
        <v>113</v>
      </c>
      <c r="EL4" s="1" t="s">
        <v>151</v>
      </c>
      <c r="EO4" s="2" t="s">
        <v>65</v>
      </c>
      <c r="EQ4" s="15" t="s">
        <v>96</v>
      </c>
      <c r="ER4" s="1" t="s">
        <v>127</v>
      </c>
      <c r="ES4" s="1" t="s">
        <v>112</v>
      </c>
      <c r="ET4" s="1" t="s">
        <v>113</v>
      </c>
      <c r="EU4" s="1" t="s">
        <v>152</v>
      </c>
      <c r="EV4" s="1" t="s">
        <v>133</v>
      </c>
      <c r="EW4" s="1" t="s">
        <v>153</v>
      </c>
      <c r="EX4" s="1" t="s">
        <v>154</v>
      </c>
      <c r="EY4" s="1" t="s">
        <v>155</v>
      </c>
      <c r="EZ4" s="1" t="s">
        <v>63</v>
      </c>
      <c r="FA4" s="1" t="s">
        <v>156</v>
      </c>
      <c r="FB4" s="1" t="s">
        <v>157</v>
      </c>
      <c r="FC4" s="1" t="s">
        <v>158</v>
      </c>
      <c r="FD4" s="1" t="s">
        <v>159</v>
      </c>
      <c r="FE4" s="1" t="s">
        <v>160</v>
      </c>
      <c r="FF4" s="1" t="s">
        <v>110</v>
      </c>
      <c r="FG4" s="1" t="s">
        <v>161</v>
      </c>
      <c r="FH4" s="1" t="s">
        <v>162</v>
      </c>
      <c r="FI4" s="1" t="s">
        <v>163</v>
      </c>
      <c r="FJ4" s="1" t="s">
        <v>164</v>
      </c>
      <c r="FK4" s="1" t="s">
        <v>150</v>
      </c>
      <c r="FN4" s="2" t="s">
        <v>65</v>
      </c>
      <c r="FP4" s="15" t="s">
        <v>57</v>
      </c>
      <c r="FQ4" s="1" t="s">
        <v>165</v>
      </c>
      <c r="FR4" s="1" t="s">
        <v>76</v>
      </c>
      <c r="FS4" s="1" t="s">
        <v>166</v>
      </c>
      <c r="FT4" s="1" t="s">
        <v>167</v>
      </c>
      <c r="FU4" s="1" t="s">
        <v>168</v>
      </c>
      <c r="FV4" s="1" t="s">
        <v>169</v>
      </c>
      <c r="FW4" s="1" t="s">
        <v>170</v>
      </c>
      <c r="FX4" s="1" t="s">
        <v>171</v>
      </c>
      <c r="FY4" s="1" t="s">
        <v>172</v>
      </c>
      <c r="FZ4" s="1" t="s">
        <v>173</v>
      </c>
      <c r="GA4" s="1" t="s">
        <v>174</v>
      </c>
      <c r="GD4" s="2" t="s">
        <v>65</v>
      </c>
      <c r="GF4" s="15" t="s">
        <v>103</v>
      </c>
      <c r="GG4" s="1" t="s">
        <v>175</v>
      </c>
      <c r="GH4" s="1" t="s">
        <v>76</v>
      </c>
      <c r="GI4" s="1" t="s">
        <v>124</v>
      </c>
      <c r="GJ4" s="1" t="s">
        <v>125</v>
      </c>
      <c r="GK4" s="1" t="s">
        <v>104</v>
      </c>
      <c r="GL4" s="1" t="s">
        <v>105</v>
      </c>
      <c r="GM4" s="1" t="s">
        <v>123</v>
      </c>
      <c r="GN4" s="1" t="s">
        <v>148</v>
      </c>
      <c r="GO4" s="1" t="s">
        <v>133</v>
      </c>
      <c r="GP4" s="1" t="s">
        <v>149</v>
      </c>
      <c r="GQ4" s="1" t="s">
        <v>176</v>
      </c>
      <c r="GR4" s="1" t="s">
        <v>84</v>
      </c>
      <c r="GS4" s="1" t="s">
        <v>177</v>
      </c>
      <c r="GT4" s="1" t="s">
        <v>117</v>
      </c>
      <c r="GU4" s="1" t="s">
        <v>118</v>
      </c>
      <c r="GV4" s="1" t="s">
        <v>141</v>
      </c>
      <c r="GW4" s="1" t="s">
        <v>143</v>
      </c>
      <c r="GX4" s="1" t="s">
        <v>178</v>
      </c>
      <c r="GY4" s="1" t="s">
        <v>57</v>
      </c>
      <c r="GZ4" s="1" t="s">
        <v>179</v>
      </c>
      <c r="HA4" s="1" t="s">
        <v>180</v>
      </c>
    </row>
    <row r="5" spans="1:209" x14ac:dyDescent="0.25">
      <c r="A5" s="8" t="s">
        <v>57</v>
      </c>
      <c r="B5" s="9">
        <v>0</v>
      </c>
      <c r="C5" s="9">
        <v>0</v>
      </c>
      <c r="D5" s="9">
        <v>0</v>
      </c>
      <c r="E5" s="9">
        <v>0</v>
      </c>
      <c r="F5" s="9">
        <v>0</v>
      </c>
      <c r="G5" s="9">
        <v>0</v>
      </c>
      <c r="H5" s="9">
        <v>0</v>
      </c>
      <c r="I5" s="9">
        <v>0</v>
      </c>
      <c r="J5" s="9">
        <v>1</v>
      </c>
      <c r="K5" s="9">
        <v>1</v>
      </c>
      <c r="L5" s="9">
        <f>COUNTIF(B5:K5,"&gt;0")</f>
        <v>2</v>
      </c>
      <c r="M5" s="9">
        <f>LN(11/(L5+1))+1</f>
        <v>2.2992829841302607</v>
      </c>
      <c r="P5" t="s">
        <v>62</v>
      </c>
      <c r="Q5">
        <f>SUM(B92:K92)/10</f>
        <v>16.600000000000001</v>
      </c>
      <c r="S5" s="23">
        <v>2</v>
      </c>
      <c r="T5" t="s">
        <v>66</v>
      </c>
      <c r="U5">
        <f>VLOOKUP(U$4,$A$5:$M$91,3)</f>
        <v>0</v>
      </c>
      <c r="V5">
        <f t="shared" ref="V5:AI5" si="0">VLOOKUP(V$4,$A$5:$M$91,3)</f>
        <v>1</v>
      </c>
      <c r="W5">
        <f t="shared" si="0"/>
        <v>2</v>
      </c>
      <c r="X5">
        <f t="shared" si="0"/>
        <v>0</v>
      </c>
      <c r="Y5">
        <f t="shared" si="0"/>
        <v>0</v>
      </c>
      <c r="Z5">
        <f t="shared" si="0"/>
        <v>1</v>
      </c>
      <c r="AA5">
        <f t="shared" si="0"/>
        <v>1</v>
      </c>
      <c r="AB5">
        <f t="shared" si="0"/>
        <v>0</v>
      </c>
      <c r="AC5">
        <f t="shared" si="0"/>
        <v>0</v>
      </c>
      <c r="AD5">
        <f t="shared" si="0"/>
        <v>0</v>
      </c>
      <c r="AE5">
        <f t="shared" si="0"/>
        <v>0</v>
      </c>
      <c r="AF5">
        <f t="shared" si="0"/>
        <v>0</v>
      </c>
      <c r="AG5">
        <f t="shared" si="0"/>
        <v>0</v>
      </c>
      <c r="AH5">
        <f t="shared" si="0"/>
        <v>0</v>
      </c>
      <c r="AI5">
        <f t="shared" si="0"/>
        <v>0</v>
      </c>
      <c r="AL5" s="23">
        <v>1</v>
      </c>
      <c r="AM5" t="s">
        <v>66</v>
      </c>
      <c r="AN5">
        <f>VLOOKUP(AN$4,$A$5:$M$91,2)</f>
        <v>0</v>
      </c>
      <c r="AO5">
        <f t="shared" ref="AO5:BA5" si="1">VLOOKUP(AO$4,$A$5:$M$91,2)</f>
        <v>0</v>
      </c>
      <c r="AP5">
        <f t="shared" si="1"/>
        <v>0</v>
      </c>
      <c r="AQ5">
        <f t="shared" si="1"/>
        <v>1</v>
      </c>
      <c r="AR5">
        <f t="shared" si="1"/>
        <v>0</v>
      </c>
      <c r="AS5">
        <f t="shared" si="1"/>
        <v>0</v>
      </c>
      <c r="AT5">
        <f>VLOOKUP(AT$4,$A$5:$M$91,2)</f>
        <v>1</v>
      </c>
      <c r="AU5">
        <f t="shared" si="1"/>
        <v>1</v>
      </c>
      <c r="AV5">
        <f t="shared" si="1"/>
        <v>0</v>
      </c>
      <c r="AW5">
        <f t="shared" si="1"/>
        <v>0</v>
      </c>
      <c r="AX5">
        <f t="shared" si="1"/>
        <v>0</v>
      </c>
      <c r="AY5">
        <f t="shared" si="1"/>
        <v>0</v>
      </c>
      <c r="AZ5">
        <f t="shared" si="1"/>
        <v>0</v>
      </c>
      <c r="BA5">
        <f t="shared" si="1"/>
        <v>2</v>
      </c>
      <c r="BD5" s="23">
        <v>1</v>
      </c>
      <c r="BE5" t="s">
        <v>66</v>
      </c>
      <c r="BF5">
        <f>VLOOKUP(BF$4,$A$5:$M$91,2)</f>
        <v>1</v>
      </c>
      <c r="BG5">
        <f t="shared" ref="BG5:CA5" si="2">VLOOKUP(BG$4,$A$5:$M$91,2)</f>
        <v>1</v>
      </c>
      <c r="BH5">
        <f>VLOOKUP(BH$4,$A$5:$M$91,2)</f>
        <v>2</v>
      </c>
      <c r="BI5">
        <f t="shared" si="2"/>
        <v>0</v>
      </c>
      <c r="BJ5">
        <f t="shared" si="2"/>
        <v>1</v>
      </c>
      <c r="BK5">
        <f t="shared" si="2"/>
        <v>1</v>
      </c>
      <c r="BL5">
        <f>VLOOKUP(BL$4,$A$5:$M$91,2)</f>
        <v>1</v>
      </c>
      <c r="BM5">
        <f t="shared" si="2"/>
        <v>0</v>
      </c>
      <c r="BN5">
        <f t="shared" si="2"/>
        <v>0</v>
      </c>
      <c r="BO5">
        <f t="shared" si="2"/>
        <v>0</v>
      </c>
      <c r="BP5">
        <f t="shared" si="2"/>
        <v>0</v>
      </c>
      <c r="BQ5">
        <f t="shared" si="2"/>
        <v>0</v>
      </c>
      <c r="BR5">
        <f t="shared" si="2"/>
        <v>2</v>
      </c>
      <c r="BS5">
        <f t="shared" si="2"/>
        <v>1</v>
      </c>
      <c r="BT5">
        <f t="shared" si="2"/>
        <v>0</v>
      </c>
      <c r="BU5">
        <f t="shared" si="2"/>
        <v>0</v>
      </c>
      <c r="BV5">
        <f t="shared" si="2"/>
        <v>0</v>
      </c>
      <c r="BW5">
        <f t="shared" si="2"/>
        <v>0</v>
      </c>
      <c r="BX5">
        <f t="shared" si="2"/>
        <v>0</v>
      </c>
      <c r="BY5">
        <f>VLOOKUP(BY$4,$A$5:$M$91,2)</f>
        <v>0</v>
      </c>
      <c r="BZ5">
        <f t="shared" si="2"/>
        <v>0</v>
      </c>
      <c r="CA5">
        <f t="shared" si="2"/>
        <v>0</v>
      </c>
      <c r="CD5" s="23">
        <v>1</v>
      </c>
      <c r="CE5" t="s">
        <v>66</v>
      </c>
      <c r="CF5">
        <f>VLOOKUP(CF$4,$A$5:$M$91,2)</f>
        <v>0</v>
      </c>
      <c r="CG5">
        <f t="shared" ref="CG5:DF5" si="3">VLOOKUP(CG$4,$A$5:$M$91,2)</f>
        <v>0</v>
      </c>
      <c r="CH5">
        <f>VLOOKUP(CH$4,$A$5:$M$91,2)</f>
        <v>0</v>
      </c>
      <c r="CI5">
        <f t="shared" si="3"/>
        <v>0</v>
      </c>
      <c r="CJ5">
        <f t="shared" si="3"/>
        <v>2</v>
      </c>
      <c r="CK5">
        <f t="shared" si="3"/>
        <v>1</v>
      </c>
      <c r="CL5">
        <f>VLOOKUP(CL$4,$A$5:$M$91,2)</f>
        <v>0</v>
      </c>
      <c r="CM5">
        <f t="shared" si="3"/>
        <v>0</v>
      </c>
      <c r="CN5">
        <f t="shared" si="3"/>
        <v>0</v>
      </c>
      <c r="CO5">
        <f t="shared" si="3"/>
        <v>0</v>
      </c>
      <c r="CP5">
        <f t="shared" si="3"/>
        <v>1</v>
      </c>
      <c r="CS5" s="23">
        <v>1</v>
      </c>
      <c r="CT5" t="s">
        <v>66</v>
      </c>
      <c r="CU5">
        <f>VLOOKUP(CU$4,$A$5:$M$91,2)</f>
        <v>0</v>
      </c>
      <c r="CV5">
        <f t="shared" si="3"/>
        <v>0</v>
      </c>
      <c r="CW5">
        <f>VLOOKUP(CW$4,$A$5:$M$91,2)</f>
        <v>0</v>
      </c>
      <c r="CX5">
        <f t="shared" si="3"/>
        <v>0</v>
      </c>
      <c r="CY5">
        <f t="shared" si="3"/>
        <v>0</v>
      </c>
      <c r="CZ5">
        <f t="shared" si="3"/>
        <v>0</v>
      </c>
      <c r="DA5">
        <f>VLOOKUP(DA$4,$A$5:$M$91,2)</f>
        <v>0</v>
      </c>
      <c r="DB5">
        <f t="shared" si="3"/>
        <v>0</v>
      </c>
      <c r="DC5">
        <f t="shared" si="3"/>
        <v>0</v>
      </c>
      <c r="DD5">
        <f t="shared" si="3"/>
        <v>0</v>
      </c>
      <c r="DE5">
        <f t="shared" si="3"/>
        <v>0</v>
      </c>
      <c r="DF5">
        <f t="shared" si="3"/>
        <v>0</v>
      </c>
      <c r="DI5" s="23">
        <v>1</v>
      </c>
      <c r="DJ5" t="s">
        <v>66</v>
      </c>
      <c r="DK5">
        <f>VLOOKUP(DK$4,$A$5:$M$91,2)</f>
        <v>0</v>
      </c>
      <c r="DL5">
        <f t="shared" ref="DL5:DT5" si="4">VLOOKUP(DL$4,$A$5:$M$91,2)</f>
        <v>0</v>
      </c>
      <c r="DM5">
        <f>VLOOKUP(DM$4,$A$5:$M$91,2)</f>
        <v>1</v>
      </c>
      <c r="DN5">
        <f t="shared" si="4"/>
        <v>0</v>
      </c>
      <c r="DO5">
        <f t="shared" si="4"/>
        <v>0</v>
      </c>
      <c r="DP5">
        <f t="shared" si="4"/>
        <v>0</v>
      </c>
      <c r="DQ5">
        <f>VLOOKUP(DQ$4,$A$5:$M$91,2)</f>
        <v>0</v>
      </c>
      <c r="DR5">
        <f t="shared" si="4"/>
        <v>0</v>
      </c>
      <c r="DS5">
        <f t="shared" si="4"/>
        <v>0</v>
      </c>
      <c r="DT5">
        <f t="shared" si="4"/>
        <v>0</v>
      </c>
      <c r="DW5" s="23">
        <v>1</v>
      </c>
      <c r="DX5" t="s">
        <v>66</v>
      </c>
      <c r="DY5">
        <f>VLOOKUP(DY$4,$A$5:$M$91,2)</f>
        <v>0</v>
      </c>
      <c r="DZ5">
        <f t="shared" ref="DZ5:EL5" si="5">VLOOKUP(DZ$4,$A$5:$M$91,2)</f>
        <v>0</v>
      </c>
      <c r="EA5">
        <f>VLOOKUP(EA$4,$A$5:$M$91,2)</f>
        <v>0</v>
      </c>
      <c r="EB5">
        <f t="shared" si="5"/>
        <v>0</v>
      </c>
      <c r="EC5">
        <f t="shared" si="5"/>
        <v>1</v>
      </c>
      <c r="ED5">
        <f t="shared" si="5"/>
        <v>1</v>
      </c>
      <c r="EE5">
        <f>VLOOKUP(EE$4,$A$5:$M$91,2)</f>
        <v>0</v>
      </c>
      <c r="EF5">
        <f t="shared" si="5"/>
        <v>0</v>
      </c>
      <c r="EG5">
        <f t="shared" si="5"/>
        <v>0</v>
      </c>
      <c r="EH5">
        <f t="shared" si="5"/>
        <v>0</v>
      </c>
      <c r="EI5">
        <f t="shared" si="5"/>
        <v>0</v>
      </c>
      <c r="EJ5">
        <f t="shared" si="5"/>
        <v>1</v>
      </c>
      <c r="EK5">
        <f t="shared" si="5"/>
        <v>1</v>
      </c>
      <c r="EL5">
        <f t="shared" si="5"/>
        <v>0</v>
      </c>
      <c r="EO5" s="23">
        <v>1</v>
      </c>
      <c r="EP5" t="s">
        <v>66</v>
      </c>
      <c r="EQ5">
        <f>VLOOKUP(EQ$4,$A$5:$M$91,2)</f>
        <v>0</v>
      </c>
      <c r="ER5">
        <f t="shared" ref="ER5:FK5" si="6">VLOOKUP(ER$4,$A$5:$M$91,2)</f>
        <v>0</v>
      </c>
      <c r="ES5">
        <f>VLOOKUP(ES$4,$A$5:$M$91,2)</f>
        <v>1</v>
      </c>
      <c r="ET5">
        <f t="shared" si="6"/>
        <v>1</v>
      </c>
      <c r="EU5">
        <f t="shared" si="6"/>
        <v>0</v>
      </c>
      <c r="EV5">
        <f t="shared" si="6"/>
        <v>0</v>
      </c>
      <c r="EW5">
        <f>VLOOKUP(EW$4,$A$5:$M$91,2)</f>
        <v>0</v>
      </c>
      <c r="EX5">
        <f t="shared" si="6"/>
        <v>0</v>
      </c>
      <c r="EY5">
        <f t="shared" si="6"/>
        <v>0</v>
      </c>
      <c r="EZ5">
        <f t="shared" si="6"/>
        <v>1</v>
      </c>
      <c r="FA5">
        <f t="shared" si="6"/>
        <v>0</v>
      </c>
      <c r="FB5">
        <f t="shared" si="6"/>
        <v>0</v>
      </c>
      <c r="FC5">
        <f t="shared" si="6"/>
        <v>0</v>
      </c>
      <c r="FD5">
        <f t="shared" si="6"/>
        <v>0</v>
      </c>
      <c r="FE5">
        <f t="shared" si="6"/>
        <v>0</v>
      </c>
      <c r="FF5">
        <f t="shared" si="6"/>
        <v>2</v>
      </c>
      <c r="FG5">
        <f t="shared" si="6"/>
        <v>0</v>
      </c>
      <c r="FH5">
        <f t="shared" si="6"/>
        <v>0</v>
      </c>
      <c r="FI5">
        <f t="shared" si="6"/>
        <v>0</v>
      </c>
      <c r="FJ5">
        <f t="shared" si="6"/>
        <v>0</v>
      </c>
      <c r="FK5">
        <f t="shared" si="6"/>
        <v>0</v>
      </c>
      <c r="FN5" s="23">
        <v>1</v>
      </c>
      <c r="FO5" t="s">
        <v>66</v>
      </c>
      <c r="FP5">
        <f>VLOOKUP(FP$4,$A$5:$M$91,2)</f>
        <v>0</v>
      </c>
      <c r="FQ5">
        <f t="shared" ref="FQ5:GA5" si="7">VLOOKUP(FQ$4,$A$5:$M$91,2)</f>
        <v>0</v>
      </c>
      <c r="FR5">
        <f>VLOOKUP(FR$4,$A$5:$M$91,2)</f>
        <v>0</v>
      </c>
      <c r="FS5">
        <f t="shared" si="7"/>
        <v>0</v>
      </c>
      <c r="FT5">
        <f t="shared" si="7"/>
        <v>0</v>
      </c>
      <c r="FU5">
        <f t="shared" si="7"/>
        <v>0</v>
      </c>
      <c r="FV5">
        <f>VLOOKUP(FV$4,$A$5:$M$91,2)</f>
        <v>0</v>
      </c>
      <c r="FW5">
        <f t="shared" si="7"/>
        <v>0</v>
      </c>
      <c r="FX5">
        <f t="shared" si="7"/>
        <v>0</v>
      </c>
      <c r="FY5">
        <f t="shared" si="7"/>
        <v>0</v>
      </c>
      <c r="FZ5">
        <f t="shared" si="7"/>
        <v>0</v>
      </c>
      <c r="GA5">
        <f t="shared" si="7"/>
        <v>0</v>
      </c>
      <c r="GD5" s="23">
        <v>1</v>
      </c>
      <c r="GE5" t="s">
        <v>66</v>
      </c>
      <c r="GF5">
        <f>VLOOKUP(GF$4,$A$5:$M$91,2)</f>
        <v>0</v>
      </c>
      <c r="GG5">
        <f t="shared" ref="GG5:HA5" si="8">VLOOKUP(GG$4,$A$5:$M$91,2)</f>
        <v>0</v>
      </c>
      <c r="GH5">
        <f>VLOOKUP(GH$4,$A$5:$M$91,2)</f>
        <v>0</v>
      </c>
      <c r="GI5">
        <f t="shared" si="8"/>
        <v>0</v>
      </c>
      <c r="GJ5">
        <f t="shared" si="8"/>
        <v>0</v>
      </c>
      <c r="GK5">
        <f t="shared" si="8"/>
        <v>2</v>
      </c>
      <c r="GL5">
        <f>VLOOKUP(GL$4,$A$5:$M$91,2)</f>
        <v>1</v>
      </c>
      <c r="GM5">
        <f t="shared" si="8"/>
        <v>0</v>
      </c>
      <c r="GN5">
        <f t="shared" si="8"/>
        <v>0</v>
      </c>
      <c r="GO5">
        <f t="shared" si="8"/>
        <v>0</v>
      </c>
      <c r="GP5">
        <f t="shared" si="8"/>
        <v>0</v>
      </c>
      <c r="GQ5">
        <f t="shared" si="8"/>
        <v>0</v>
      </c>
      <c r="GR5">
        <f t="shared" si="8"/>
        <v>0</v>
      </c>
      <c r="GS5">
        <f t="shared" si="8"/>
        <v>0</v>
      </c>
      <c r="GT5">
        <f t="shared" si="8"/>
        <v>0</v>
      </c>
      <c r="GU5">
        <f t="shared" si="8"/>
        <v>0</v>
      </c>
      <c r="GV5">
        <f t="shared" si="8"/>
        <v>0</v>
      </c>
      <c r="GW5">
        <f t="shared" si="8"/>
        <v>0</v>
      </c>
      <c r="GX5">
        <f t="shared" si="8"/>
        <v>0</v>
      </c>
      <c r="GY5">
        <f>VLOOKUP(GY$4,$A$5:$M$91,2)</f>
        <v>0</v>
      </c>
      <c r="GZ5">
        <f t="shared" si="8"/>
        <v>0</v>
      </c>
      <c r="HA5">
        <f t="shared" si="8"/>
        <v>0</v>
      </c>
    </row>
    <row r="6" spans="1:209" x14ac:dyDescent="0.25">
      <c r="A6" s="10" t="s">
        <v>137</v>
      </c>
      <c r="B6" s="9">
        <v>0</v>
      </c>
      <c r="C6" s="9">
        <v>0</v>
      </c>
      <c r="D6" s="9">
        <v>0</v>
      </c>
      <c r="E6" s="9">
        <v>1</v>
      </c>
      <c r="F6" s="9">
        <v>1</v>
      </c>
      <c r="G6" s="9">
        <v>0</v>
      </c>
      <c r="H6" s="9">
        <v>0</v>
      </c>
      <c r="I6" s="9">
        <v>0</v>
      </c>
      <c r="J6" s="9">
        <v>0</v>
      </c>
      <c r="K6" s="9">
        <v>0</v>
      </c>
      <c r="L6" s="9">
        <f t="shared" ref="L6:L69" si="9">COUNTIF(B6:K6,"&gt;0")</f>
        <v>2</v>
      </c>
      <c r="M6" s="9">
        <f t="shared" ref="M6:M69" si="10">LN(11/(L6+1))+1</f>
        <v>2.2992829841302607</v>
      </c>
      <c r="S6" s="23"/>
      <c r="T6" t="s">
        <v>59</v>
      </c>
      <c r="U6">
        <f>IF(U5=0,0,VLOOKUP(U4,$A$5:$M$91,13))</f>
        <v>0</v>
      </c>
      <c r="V6">
        <f t="shared" ref="V6:AI6" si="11">IF(V5=0,0,VLOOKUP(V4,$A$5:$M$91,13))</f>
        <v>1.6061358035703155</v>
      </c>
      <c r="W6">
        <f t="shared" si="11"/>
        <v>1.4519851237430572</v>
      </c>
      <c r="X6">
        <f t="shared" si="11"/>
        <v>0</v>
      </c>
      <c r="Y6">
        <f t="shared" si="11"/>
        <v>0</v>
      </c>
      <c r="Z6">
        <f t="shared" si="11"/>
        <v>2.2992829841302607</v>
      </c>
      <c r="AA6">
        <f t="shared" si="11"/>
        <v>2.0116009116784799</v>
      </c>
      <c r="AB6">
        <f t="shared" si="11"/>
        <v>0</v>
      </c>
      <c r="AC6">
        <f t="shared" si="11"/>
        <v>0</v>
      </c>
      <c r="AD6">
        <f t="shared" si="11"/>
        <v>0</v>
      </c>
      <c r="AE6">
        <f t="shared" si="11"/>
        <v>0</v>
      </c>
      <c r="AF6">
        <f t="shared" si="11"/>
        <v>0</v>
      </c>
      <c r="AG6">
        <f t="shared" si="11"/>
        <v>0</v>
      </c>
      <c r="AH6">
        <f t="shared" si="11"/>
        <v>0</v>
      </c>
      <c r="AI6">
        <f t="shared" si="11"/>
        <v>0</v>
      </c>
      <c r="AL6" s="23"/>
      <c r="AM6" t="s">
        <v>59</v>
      </c>
      <c r="AN6">
        <f t="shared" ref="AN6:BA6" si="12">IF(AN5=0,0,VLOOKUP(AN4,$A$5:$M$91,13))</f>
        <v>0</v>
      </c>
      <c r="AO6">
        <f t="shared" si="12"/>
        <v>0</v>
      </c>
      <c r="AP6">
        <f t="shared" si="12"/>
        <v>0</v>
      </c>
      <c r="AQ6">
        <f t="shared" si="12"/>
        <v>1.4519851237430572</v>
      </c>
      <c r="AR6">
        <f t="shared" si="12"/>
        <v>0</v>
      </c>
      <c r="AS6">
        <f t="shared" si="12"/>
        <v>0</v>
      </c>
      <c r="AT6">
        <f t="shared" si="12"/>
        <v>2.2992829841302607</v>
      </c>
      <c r="AU6">
        <f t="shared" si="12"/>
        <v>2.0116009116784799</v>
      </c>
      <c r="AV6">
        <f t="shared" si="12"/>
        <v>0</v>
      </c>
      <c r="AW6">
        <f t="shared" si="12"/>
        <v>0</v>
      </c>
      <c r="AX6">
        <f t="shared" si="12"/>
        <v>0</v>
      </c>
      <c r="AY6">
        <f t="shared" si="12"/>
        <v>0</v>
      </c>
      <c r="AZ6">
        <f t="shared" si="12"/>
        <v>0</v>
      </c>
      <c r="BA6">
        <f t="shared" si="12"/>
        <v>1.6061358035703155</v>
      </c>
      <c r="BD6" s="23"/>
      <c r="BE6" t="s">
        <v>59</v>
      </c>
      <c r="BF6">
        <f t="shared" ref="BF6:CA6" si="13">IF(BF5=0,0,VLOOKUP(BF4,$A$5:$M$91,13))</f>
        <v>2.2992829841302607</v>
      </c>
      <c r="BG6">
        <f t="shared" si="13"/>
        <v>2.0116009116784799</v>
      </c>
      <c r="BH6">
        <f t="shared" si="13"/>
        <v>2.0116009116784799</v>
      </c>
      <c r="BI6">
        <f t="shared" si="13"/>
        <v>0</v>
      </c>
      <c r="BJ6">
        <f t="shared" si="13"/>
        <v>1.7884573603642702</v>
      </c>
      <c r="BK6">
        <f t="shared" si="13"/>
        <v>1.7884573603642702</v>
      </c>
      <c r="BL6">
        <f t="shared" si="13"/>
        <v>2.2992829841302607</v>
      </c>
      <c r="BM6">
        <f t="shared" si="13"/>
        <v>0</v>
      </c>
      <c r="BN6">
        <f t="shared" si="13"/>
        <v>0</v>
      </c>
      <c r="BO6">
        <f t="shared" si="13"/>
        <v>0</v>
      </c>
      <c r="BP6">
        <f t="shared" si="13"/>
        <v>0</v>
      </c>
      <c r="BQ6">
        <f t="shared" si="13"/>
        <v>0</v>
      </c>
      <c r="BR6">
        <f t="shared" si="13"/>
        <v>1.6061358035703155</v>
      </c>
      <c r="BS6">
        <f t="shared" si="13"/>
        <v>1.4519851237430572</v>
      </c>
      <c r="BT6">
        <f t="shared" si="13"/>
        <v>0</v>
      </c>
      <c r="BU6">
        <f t="shared" si="13"/>
        <v>0</v>
      </c>
      <c r="BV6">
        <f t="shared" si="13"/>
        <v>0</v>
      </c>
      <c r="BW6">
        <f t="shared" si="13"/>
        <v>0</v>
      </c>
      <c r="BX6">
        <f t="shared" si="13"/>
        <v>0</v>
      </c>
      <c r="BY6">
        <f t="shared" si="13"/>
        <v>0</v>
      </c>
      <c r="BZ6">
        <f t="shared" si="13"/>
        <v>0</v>
      </c>
      <c r="CA6">
        <f t="shared" si="13"/>
        <v>0</v>
      </c>
      <c r="CD6" s="23"/>
      <c r="CE6" t="s">
        <v>59</v>
      </c>
      <c r="CF6">
        <f t="shared" ref="CF6:CP6" si="14">IF(CF5=0,0,VLOOKUP(CF4,$A$5:$M$91,13))</f>
        <v>0</v>
      </c>
      <c r="CG6">
        <f t="shared" si="14"/>
        <v>0</v>
      </c>
      <c r="CH6">
        <f t="shared" si="14"/>
        <v>0</v>
      </c>
      <c r="CI6">
        <f t="shared" si="14"/>
        <v>0</v>
      </c>
      <c r="CJ6">
        <f t="shared" si="14"/>
        <v>1.6061358035703155</v>
      </c>
      <c r="CK6">
        <f t="shared" si="14"/>
        <v>1.4519851237430572</v>
      </c>
      <c r="CL6">
        <f t="shared" si="14"/>
        <v>0</v>
      </c>
      <c r="CM6">
        <f t="shared" si="14"/>
        <v>0</v>
      </c>
      <c r="CN6">
        <f t="shared" si="14"/>
        <v>0</v>
      </c>
      <c r="CO6">
        <f t="shared" si="14"/>
        <v>0</v>
      </c>
      <c r="CP6">
        <f t="shared" si="14"/>
        <v>2.0116009116784799</v>
      </c>
      <c r="CS6" s="23"/>
      <c r="CT6" t="s">
        <v>59</v>
      </c>
      <c r="CU6">
        <f t="shared" ref="CU6:DF6" si="15">IF(CU5=0,0,VLOOKUP(CU4,$A$5:$M$91,13))</f>
        <v>0</v>
      </c>
      <c r="CV6">
        <f t="shared" si="15"/>
        <v>0</v>
      </c>
      <c r="CW6">
        <f t="shared" si="15"/>
        <v>0</v>
      </c>
      <c r="CX6">
        <f t="shared" si="15"/>
        <v>0</v>
      </c>
      <c r="CY6">
        <f t="shared" si="15"/>
        <v>0</v>
      </c>
      <c r="CZ6">
        <f t="shared" si="15"/>
        <v>0</v>
      </c>
      <c r="DA6">
        <f t="shared" si="15"/>
        <v>0</v>
      </c>
      <c r="DB6">
        <f t="shared" si="15"/>
        <v>0</v>
      </c>
      <c r="DC6">
        <f t="shared" si="15"/>
        <v>0</v>
      </c>
      <c r="DD6">
        <f t="shared" si="15"/>
        <v>0</v>
      </c>
      <c r="DE6">
        <f t="shared" si="15"/>
        <v>0</v>
      </c>
      <c r="DF6">
        <f t="shared" si="15"/>
        <v>0</v>
      </c>
      <c r="DI6" s="23"/>
      <c r="DJ6" t="s">
        <v>59</v>
      </c>
      <c r="DK6">
        <f t="shared" ref="DK6:DT6" si="16">IF(DK5=0,0,VLOOKUP(DK4,$A$5:$M$91,13))</f>
        <v>0</v>
      </c>
      <c r="DL6">
        <f t="shared" si="16"/>
        <v>0</v>
      </c>
      <c r="DM6">
        <f t="shared" si="16"/>
        <v>1.4519851237430572</v>
      </c>
      <c r="DN6">
        <f t="shared" si="16"/>
        <v>0</v>
      </c>
      <c r="DO6">
        <f t="shared" si="16"/>
        <v>0</v>
      </c>
      <c r="DP6">
        <f t="shared" si="16"/>
        <v>0</v>
      </c>
      <c r="DQ6">
        <f t="shared" si="16"/>
        <v>0</v>
      </c>
      <c r="DR6">
        <f t="shared" si="16"/>
        <v>0</v>
      </c>
      <c r="DS6">
        <f t="shared" si="16"/>
        <v>0</v>
      </c>
      <c r="DT6">
        <f t="shared" si="16"/>
        <v>0</v>
      </c>
      <c r="DW6" s="23"/>
      <c r="DX6" t="s">
        <v>59</v>
      </c>
      <c r="DY6">
        <f t="shared" ref="DY6:EL6" si="17">IF(DY5=0,0,VLOOKUP(DY4,$A$5:$M$91,13))</f>
        <v>0</v>
      </c>
      <c r="DZ6">
        <f t="shared" si="17"/>
        <v>0</v>
      </c>
      <c r="EA6">
        <f t="shared" si="17"/>
        <v>0</v>
      </c>
      <c r="EB6">
        <f t="shared" si="17"/>
        <v>0</v>
      </c>
      <c r="EC6">
        <f t="shared" si="17"/>
        <v>2.2992829841302607</v>
      </c>
      <c r="ED6">
        <f t="shared" si="17"/>
        <v>2.2992829841302607</v>
      </c>
      <c r="EE6">
        <f t="shared" si="17"/>
        <v>0</v>
      </c>
      <c r="EF6">
        <f t="shared" si="17"/>
        <v>0</v>
      </c>
      <c r="EG6">
        <f t="shared" si="17"/>
        <v>0</v>
      </c>
      <c r="EH6">
        <f t="shared" si="17"/>
        <v>0</v>
      </c>
      <c r="EI6">
        <f t="shared" si="17"/>
        <v>0</v>
      </c>
      <c r="EJ6">
        <f t="shared" si="17"/>
        <v>1.7884573603642702</v>
      </c>
      <c r="EK6">
        <f t="shared" si="17"/>
        <v>1.7884573603642702</v>
      </c>
      <c r="EL6">
        <f t="shared" si="17"/>
        <v>0</v>
      </c>
      <c r="EO6" s="23"/>
      <c r="EP6" t="s">
        <v>59</v>
      </c>
      <c r="EQ6">
        <f t="shared" ref="EQ6:FK6" si="18">IF(EQ5=0,0,VLOOKUP(EQ4,$A$5:$M$91,13))</f>
        <v>0</v>
      </c>
      <c r="ER6">
        <f t="shared" si="18"/>
        <v>0</v>
      </c>
      <c r="ES6">
        <f t="shared" si="18"/>
        <v>1.7884573603642702</v>
      </c>
      <c r="ET6">
        <f t="shared" si="18"/>
        <v>1.7884573603642702</v>
      </c>
      <c r="EU6">
        <f t="shared" si="18"/>
        <v>0</v>
      </c>
      <c r="EV6">
        <f t="shared" si="18"/>
        <v>0</v>
      </c>
      <c r="EW6">
        <f t="shared" si="18"/>
        <v>0</v>
      </c>
      <c r="EX6">
        <f t="shared" si="18"/>
        <v>0</v>
      </c>
      <c r="EY6">
        <f t="shared" si="18"/>
        <v>0</v>
      </c>
      <c r="EZ6">
        <f t="shared" si="18"/>
        <v>2.0116009116784799</v>
      </c>
      <c r="FA6">
        <f t="shared" si="18"/>
        <v>0</v>
      </c>
      <c r="FB6">
        <f t="shared" si="18"/>
        <v>0</v>
      </c>
      <c r="FC6">
        <f t="shared" si="18"/>
        <v>0</v>
      </c>
      <c r="FD6">
        <f t="shared" si="18"/>
        <v>0</v>
      </c>
      <c r="FE6">
        <f t="shared" si="18"/>
        <v>0</v>
      </c>
      <c r="FF6">
        <f t="shared" si="18"/>
        <v>2.0116009116784799</v>
      </c>
      <c r="FG6">
        <f t="shared" si="18"/>
        <v>0</v>
      </c>
      <c r="FH6">
        <f t="shared" si="18"/>
        <v>0</v>
      </c>
      <c r="FI6">
        <f t="shared" si="18"/>
        <v>0</v>
      </c>
      <c r="FJ6">
        <f t="shared" si="18"/>
        <v>0</v>
      </c>
      <c r="FK6">
        <f t="shared" si="18"/>
        <v>0</v>
      </c>
      <c r="FN6" s="23"/>
      <c r="FO6" t="s">
        <v>59</v>
      </c>
      <c r="FP6">
        <f t="shared" ref="FP6:GA6" si="19">IF(FP5=0,0,VLOOKUP(FP4,$A$5:$M$91,13))</f>
        <v>0</v>
      </c>
      <c r="FQ6">
        <f t="shared" si="19"/>
        <v>0</v>
      </c>
      <c r="FR6">
        <f t="shared" si="19"/>
        <v>0</v>
      </c>
      <c r="FS6">
        <f t="shared" si="19"/>
        <v>0</v>
      </c>
      <c r="FT6">
        <f t="shared" si="19"/>
        <v>0</v>
      </c>
      <c r="FU6">
        <f t="shared" si="19"/>
        <v>0</v>
      </c>
      <c r="FV6">
        <f t="shared" si="19"/>
        <v>0</v>
      </c>
      <c r="FW6">
        <f t="shared" si="19"/>
        <v>0</v>
      </c>
      <c r="FX6">
        <f t="shared" si="19"/>
        <v>0</v>
      </c>
      <c r="FY6">
        <f t="shared" si="19"/>
        <v>0</v>
      </c>
      <c r="FZ6">
        <f t="shared" si="19"/>
        <v>0</v>
      </c>
      <c r="GA6">
        <f t="shared" si="19"/>
        <v>0</v>
      </c>
      <c r="GD6" s="23"/>
      <c r="GE6" t="s">
        <v>59</v>
      </c>
      <c r="GF6">
        <f t="shared" ref="GF6:HA6" si="20">IF(GF5=0,0,VLOOKUP(GF4,$A$5:$M$91,13))</f>
        <v>0</v>
      </c>
      <c r="GG6">
        <f t="shared" si="20"/>
        <v>0</v>
      </c>
      <c r="GH6">
        <f t="shared" si="20"/>
        <v>0</v>
      </c>
      <c r="GI6">
        <f t="shared" si="20"/>
        <v>0</v>
      </c>
      <c r="GJ6">
        <f t="shared" si="20"/>
        <v>0</v>
      </c>
      <c r="GK6">
        <f t="shared" si="20"/>
        <v>1.6061358035703155</v>
      </c>
      <c r="GL6">
        <f t="shared" si="20"/>
        <v>1.4519851237430572</v>
      </c>
      <c r="GM6">
        <f t="shared" si="20"/>
        <v>0</v>
      </c>
      <c r="GN6">
        <f t="shared" si="20"/>
        <v>0</v>
      </c>
      <c r="GO6">
        <f t="shared" si="20"/>
        <v>0</v>
      </c>
      <c r="GP6">
        <f t="shared" si="20"/>
        <v>0</v>
      </c>
      <c r="GQ6">
        <f t="shared" si="20"/>
        <v>0</v>
      </c>
      <c r="GR6">
        <f t="shared" si="20"/>
        <v>0</v>
      </c>
      <c r="GS6">
        <f t="shared" si="20"/>
        <v>0</v>
      </c>
      <c r="GT6">
        <f t="shared" si="20"/>
        <v>0</v>
      </c>
      <c r="GU6">
        <f t="shared" si="20"/>
        <v>0</v>
      </c>
      <c r="GV6">
        <f t="shared" si="20"/>
        <v>0</v>
      </c>
      <c r="GW6">
        <f t="shared" si="20"/>
        <v>0</v>
      </c>
      <c r="GX6">
        <f t="shared" si="20"/>
        <v>0</v>
      </c>
      <c r="GY6">
        <f t="shared" si="20"/>
        <v>0</v>
      </c>
      <c r="GZ6">
        <f t="shared" si="20"/>
        <v>0</v>
      </c>
      <c r="HA6">
        <f t="shared" si="20"/>
        <v>0</v>
      </c>
    </row>
    <row r="7" spans="1:209" x14ac:dyDescent="0.25">
      <c r="A7" s="10" t="s">
        <v>133</v>
      </c>
      <c r="B7" s="9">
        <v>0</v>
      </c>
      <c r="C7" s="9">
        <v>0</v>
      </c>
      <c r="D7" s="9">
        <v>1</v>
      </c>
      <c r="E7" s="9">
        <v>0</v>
      </c>
      <c r="F7" s="9">
        <v>0</v>
      </c>
      <c r="G7" s="9">
        <v>2</v>
      </c>
      <c r="H7" s="9">
        <v>2</v>
      </c>
      <c r="I7" s="9">
        <v>2</v>
      </c>
      <c r="J7" s="9">
        <v>0</v>
      </c>
      <c r="K7" s="9">
        <v>2</v>
      </c>
      <c r="L7" s="9">
        <f t="shared" si="9"/>
        <v>5</v>
      </c>
      <c r="M7" s="9">
        <f t="shared" si="10"/>
        <v>1.6061358035703155</v>
      </c>
      <c r="S7" s="23"/>
      <c r="T7" t="s">
        <v>67</v>
      </c>
      <c r="U7">
        <f>(U6*($Q$3+1)*U5)/(Q3*((1-$Q$4)+($Q$4*$C$92/$Q$5))+U5)</f>
        <v>0</v>
      </c>
      <c r="V7">
        <f>(V6*($Q$3+1)*V5)/($Q$3*((1-$Q$4)+($Q$4*$C$92/$Q$5))+V5)</f>
        <v>1.672066121618812</v>
      </c>
      <c r="W7">
        <f>(W6*($Q$3+1)*W5)/($Q$3*((1-$Q$4)+($Q$4*$C$92/$Q$5))+W5)</f>
        <v>2.0521090061569836</v>
      </c>
      <c r="X7">
        <f t="shared" ref="X7:AI7" si="21">(X6*($Q$3+1)*X5)/($Q$3*((1-$Q$4)+($Q$4*$C$92/$Q$5))+X5)</f>
        <v>0</v>
      </c>
      <c r="Y7">
        <f t="shared" si="21"/>
        <v>0</v>
      </c>
      <c r="Z7">
        <f t="shared" si="21"/>
        <v>2.3936663221333272</v>
      </c>
      <c r="AA7">
        <f t="shared" si="21"/>
        <v>2.0941751794326704</v>
      </c>
      <c r="AB7">
        <f t="shared" si="21"/>
        <v>0</v>
      </c>
      <c r="AC7">
        <f t="shared" si="21"/>
        <v>0</v>
      </c>
      <c r="AD7">
        <f t="shared" si="21"/>
        <v>0</v>
      </c>
      <c r="AE7">
        <f t="shared" si="21"/>
        <v>0</v>
      </c>
      <c r="AF7">
        <f t="shared" si="21"/>
        <v>0</v>
      </c>
      <c r="AG7">
        <f t="shared" si="21"/>
        <v>0</v>
      </c>
      <c r="AH7">
        <f t="shared" si="21"/>
        <v>0</v>
      </c>
      <c r="AI7">
        <f t="shared" si="21"/>
        <v>0</v>
      </c>
      <c r="AL7" s="23"/>
      <c r="AM7" t="s">
        <v>69</v>
      </c>
      <c r="AN7">
        <f t="shared" ref="AN7:BA7" si="22">(AN6*($Q$3+1)*AN5)/($Q$3*((1-$Q$4)+($Q$4*$C$92/$Q$5))+AN5)</f>
        <v>0</v>
      </c>
      <c r="AO7">
        <f t="shared" si="22"/>
        <v>0</v>
      </c>
      <c r="AP7">
        <f t="shared" si="22"/>
        <v>0</v>
      </c>
      <c r="AQ7">
        <f t="shared" si="22"/>
        <v>1.5115877057895224</v>
      </c>
      <c r="AR7">
        <f t="shared" si="22"/>
        <v>0</v>
      </c>
      <c r="AS7">
        <f t="shared" si="22"/>
        <v>0</v>
      </c>
      <c r="AT7">
        <f t="shared" si="22"/>
        <v>2.3936663221333272</v>
      </c>
      <c r="AU7">
        <f t="shared" si="22"/>
        <v>2.0941751794326704</v>
      </c>
      <c r="AV7">
        <f t="shared" si="22"/>
        <v>0</v>
      </c>
      <c r="AW7">
        <f t="shared" si="22"/>
        <v>0</v>
      </c>
      <c r="AX7">
        <f t="shared" si="22"/>
        <v>0</v>
      </c>
      <c r="AY7">
        <f t="shared" si="22"/>
        <v>0</v>
      </c>
      <c r="AZ7">
        <f t="shared" si="22"/>
        <v>0</v>
      </c>
      <c r="BA7">
        <f t="shared" si="22"/>
        <v>2.2699721186682633</v>
      </c>
      <c r="BD7" s="23"/>
      <c r="BE7" t="s">
        <v>71</v>
      </c>
      <c r="BF7">
        <f t="shared" ref="BF7:CA7" si="23">(BF6*($Q$3+1)*BF5)/($Q$3*((1-$Q$4)+($Q$4*$C$92/$Q$5))+BF5)</f>
        <v>2.3936663221333272</v>
      </c>
      <c r="BG7">
        <f t="shared" si="23"/>
        <v>2.0941751794326704</v>
      </c>
      <c r="BH7">
        <f t="shared" si="23"/>
        <v>2.8430211027282541</v>
      </c>
      <c r="BI7">
        <f t="shared" si="23"/>
        <v>0</v>
      </c>
      <c r="BJ7">
        <f t="shared" si="23"/>
        <v>1.8618718016106941</v>
      </c>
      <c r="BK7">
        <f t="shared" si="23"/>
        <v>1.8618718016106941</v>
      </c>
      <c r="BL7">
        <f t="shared" si="23"/>
        <v>2.3936663221333272</v>
      </c>
      <c r="BM7">
        <f t="shared" si="23"/>
        <v>0</v>
      </c>
      <c r="BN7">
        <f t="shared" si="23"/>
        <v>0</v>
      </c>
      <c r="BO7">
        <f t="shared" si="23"/>
        <v>0</v>
      </c>
      <c r="BP7">
        <f t="shared" si="23"/>
        <v>0</v>
      </c>
      <c r="BQ7">
        <f t="shared" si="23"/>
        <v>0</v>
      </c>
      <c r="BR7">
        <f t="shared" si="23"/>
        <v>2.2699721186682633</v>
      </c>
      <c r="BS7">
        <f t="shared" si="23"/>
        <v>1.5115877057895224</v>
      </c>
      <c r="BT7">
        <f t="shared" si="23"/>
        <v>0</v>
      </c>
      <c r="BU7">
        <f t="shared" si="23"/>
        <v>0</v>
      </c>
      <c r="BV7">
        <f t="shared" si="23"/>
        <v>0</v>
      </c>
      <c r="BW7">
        <f t="shared" si="23"/>
        <v>0</v>
      </c>
      <c r="BX7">
        <f t="shared" si="23"/>
        <v>0</v>
      </c>
      <c r="BY7">
        <f t="shared" si="23"/>
        <v>0</v>
      </c>
      <c r="BZ7">
        <f t="shared" si="23"/>
        <v>0</v>
      </c>
      <c r="CA7">
        <f t="shared" si="23"/>
        <v>0</v>
      </c>
      <c r="CD7" s="23"/>
      <c r="CE7" t="s">
        <v>73</v>
      </c>
      <c r="CF7">
        <f t="shared" ref="CF7:CP7" si="24">(CF6*($Q$3+1)*CF5)/($Q$3*((1-$Q$4)+($Q$4*$C$92/$Q$5))+CF5)</f>
        <v>0</v>
      </c>
      <c r="CG7">
        <f t="shared" si="24"/>
        <v>0</v>
      </c>
      <c r="CH7">
        <f t="shared" si="24"/>
        <v>0</v>
      </c>
      <c r="CI7">
        <f t="shared" si="24"/>
        <v>0</v>
      </c>
      <c r="CJ7">
        <f t="shared" si="24"/>
        <v>2.2699721186682633</v>
      </c>
      <c r="CK7">
        <f t="shared" si="24"/>
        <v>1.5115877057895224</v>
      </c>
      <c r="CL7">
        <f t="shared" si="24"/>
        <v>0</v>
      </c>
      <c r="CM7">
        <f t="shared" si="24"/>
        <v>0</v>
      </c>
      <c r="CN7">
        <f t="shared" si="24"/>
        <v>0</v>
      </c>
      <c r="CO7">
        <f t="shared" si="24"/>
        <v>0</v>
      </c>
      <c r="CP7">
        <f t="shared" si="24"/>
        <v>2.0941751794326704</v>
      </c>
      <c r="CS7" s="23"/>
      <c r="CT7" t="s">
        <v>82</v>
      </c>
      <c r="CU7">
        <f t="shared" ref="CU7:DF7" si="25">(CU6*($Q$3+1)*CU5)/($Q$3*((1-$Q$4)+($Q$4*$C$92/$Q$5))+CU5)</f>
        <v>0</v>
      </c>
      <c r="CV7">
        <f t="shared" si="25"/>
        <v>0</v>
      </c>
      <c r="CW7">
        <f t="shared" si="25"/>
        <v>0</v>
      </c>
      <c r="CX7">
        <f t="shared" si="25"/>
        <v>0</v>
      </c>
      <c r="CY7">
        <f t="shared" si="25"/>
        <v>0</v>
      </c>
      <c r="CZ7">
        <f t="shared" si="25"/>
        <v>0</v>
      </c>
      <c r="DA7">
        <f t="shared" si="25"/>
        <v>0</v>
      </c>
      <c r="DB7">
        <f t="shared" si="25"/>
        <v>0</v>
      </c>
      <c r="DC7">
        <f t="shared" si="25"/>
        <v>0</v>
      </c>
      <c r="DD7">
        <f t="shared" si="25"/>
        <v>0</v>
      </c>
      <c r="DE7">
        <f t="shared" si="25"/>
        <v>0</v>
      </c>
      <c r="DF7">
        <f t="shared" si="25"/>
        <v>0</v>
      </c>
      <c r="DI7" s="23"/>
      <c r="DJ7" t="s">
        <v>86</v>
      </c>
      <c r="DK7">
        <f t="shared" ref="DK7:DT7" si="26">(DK6*($Q$3+1)*DK5)/($Q$3*((1-$Q$4)+($Q$4*$C$92/$Q$5))+DK5)</f>
        <v>0</v>
      </c>
      <c r="DL7">
        <f t="shared" si="26"/>
        <v>0</v>
      </c>
      <c r="DM7">
        <f t="shared" si="26"/>
        <v>1.5115877057895224</v>
      </c>
      <c r="DN7">
        <f t="shared" si="26"/>
        <v>0</v>
      </c>
      <c r="DO7">
        <f t="shared" si="26"/>
        <v>0</v>
      </c>
      <c r="DP7">
        <f t="shared" si="26"/>
        <v>0</v>
      </c>
      <c r="DQ7">
        <f t="shared" si="26"/>
        <v>0</v>
      </c>
      <c r="DR7">
        <f t="shared" si="26"/>
        <v>0</v>
      </c>
      <c r="DS7">
        <f t="shared" si="26"/>
        <v>0</v>
      </c>
      <c r="DT7">
        <f t="shared" si="26"/>
        <v>0</v>
      </c>
      <c r="DW7" s="23"/>
      <c r="DX7" t="s">
        <v>90</v>
      </c>
      <c r="DY7">
        <f t="shared" ref="DY7:EL7" si="27">(DY6*($Q$3+1)*DY5)/($Q$3*((1-$Q$4)+($Q$4*$C$92/$Q$5))+DY5)</f>
        <v>0</v>
      </c>
      <c r="DZ7">
        <f t="shared" si="27"/>
        <v>0</v>
      </c>
      <c r="EA7">
        <f t="shared" si="27"/>
        <v>0</v>
      </c>
      <c r="EB7">
        <f t="shared" si="27"/>
        <v>0</v>
      </c>
      <c r="EC7">
        <f t="shared" si="27"/>
        <v>2.3936663221333272</v>
      </c>
      <c r="ED7">
        <f t="shared" si="27"/>
        <v>2.3936663221333272</v>
      </c>
      <c r="EE7">
        <f t="shared" si="27"/>
        <v>0</v>
      </c>
      <c r="EF7">
        <f t="shared" si="27"/>
        <v>0</v>
      </c>
      <c r="EG7">
        <f t="shared" si="27"/>
        <v>0</v>
      </c>
      <c r="EH7">
        <f t="shared" si="27"/>
        <v>0</v>
      </c>
      <c r="EI7">
        <f t="shared" si="27"/>
        <v>0</v>
      </c>
      <c r="EJ7">
        <f t="shared" si="27"/>
        <v>1.8618718016106941</v>
      </c>
      <c r="EK7">
        <f t="shared" si="27"/>
        <v>1.8618718016106941</v>
      </c>
      <c r="EL7">
        <f t="shared" si="27"/>
        <v>0</v>
      </c>
      <c r="EO7" s="23"/>
      <c r="EP7" t="s">
        <v>94</v>
      </c>
      <c r="EQ7">
        <f t="shared" ref="EQ7:FK7" si="28">(EQ6*($Q$3+1)*EQ5)/($Q$3*((1-$Q$4)+($Q$4*$C$92/$Q$5))+EQ5)</f>
        <v>0</v>
      </c>
      <c r="ER7">
        <f t="shared" si="28"/>
        <v>0</v>
      </c>
      <c r="ES7">
        <f t="shared" si="28"/>
        <v>1.8618718016106941</v>
      </c>
      <c r="ET7">
        <f t="shared" si="28"/>
        <v>1.8618718016106941</v>
      </c>
      <c r="EU7">
        <f t="shared" si="28"/>
        <v>0</v>
      </c>
      <c r="EV7">
        <f t="shared" si="28"/>
        <v>0</v>
      </c>
      <c r="EW7">
        <f t="shared" si="28"/>
        <v>0</v>
      </c>
      <c r="EX7">
        <f t="shared" si="28"/>
        <v>0</v>
      </c>
      <c r="EY7">
        <f t="shared" si="28"/>
        <v>0</v>
      </c>
      <c r="EZ7">
        <f t="shared" si="28"/>
        <v>2.0941751794326704</v>
      </c>
      <c r="FA7">
        <f t="shared" si="28"/>
        <v>0</v>
      </c>
      <c r="FB7">
        <f t="shared" si="28"/>
        <v>0</v>
      </c>
      <c r="FC7">
        <f t="shared" si="28"/>
        <v>0</v>
      </c>
      <c r="FD7">
        <f t="shared" si="28"/>
        <v>0</v>
      </c>
      <c r="FE7">
        <f t="shared" si="28"/>
        <v>0</v>
      </c>
      <c r="FF7">
        <f t="shared" si="28"/>
        <v>2.8430211027282541</v>
      </c>
      <c r="FG7">
        <f t="shared" si="28"/>
        <v>0</v>
      </c>
      <c r="FH7">
        <f t="shared" si="28"/>
        <v>0</v>
      </c>
      <c r="FI7">
        <f t="shared" si="28"/>
        <v>0</v>
      </c>
      <c r="FJ7">
        <f t="shared" si="28"/>
        <v>0</v>
      </c>
      <c r="FK7">
        <f t="shared" si="28"/>
        <v>0</v>
      </c>
      <c r="FN7" s="23"/>
      <c r="FO7" t="s">
        <v>98</v>
      </c>
      <c r="FP7">
        <f t="shared" ref="FP7:GA7" si="29">(FP6*($Q$3+1)*FP5)/($Q$3*((1-$Q$4)+($Q$4*$C$92/$Q$5))+FP5)</f>
        <v>0</v>
      </c>
      <c r="FQ7">
        <f t="shared" si="29"/>
        <v>0</v>
      </c>
      <c r="FR7">
        <f t="shared" si="29"/>
        <v>0</v>
      </c>
      <c r="FS7">
        <f t="shared" si="29"/>
        <v>0</v>
      </c>
      <c r="FT7">
        <f t="shared" si="29"/>
        <v>0</v>
      </c>
      <c r="FU7">
        <f t="shared" si="29"/>
        <v>0</v>
      </c>
      <c r="FV7">
        <f t="shared" si="29"/>
        <v>0</v>
      </c>
      <c r="FW7">
        <f t="shared" si="29"/>
        <v>0</v>
      </c>
      <c r="FX7">
        <f t="shared" si="29"/>
        <v>0</v>
      </c>
      <c r="FY7">
        <f t="shared" si="29"/>
        <v>0</v>
      </c>
      <c r="FZ7">
        <f t="shared" si="29"/>
        <v>0</v>
      </c>
      <c r="GA7">
        <f t="shared" si="29"/>
        <v>0</v>
      </c>
      <c r="GD7" s="23"/>
      <c r="GE7" t="s">
        <v>101</v>
      </c>
      <c r="GF7">
        <f t="shared" ref="GF7:HA7" si="30">(GF6*($Q$3+1)*GF5)/($Q$3*((1-$Q$4)+($Q$4*$C$92/$Q$5))+GF5)</f>
        <v>0</v>
      </c>
      <c r="GG7">
        <f t="shared" si="30"/>
        <v>0</v>
      </c>
      <c r="GH7">
        <f t="shared" si="30"/>
        <v>0</v>
      </c>
      <c r="GI7">
        <f t="shared" si="30"/>
        <v>0</v>
      </c>
      <c r="GJ7">
        <f t="shared" si="30"/>
        <v>0</v>
      </c>
      <c r="GK7">
        <f t="shared" si="30"/>
        <v>2.2699721186682633</v>
      </c>
      <c r="GL7">
        <f t="shared" si="30"/>
        <v>1.5115877057895224</v>
      </c>
      <c r="GM7">
        <f t="shared" si="30"/>
        <v>0</v>
      </c>
      <c r="GN7">
        <f t="shared" si="30"/>
        <v>0</v>
      </c>
      <c r="GO7">
        <f t="shared" si="30"/>
        <v>0</v>
      </c>
      <c r="GP7">
        <f t="shared" si="30"/>
        <v>0</v>
      </c>
      <c r="GQ7">
        <f t="shared" si="30"/>
        <v>0</v>
      </c>
      <c r="GR7">
        <f t="shared" si="30"/>
        <v>0</v>
      </c>
      <c r="GS7">
        <f t="shared" si="30"/>
        <v>0</v>
      </c>
      <c r="GT7">
        <f t="shared" si="30"/>
        <v>0</v>
      </c>
      <c r="GU7">
        <f t="shared" si="30"/>
        <v>0</v>
      </c>
      <c r="GV7">
        <f t="shared" si="30"/>
        <v>0</v>
      </c>
      <c r="GW7">
        <f t="shared" si="30"/>
        <v>0</v>
      </c>
      <c r="GX7">
        <f t="shared" si="30"/>
        <v>0</v>
      </c>
      <c r="GY7">
        <f t="shared" si="30"/>
        <v>0</v>
      </c>
      <c r="GZ7">
        <f t="shared" si="30"/>
        <v>0</v>
      </c>
      <c r="HA7">
        <f t="shared" si="30"/>
        <v>0</v>
      </c>
    </row>
    <row r="8" spans="1:209" x14ac:dyDescent="0.25">
      <c r="A8" s="10" t="s">
        <v>80</v>
      </c>
      <c r="B8" s="9">
        <v>0</v>
      </c>
      <c r="C8" s="9">
        <v>0</v>
      </c>
      <c r="D8" s="9">
        <v>0</v>
      </c>
      <c r="E8" s="9">
        <v>1</v>
      </c>
      <c r="F8" s="9">
        <v>0</v>
      </c>
      <c r="G8" s="9">
        <v>0</v>
      </c>
      <c r="H8" s="9">
        <v>0</v>
      </c>
      <c r="I8" s="9">
        <v>0</v>
      </c>
      <c r="J8" s="9">
        <v>0</v>
      </c>
      <c r="K8" s="9">
        <v>0</v>
      </c>
      <c r="L8" s="9">
        <f t="shared" si="9"/>
        <v>1</v>
      </c>
      <c r="M8" s="9">
        <f t="shared" si="10"/>
        <v>2.7047480922384253</v>
      </c>
      <c r="S8" s="23"/>
      <c r="T8" t="s">
        <v>68</v>
      </c>
      <c r="U8">
        <f>SUM(U7:AI7)</f>
        <v>8.2120166293417931</v>
      </c>
      <c r="AL8" s="23"/>
      <c r="AM8" t="s">
        <v>70</v>
      </c>
      <c r="AN8">
        <f>SUM(AN7:BB7)</f>
        <v>8.2694013260237842</v>
      </c>
      <c r="BD8" s="23"/>
      <c r="BE8" t="s">
        <v>72</v>
      </c>
      <c r="BF8">
        <f>SUM(BF7:CA7)</f>
        <v>17.229832354106755</v>
      </c>
      <c r="CD8" s="23"/>
      <c r="CE8" t="s">
        <v>74</v>
      </c>
      <c r="CF8">
        <f>SUM(CF7:CP7)</f>
        <v>5.8757350038904566</v>
      </c>
      <c r="CS8" s="23"/>
      <c r="CT8" t="s">
        <v>83</v>
      </c>
      <c r="CU8">
        <f>SUM(CU7:DE7)</f>
        <v>0</v>
      </c>
      <c r="DI8" s="23"/>
      <c r="DJ8" t="s">
        <v>87</v>
      </c>
      <c r="DK8">
        <f>SUM(DK7:DT7)</f>
        <v>1.5115877057895224</v>
      </c>
      <c r="DW8" s="23"/>
      <c r="DX8" t="s">
        <v>91</v>
      </c>
      <c r="DY8">
        <f>SUM(DY7:EL7)</f>
        <v>8.5110762474880417</v>
      </c>
      <c r="EO8" s="23"/>
      <c r="EP8" t="s">
        <v>95</v>
      </c>
      <c r="EQ8">
        <f>SUM(EQ7:FK7)</f>
        <v>8.6609398853823123</v>
      </c>
      <c r="FN8" s="23"/>
      <c r="FO8" t="s">
        <v>99</v>
      </c>
      <c r="FP8">
        <f>SUM(FP7:GA7)</f>
        <v>0</v>
      </c>
      <c r="GD8" s="23"/>
      <c r="GE8" t="s">
        <v>102</v>
      </c>
      <c r="GF8">
        <f>SUM(GF7:HA7)</f>
        <v>3.7815598244577857</v>
      </c>
    </row>
    <row r="9" spans="1:209" x14ac:dyDescent="0.25">
      <c r="A9" s="10" t="s">
        <v>113</v>
      </c>
      <c r="B9" s="9">
        <v>1</v>
      </c>
      <c r="C9" s="9">
        <v>0</v>
      </c>
      <c r="D9" s="9">
        <v>1</v>
      </c>
      <c r="E9" s="9">
        <v>0</v>
      </c>
      <c r="F9" s="9">
        <v>0</v>
      </c>
      <c r="G9" s="9">
        <v>0</v>
      </c>
      <c r="H9" s="9">
        <v>1</v>
      </c>
      <c r="I9" s="9">
        <v>1</v>
      </c>
      <c r="J9" s="9">
        <v>0</v>
      </c>
      <c r="K9" s="9">
        <v>0</v>
      </c>
      <c r="L9" s="9">
        <f t="shared" si="9"/>
        <v>4</v>
      </c>
      <c r="M9" s="9">
        <f t="shared" si="10"/>
        <v>1.7884573603642702</v>
      </c>
      <c r="S9" s="4"/>
      <c r="AL9" s="4"/>
      <c r="BD9" s="4"/>
      <c r="CD9" s="4"/>
      <c r="CS9" s="4"/>
      <c r="DI9" s="4"/>
      <c r="DW9" s="4"/>
      <c r="EO9" s="4"/>
      <c r="FN9" s="4"/>
      <c r="GD9" s="4"/>
    </row>
    <row r="10" spans="1:209" x14ac:dyDescent="0.25">
      <c r="A10" s="10" t="s">
        <v>170</v>
      </c>
      <c r="B10" s="9">
        <v>0</v>
      </c>
      <c r="C10" s="9">
        <v>0</v>
      </c>
      <c r="D10" s="9">
        <v>0</v>
      </c>
      <c r="E10" s="9">
        <v>0</v>
      </c>
      <c r="F10" s="9">
        <v>0</v>
      </c>
      <c r="G10" s="9">
        <v>0</v>
      </c>
      <c r="H10" s="9">
        <v>0</v>
      </c>
      <c r="I10" s="9">
        <v>0</v>
      </c>
      <c r="J10" s="9">
        <v>1</v>
      </c>
      <c r="K10" s="9">
        <v>0</v>
      </c>
      <c r="L10" s="9">
        <f t="shared" si="9"/>
        <v>1</v>
      </c>
      <c r="M10" s="9">
        <f t="shared" si="10"/>
        <v>2.7047480922384253</v>
      </c>
      <c r="S10" s="23">
        <v>3</v>
      </c>
      <c r="T10" t="s">
        <v>66</v>
      </c>
      <c r="U10">
        <f>VLOOKUP(U$4,$A$5:$M$91,4)</f>
        <v>0</v>
      </c>
      <c r="V10">
        <f t="shared" ref="V10:AI10" si="31">VLOOKUP(V$4,$A$5:$M$91,4)</f>
        <v>1</v>
      </c>
      <c r="W10">
        <f t="shared" si="31"/>
        <v>1</v>
      </c>
      <c r="X10">
        <f t="shared" si="31"/>
        <v>0</v>
      </c>
      <c r="Y10">
        <f t="shared" si="31"/>
        <v>0</v>
      </c>
      <c r="Z10">
        <f t="shared" si="31"/>
        <v>0</v>
      </c>
      <c r="AA10">
        <f t="shared" si="31"/>
        <v>2</v>
      </c>
      <c r="AB10">
        <f t="shared" si="31"/>
        <v>3</v>
      </c>
      <c r="AC10">
        <f t="shared" si="31"/>
        <v>0</v>
      </c>
      <c r="AD10">
        <f t="shared" si="31"/>
        <v>1</v>
      </c>
      <c r="AE10">
        <f t="shared" si="31"/>
        <v>1</v>
      </c>
      <c r="AF10">
        <f t="shared" si="31"/>
        <v>1</v>
      </c>
      <c r="AG10">
        <f t="shared" si="31"/>
        <v>0</v>
      </c>
      <c r="AH10">
        <f t="shared" si="31"/>
        <v>0</v>
      </c>
      <c r="AI10">
        <f t="shared" si="31"/>
        <v>1</v>
      </c>
      <c r="AL10" s="23">
        <v>3</v>
      </c>
      <c r="AM10" t="s">
        <v>66</v>
      </c>
      <c r="AN10">
        <f>VLOOKUP(AN$4,$A$5:$M$91,4)</f>
        <v>0</v>
      </c>
      <c r="AO10">
        <f t="shared" ref="AO10:BA10" si="32">VLOOKUP(AO$4,$A$5:$M$91,4)</f>
        <v>0</v>
      </c>
      <c r="AP10">
        <f t="shared" si="32"/>
        <v>0</v>
      </c>
      <c r="AQ10">
        <f t="shared" si="32"/>
        <v>1</v>
      </c>
      <c r="AR10">
        <f t="shared" si="32"/>
        <v>1</v>
      </c>
      <c r="AS10">
        <f t="shared" si="32"/>
        <v>0</v>
      </c>
      <c r="AT10">
        <f t="shared" si="32"/>
        <v>0</v>
      </c>
      <c r="AU10">
        <f t="shared" si="32"/>
        <v>2</v>
      </c>
      <c r="AV10">
        <f t="shared" si="32"/>
        <v>0</v>
      </c>
      <c r="AW10">
        <f t="shared" si="32"/>
        <v>0</v>
      </c>
      <c r="AX10">
        <f t="shared" si="32"/>
        <v>1</v>
      </c>
      <c r="AY10">
        <f t="shared" si="32"/>
        <v>0</v>
      </c>
      <c r="AZ10">
        <f t="shared" si="32"/>
        <v>0</v>
      </c>
      <c r="BA10">
        <f t="shared" si="32"/>
        <v>1</v>
      </c>
      <c r="BD10" s="23">
        <v>2</v>
      </c>
      <c r="BE10" t="s">
        <v>66</v>
      </c>
      <c r="BF10">
        <f>VLOOKUP(BF$4,$A$5:$M$91,3)</f>
        <v>0</v>
      </c>
      <c r="BG10">
        <f t="shared" ref="BG10:CA10" si="33">VLOOKUP(BG$4,$A$5:$M$91,3)</f>
        <v>1</v>
      </c>
      <c r="BH10">
        <f t="shared" si="33"/>
        <v>0</v>
      </c>
      <c r="BI10">
        <f t="shared" si="33"/>
        <v>0</v>
      </c>
      <c r="BJ10">
        <f t="shared" si="33"/>
        <v>0</v>
      </c>
      <c r="BK10">
        <f t="shared" si="33"/>
        <v>0</v>
      </c>
      <c r="BL10">
        <f t="shared" si="33"/>
        <v>0</v>
      </c>
      <c r="BM10">
        <f t="shared" si="33"/>
        <v>0</v>
      </c>
      <c r="BN10">
        <f t="shared" si="33"/>
        <v>0</v>
      </c>
      <c r="BO10">
        <f t="shared" si="33"/>
        <v>0</v>
      </c>
      <c r="BP10">
        <f t="shared" si="33"/>
        <v>1</v>
      </c>
      <c r="BQ10">
        <f t="shared" si="33"/>
        <v>0</v>
      </c>
      <c r="BR10">
        <f t="shared" si="33"/>
        <v>1</v>
      </c>
      <c r="BS10">
        <f t="shared" si="33"/>
        <v>2</v>
      </c>
      <c r="BT10">
        <f t="shared" si="33"/>
        <v>0</v>
      </c>
      <c r="BU10">
        <f t="shared" si="33"/>
        <v>0</v>
      </c>
      <c r="BV10">
        <f t="shared" si="33"/>
        <v>0</v>
      </c>
      <c r="BW10">
        <f t="shared" si="33"/>
        <v>0</v>
      </c>
      <c r="BX10">
        <f t="shared" si="33"/>
        <v>0</v>
      </c>
      <c r="BY10">
        <f t="shared" si="33"/>
        <v>1</v>
      </c>
      <c r="BZ10">
        <f t="shared" si="33"/>
        <v>0</v>
      </c>
      <c r="CA10">
        <f t="shared" si="33"/>
        <v>0</v>
      </c>
      <c r="CD10" s="23">
        <v>2</v>
      </c>
      <c r="CE10" t="s">
        <v>66</v>
      </c>
      <c r="CF10">
        <f>VLOOKUP(CF$4,$A$5:$M$91,3)</f>
        <v>0</v>
      </c>
      <c r="CG10">
        <f t="shared" ref="CG10:DF10" si="34">VLOOKUP(CG$4,$A$5:$M$91,3)</f>
        <v>1</v>
      </c>
      <c r="CH10">
        <f t="shared" si="34"/>
        <v>1</v>
      </c>
      <c r="CI10">
        <f t="shared" si="34"/>
        <v>1</v>
      </c>
      <c r="CJ10">
        <f t="shared" si="34"/>
        <v>1</v>
      </c>
      <c r="CK10">
        <f t="shared" si="34"/>
        <v>2</v>
      </c>
      <c r="CL10">
        <f t="shared" si="34"/>
        <v>0</v>
      </c>
      <c r="CM10">
        <f t="shared" si="34"/>
        <v>0</v>
      </c>
      <c r="CN10">
        <f t="shared" si="34"/>
        <v>0</v>
      </c>
      <c r="CO10">
        <f t="shared" si="34"/>
        <v>0</v>
      </c>
      <c r="CP10">
        <f t="shared" si="34"/>
        <v>0</v>
      </c>
      <c r="CS10" s="23">
        <v>2</v>
      </c>
      <c r="CT10" t="s">
        <v>66</v>
      </c>
      <c r="CU10">
        <f>VLOOKUP(CU$4,$A$5:$M$91,3)</f>
        <v>0</v>
      </c>
      <c r="CV10">
        <f t="shared" si="34"/>
        <v>1</v>
      </c>
      <c r="CW10">
        <f t="shared" si="34"/>
        <v>1</v>
      </c>
      <c r="CX10">
        <f t="shared" si="34"/>
        <v>0</v>
      </c>
      <c r="CY10">
        <f t="shared" si="34"/>
        <v>0</v>
      </c>
      <c r="CZ10">
        <f t="shared" si="34"/>
        <v>0</v>
      </c>
      <c r="DA10">
        <f t="shared" si="34"/>
        <v>0</v>
      </c>
      <c r="DB10">
        <f t="shared" si="34"/>
        <v>0</v>
      </c>
      <c r="DC10">
        <f t="shared" si="34"/>
        <v>0</v>
      </c>
      <c r="DD10">
        <f t="shared" si="34"/>
        <v>0</v>
      </c>
      <c r="DE10">
        <f t="shared" si="34"/>
        <v>0</v>
      </c>
      <c r="DF10">
        <f t="shared" si="34"/>
        <v>0</v>
      </c>
      <c r="DI10" s="23">
        <v>2</v>
      </c>
      <c r="DJ10" t="s">
        <v>66</v>
      </c>
      <c r="DK10">
        <f>VLOOKUP(DK$4,$A$5:$M$91,3)</f>
        <v>0</v>
      </c>
      <c r="DL10">
        <f t="shared" ref="DL10:DT10" si="35">VLOOKUP(DL$4,$A$5:$M$91,3)</f>
        <v>0</v>
      </c>
      <c r="DM10">
        <f t="shared" si="35"/>
        <v>2</v>
      </c>
      <c r="DN10">
        <f t="shared" si="35"/>
        <v>0</v>
      </c>
      <c r="DO10">
        <f t="shared" si="35"/>
        <v>0</v>
      </c>
      <c r="DP10">
        <f t="shared" si="35"/>
        <v>0</v>
      </c>
      <c r="DQ10">
        <f t="shared" si="35"/>
        <v>0</v>
      </c>
      <c r="DR10">
        <f t="shared" si="35"/>
        <v>0</v>
      </c>
      <c r="DS10">
        <f t="shared" si="35"/>
        <v>1</v>
      </c>
      <c r="DT10">
        <f t="shared" si="35"/>
        <v>0</v>
      </c>
      <c r="DW10" s="23">
        <v>2</v>
      </c>
      <c r="DX10" t="s">
        <v>66</v>
      </c>
      <c r="DY10">
        <f>VLOOKUP(DY$4,$A$5:$M$91,3)</f>
        <v>0</v>
      </c>
      <c r="DZ10">
        <f t="shared" ref="DZ10:EL10" si="36">VLOOKUP(DZ$4,$A$5:$M$91,3)</f>
        <v>1</v>
      </c>
      <c r="EA10">
        <f t="shared" si="36"/>
        <v>1</v>
      </c>
      <c r="EB10">
        <f t="shared" si="36"/>
        <v>1</v>
      </c>
      <c r="EC10">
        <f t="shared" si="36"/>
        <v>0</v>
      </c>
      <c r="ED10">
        <f t="shared" si="36"/>
        <v>0</v>
      </c>
      <c r="EE10">
        <f t="shared" si="36"/>
        <v>0</v>
      </c>
      <c r="EF10">
        <f t="shared" si="36"/>
        <v>0</v>
      </c>
      <c r="EG10">
        <f t="shared" si="36"/>
        <v>0</v>
      </c>
      <c r="EH10">
        <f t="shared" si="36"/>
        <v>0</v>
      </c>
      <c r="EI10">
        <f t="shared" si="36"/>
        <v>0</v>
      </c>
      <c r="EJ10">
        <f t="shared" si="36"/>
        <v>0</v>
      </c>
      <c r="EK10">
        <f t="shared" si="36"/>
        <v>0</v>
      </c>
      <c r="EL10">
        <f t="shared" si="36"/>
        <v>0</v>
      </c>
      <c r="EO10" s="23">
        <v>2</v>
      </c>
      <c r="EP10" t="s">
        <v>66</v>
      </c>
      <c r="EQ10">
        <f>VLOOKUP(EQ$4,$A$5:$M$91,3)</f>
        <v>0</v>
      </c>
      <c r="ER10">
        <f t="shared" ref="ER10:FK10" si="37">VLOOKUP(ER$4,$A$5:$M$91,3)</f>
        <v>0</v>
      </c>
      <c r="ES10">
        <f t="shared" si="37"/>
        <v>0</v>
      </c>
      <c r="ET10">
        <f t="shared" si="37"/>
        <v>0</v>
      </c>
      <c r="EU10">
        <f t="shared" si="37"/>
        <v>0</v>
      </c>
      <c r="EV10">
        <f t="shared" si="37"/>
        <v>0</v>
      </c>
      <c r="EW10">
        <f t="shared" si="37"/>
        <v>0</v>
      </c>
      <c r="EX10">
        <f t="shared" si="37"/>
        <v>0</v>
      </c>
      <c r="EY10">
        <f t="shared" si="37"/>
        <v>0</v>
      </c>
      <c r="EZ10">
        <f t="shared" si="37"/>
        <v>0</v>
      </c>
      <c r="FA10">
        <f t="shared" si="37"/>
        <v>0</v>
      </c>
      <c r="FB10">
        <f t="shared" si="37"/>
        <v>0</v>
      </c>
      <c r="FC10">
        <f t="shared" si="37"/>
        <v>0</v>
      </c>
      <c r="FD10">
        <f t="shared" si="37"/>
        <v>0</v>
      </c>
      <c r="FE10">
        <f t="shared" si="37"/>
        <v>0</v>
      </c>
      <c r="FF10">
        <f t="shared" si="37"/>
        <v>0</v>
      </c>
      <c r="FG10">
        <f t="shared" si="37"/>
        <v>0</v>
      </c>
      <c r="FH10">
        <f t="shared" si="37"/>
        <v>0</v>
      </c>
      <c r="FI10">
        <f t="shared" si="37"/>
        <v>0</v>
      </c>
      <c r="FJ10">
        <f t="shared" si="37"/>
        <v>0</v>
      </c>
      <c r="FK10">
        <f t="shared" si="37"/>
        <v>0</v>
      </c>
      <c r="FN10" s="23">
        <v>2</v>
      </c>
      <c r="FO10" t="s">
        <v>66</v>
      </c>
      <c r="FP10">
        <f>VLOOKUP(FP$4,$A$5:$M$91,3)</f>
        <v>0</v>
      </c>
      <c r="FQ10">
        <f t="shared" ref="FQ10:GA10" si="38">VLOOKUP(FQ$4,$A$5:$M$91,3)</f>
        <v>0</v>
      </c>
      <c r="FR10">
        <f t="shared" si="38"/>
        <v>1</v>
      </c>
      <c r="FS10">
        <f t="shared" si="38"/>
        <v>0</v>
      </c>
      <c r="FT10">
        <f t="shared" si="38"/>
        <v>0</v>
      </c>
      <c r="FU10">
        <f t="shared" si="38"/>
        <v>0</v>
      </c>
      <c r="FV10">
        <f t="shared" si="38"/>
        <v>0</v>
      </c>
      <c r="FW10">
        <f t="shared" si="38"/>
        <v>0</v>
      </c>
      <c r="FX10">
        <f t="shared" si="38"/>
        <v>0</v>
      </c>
      <c r="FY10">
        <f t="shared" si="38"/>
        <v>0</v>
      </c>
      <c r="FZ10">
        <f t="shared" si="38"/>
        <v>0</v>
      </c>
      <c r="GA10">
        <f t="shared" si="38"/>
        <v>0</v>
      </c>
      <c r="GD10" s="23">
        <v>2</v>
      </c>
      <c r="GE10" t="s">
        <v>66</v>
      </c>
      <c r="GF10">
        <f>VLOOKUP(GF$4,$A$5:$M$91,3)</f>
        <v>0</v>
      </c>
      <c r="GG10">
        <f t="shared" ref="GG10:HA10" si="39">VLOOKUP(GG$4,$A$5:$M$91,3)</f>
        <v>0</v>
      </c>
      <c r="GH10">
        <f t="shared" si="39"/>
        <v>1</v>
      </c>
      <c r="GI10">
        <f t="shared" si="39"/>
        <v>1</v>
      </c>
      <c r="GJ10">
        <f t="shared" si="39"/>
        <v>1</v>
      </c>
      <c r="GK10">
        <f t="shared" si="39"/>
        <v>1</v>
      </c>
      <c r="GL10">
        <f t="shared" si="39"/>
        <v>2</v>
      </c>
      <c r="GM10">
        <f t="shared" si="39"/>
        <v>1</v>
      </c>
      <c r="GN10">
        <f t="shared" si="39"/>
        <v>0</v>
      </c>
      <c r="GO10">
        <f t="shared" si="39"/>
        <v>0</v>
      </c>
      <c r="GP10">
        <f t="shared" si="39"/>
        <v>0</v>
      </c>
      <c r="GQ10">
        <f t="shared" si="39"/>
        <v>0</v>
      </c>
      <c r="GR10">
        <f t="shared" si="39"/>
        <v>0</v>
      </c>
      <c r="GS10">
        <f t="shared" si="39"/>
        <v>0</v>
      </c>
      <c r="GT10">
        <f t="shared" si="39"/>
        <v>1</v>
      </c>
      <c r="GU10">
        <f t="shared" si="39"/>
        <v>1</v>
      </c>
      <c r="GV10">
        <f t="shared" si="39"/>
        <v>0</v>
      </c>
      <c r="GW10">
        <f t="shared" si="39"/>
        <v>0</v>
      </c>
      <c r="GX10">
        <f t="shared" si="39"/>
        <v>0</v>
      </c>
      <c r="GY10">
        <f t="shared" si="39"/>
        <v>0</v>
      </c>
      <c r="GZ10">
        <f t="shared" si="39"/>
        <v>0</v>
      </c>
      <c r="HA10">
        <f t="shared" si="39"/>
        <v>0</v>
      </c>
    </row>
    <row r="11" spans="1:209" x14ac:dyDescent="0.25">
      <c r="A11" s="10" t="s">
        <v>178</v>
      </c>
      <c r="B11" s="9">
        <v>0</v>
      </c>
      <c r="C11" s="9">
        <v>0</v>
      </c>
      <c r="D11" s="9">
        <v>0</v>
      </c>
      <c r="E11" s="9">
        <v>0</v>
      </c>
      <c r="F11" s="9">
        <v>0</v>
      </c>
      <c r="G11" s="9">
        <v>0</v>
      </c>
      <c r="H11" s="9">
        <v>0</v>
      </c>
      <c r="I11" s="9">
        <v>0</v>
      </c>
      <c r="J11" s="9">
        <v>0</v>
      </c>
      <c r="K11" s="9">
        <v>1</v>
      </c>
      <c r="L11" s="9">
        <f t="shared" si="9"/>
        <v>1</v>
      </c>
      <c r="M11" s="9">
        <f t="shared" si="10"/>
        <v>2.7047480922384253</v>
      </c>
      <c r="S11" s="23"/>
      <c r="T11" t="s">
        <v>59</v>
      </c>
      <c r="U11">
        <f>IF(U10=0,0,VLOOKUP(U4,$A$5:$M$91,13))</f>
        <v>0</v>
      </c>
      <c r="V11">
        <f t="shared" ref="V11:AI11" si="40">IF(V10=0,0,VLOOKUP(V4,$A$5:$M$91,13))</f>
        <v>1.6061358035703155</v>
      </c>
      <c r="W11">
        <f t="shared" si="40"/>
        <v>1.4519851237430572</v>
      </c>
      <c r="X11">
        <f t="shared" si="40"/>
        <v>0</v>
      </c>
      <c r="Y11">
        <f t="shared" si="40"/>
        <v>0</v>
      </c>
      <c r="Z11">
        <f t="shared" si="40"/>
        <v>0</v>
      </c>
      <c r="AA11">
        <f t="shared" si="40"/>
        <v>2.0116009116784799</v>
      </c>
      <c r="AB11">
        <f t="shared" si="40"/>
        <v>2.0116009116784799</v>
      </c>
      <c r="AC11">
        <f t="shared" si="40"/>
        <v>0</v>
      </c>
      <c r="AD11">
        <f t="shared" si="40"/>
        <v>1.7884573603642702</v>
      </c>
      <c r="AE11">
        <f t="shared" si="40"/>
        <v>1.7884573603642702</v>
      </c>
      <c r="AF11">
        <f t="shared" si="40"/>
        <v>2.2992829841302607</v>
      </c>
      <c r="AG11">
        <f t="shared" si="40"/>
        <v>0</v>
      </c>
      <c r="AH11">
        <f t="shared" si="40"/>
        <v>0</v>
      </c>
      <c r="AI11">
        <f t="shared" si="40"/>
        <v>2.2992829841302607</v>
      </c>
      <c r="AL11" s="23"/>
      <c r="AM11" t="s">
        <v>59</v>
      </c>
      <c r="AN11">
        <f t="shared" ref="AN11:BA11" si="41">IF(AN10=0,0,VLOOKUP(AN4,$A$5:$M$91,13))</f>
        <v>0</v>
      </c>
      <c r="AO11">
        <f t="shared" si="41"/>
        <v>0</v>
      </c>
      <c r="AP11">
        <f t="shared" si="41"/>
        <v>0</v>
      </c>
      <c r="AQ11">
        <f t="shared" si="41"/>
        <v>1.4519851237430572</v>
      </c>
      <c r="AR11">
        <f t="shared" si="41"/>
        <v>2.2992829841302607</v>
      </c>
      <c r="AS11">
        <f t="shared" si="41"/>
        <v>0</v>
      </c>
      <c r="AT11">
        <f t="shared" si="41"/>
        <v>0</v>
      </c>
      <c r="AU11">
        <f t="shared" si="41"/>
        <v>2.0116009116784799</v>
      </c>
      <c r="AV11">
        <f t="shared" si="41"/>
        <v>0</v>
      </c>
      <c r="AW11">
        <f t="shared" si="41"/>
        <v>0</v>
      </c>
      <c r="AX11">
        <f t="shared" si="41"/>
        <v>2.0116009116784799</v>
      </c>
      <c r="AY11">
        <f t="shared" si="41"/>
        <v>0</v>
      </c>
      <c r="AZ11">
        <f t="shared" si="41"/>
        <v>0</v>
      </c>
      <c r="BA11">
        <f t="shared" si="41"/>
        <v>1.6061358035703155</v>
      </c>
      <c r="BD11" s="23"/>
      <c r="BE11" t="s">
        <v>59</v>
      </c>
      <c r="BF11">
        <f t="shared" ref="BF11:CA11" si="42">IF(BF10=0,0,VLOOKUP(BF4,$A$5:$M$91,13))</f>
        <v>0</v>
      </c>
      <c r="BG11">
        <f t="shared" si="42"/>
        <v>2.0116009116784799</v>
      </c>
      <c r="BH11">
        <f t="shared" si="42"/>
        <v>0</v>
      </c>
      <c r="BI11">
        <f t="shared" si="42"/>
        <v>0</v>
      </c>
      <c r="BJ11">
        <f t="shared" si="42"/>
        <v>0</v>
      </c>
      <c r="BK11">
        <f t="shared" si="42"/>
        <v>0</v>
      </c>
      <c r="BL11">
        <f t="shared" si="42"/>
        <v>0</v>
      </c>
      <c r="BM11">
        <f t="shared" si="42"/>
        <v>0</v>
      </c>
      <c r="BN11">
        <f t="shared" si="42"/>
        <v>0</v>
      </c>
      <c r="BO11">
        <f t="shared" si="42"/>
        <v>0</v>
      </c>
      <c r="BP11">
        <f t="shared" si="42"/>
        <v>2.0116009116784799</v>
      </c>
      <c r="BQ11">
        <f t="shared" si="42"/>
        <v>0</v>
      </c>
      <c r="BR11">
        <f t="shared" si="42"/>
        <v>1.6061358035703155</v>
      </c>
      <c r="BS11">
        <f t="shared" si="42"/>
        <v>1.4519851237430572</v>
      </c>
      <c r="BT11">
        <f t="shared" si="42"/>
        <v>0</v>
      </c>
      <c r="BU11">
        <f t="shared" si="42"/>
        <v>0</v>
      </c>
      <c r="BV11">
        <f t="shared" si="42"/>
        <v>0</v>
      </c>
      <c r="BW11">
        <f t="shared" si="42"/>
        <v>0</v>
      </c>
      <c r="BX11">
        <f t="shared" si="42"/>
        <v>0</v>
      </c>
      <c r="BY11">
        <f t="shared" si="42"/>
        <v>2.2992829841302607</v>
      </c>
      <c r="BZ11">
        <f t="shared" si="42"/>
        <v>0</v>
      </c>
      <c r="CA11">
        <f t="shared" si="42"/>
        <v>0</v>
      </c>
      <c r="CD11" s="23"/>
      <c r="CE11" t="s">
        <v>59</v>
      </c>
      <c r="CF11">
        <f t="shared" ref="CF11:CP11" si="43">IF(CF10=0,0,VLOOKUP(CF4,$A$5:$M$91,13))</f>
        <v>0</v>
      </c>
      <c r="CG11">
        <f t="shared" si="43"/>
        <v>1.6061358035703155</v>
      </c>
      <c r="CH11">
        <f t="shared" si="43"/>
        <v>1.7884573603642702</v>
      </c>
      <c r="CI11">
        <f t="shared" si="43"/>
        <v>1.7884573603642702</v>
      </c>
      <c r="CJ11">
        <f t="shared" si="43"/>
        <v>1.6061358035703155</v>
      </c>
      <c r="CK11">
        <f t="shared" si="43"/>
        <v>1.4519851237430572</v>
      </c>
      <c r="CL11">
        <f t="shared" si="43"/>
        <v>0</v>
      </c>
      <c r="CM11">
        <f t="shared" si="43"/>
        <v>0</v>
      </c>
      <c r="CN11">
        <f t="shared" si="43"/>
        <v>0</v>
      </c>
      <c r="CO11">
        <f t="shared" si="43"/>
        <v>0</v>
      </c>
      <c r="CP11">
        <f t="shared" si="43"/>
        <v>0</v>
      </c>
      <c r="CS11" s="23"/>
      <c r="CT11" t="s">
        <v>59</v>
      </c>
      <c r="CU11">
        <f t="shared" ref="CU11:DF11" si="44">IF(CU10=0,0,VLOOKUP(CU4,$A$5:$M$91,13))</f>
        <v>0</v>
      </c>
      <c r="CV11">
        <f t="shared" si="44"/>
        <v>1.7884573603642702</v>
      </c>
      <c r="CW11">
        <f t="shared" si="44"/>
        <v>2.0116009116784799</v>
      </c>
      <c r="CX11">
        <f t="shared" si="44"/>
        <v>0</v>
      </c>
      <c r="CY11">
        <f t="shared" si="44"/>
        <v>0</v>
      </c>
      <c r="CZ11">
        <f t="shared" si="44"/>
        <v>0</v>
      </c>
      <c r="DA11">
        <f t="shared" si="44"/>
        <v>0</v>
      </c>
      <c r="DB11">
        <f t="shared" si="44"/>
        <v>0</v>
      </c>
      <c r="DC11">
        <f t="shared" si="44"/>
        <v>0</v>
      </c>
      <c r="DD11">
        <f t="shared" si="44"/>
        <v>0</v>
      </c>
      <c r="DE11">
        <f t="shared" si="44"/>
        <v>0</v>
      </c>
      <c r="DF11">
        <f t="shared" si="44"/>
        <v>0</v>
      </c>
      <c r="DI11" s="23"/>
      <c r="DJ11" t="s">
        <v>59</v>
      </c>
      <c r="DK11">
        <f t="shared" ref="DK11:DT11" si="45">IF(DK10=0,0,VLOOKUP(DK4,$A$5:$M$91,13))</f>
        <v>0</v>
      </c>
      <c r="DL11">
        <f t="shared" si="45"/>
        <v>0</v>
      </c>
      <c r="DM11">
        <f t="shared" si="45"/>
        <v>1.4519851237430572</v>
      </c>
      <c r="DN11">
        <f t="shared" si="45"/>
        <v>0</v>
      </c>
      <c r="DO11">
        <f t="shared" si="45"/>
        <v>0</v>
      </c>
      <c r="DP11">
        <f t="shared" si="45"/>
        <v>0</v>
      </c>
      <c r="DQ11">
        <f t="shared" si="45"/>
        <v>0</v>
      </c>
      <c r="DR11">
        <f t="shared" si="45"/>
        <v>0</v>
      </c>
      <c r="DS11">
        <f t="shared" si="45"/>
        <v>1.7884573603642702</v>
      </c>
      <c r="DT11">
        <f t="shared" si="45"/>
        <v>0</v>
      </c>
      <c r="DW11" s="23"/>
      <c r="DX11" t="s">
        <v>59</v>
      </c>
      <c r="DY11">
        <f t="shared" ref="DY11:EL11" si="46">IF(DY10=0,0,VLOOKUP(DY4,$A$5:$M$91,13))</f>
        <v>0</v>
      </c>
      <c r="DZ11">
        <f t="shared" si="46"/>
        <v>1.6061358035703155</v>
      </c>
      <c r="EA11">
        <f t="shared" si="46"/>
        <v>1.7884573603642702</v>
      </c>
      <c r="EB11">
        <f t="shared" si="46"/>
        <v>1.7884573603642702</v>
      </c>
      <c r="EC11">
        <f t="shared" si="46"/>
        <v>0</v>
      </c>
      <c r="ED11">
        <f t="shared" si="46"/>
        <v>0</v>
      </c>
      <c r="EE11">
        <f t="shared" si="46"/>
        <v>0</v>
      </c>
      <c r="EF11">
        <f t="shared" si="46"/>
        <v>0</v>
      </c>
      <c r="EG11">
        <f t="shared" si="46"/>
        <v>0</v>
      </c>
      <c r="EH11">
        <f t="shared" si="46"/>
        <v>0</v>
      </c>
      <c r="EI11">
        <f t="shared" si="46"/>
        <v>0</v>
      </c>
      <c r="EJ11">
        <f t="shared" si="46"/>
        <v>0</v>
      </c>
      <c r="EK11">
        <f t="shared" si="46"/>
        <v>0</v>
      </c>
      <c r="EL11">
        <f t="shared" si="46"/>
        <v>0</v>
      </c>
      <c r="EO11" s="23"/>
      <c r="EP11" t="s">
        <v>59</v>
      </c>
      <c r="EQ11">
        <f t="shared" ref="EQ11:FK11" si="47">IF(EQ10=0,0,VLOOKUP(EQ4,$A$5:$M$91,13))</f>
        <v>0</v>
      </c>
      <c r="ER11">
        <f t="shared" si="47"/>
        <v>0</v>
      </c>
      <c r="ES11">
        <f t="shared" si="47"/>
        <v>0</v>
      </c>
      <c r="ET11">
        <f t="shared" si="47"/>
        <v>0</v>
      </c>
      <c r="EU11">
        <f t="shared" si="47"/>
        <v>0</v>
      </c>
      <c r="EV11">
        <f t="shared" si="47"/>
        <v>0</v>
      </c>
      <c r="EW11">
        <f t="shared" si="47"/>
        <v>0</v>
      </c>
      <c r="EX11">
        <f t="shared" si="47"/>
        <v>0</v>
      </c>
      <c r="EY11">
        <f t="shared" si="47"/>
        <v>0</v>
      </c>
      <c r="EZ11">
        <f t="shared" si="47"/>
        <v>0</v>
      </c>
      <c r="FA11">
        <f t="shared" si="47"/>
        <v>0</v>
      </c>
      <c r="FB11">
        <f t="shared" si="47"/>
        <v>0</v>
      </c>
      <c r="FC11">
        <f t="shared" si="47"/>
        <v>0</v>
      </c>
      <c r="FD11">
        <f t="shared" si="47"/>
        <v>0</v>
      </c>
      <c r="FE11">
        <f t="shared" si="47"/>
        <v>0</v>
      </c>
      <c r="FF11">
        <f t="shared" si="47"/>
        <v>0</v>
      </c>
      <c r="FG11">
        <f t="shared" si="47"/>
        <v>0</v>
      </c>
      <c r="FH11">
        <f t="shared" si="47"/>
        <v>0</v>
      </c>
      <c r="FI11">
        <f t="shared" si="47"/>
        <v>0</v>
      </c>
      <c r="FJ11">
        <f t="shared" si="47"/>
        <v>0</v>
      </c>
      <c r="FK11">
        <f t="shared" si="47"/>
        <v>0</v>
      </c>
      <c r="FN11" s="23"/>
      <c r="FO11" t="s">
        <v>59</v>
      </c>
      <c r="FP11">
        <f t="shared" ref="FP11:GA11" si="48">IF(FP10=0,0,VLOOKUP(FP4,$A$5:$M$91,13))</f>
        <v>0</v>
      </c>
      <c r="FQ11">
        <f t="shared" si="48"/>
        <v>0</v>
      </c>
      <c r="FR11">
        <f t="shared" si="48"/>
        <v>1.6061358035703155</v>
      </c>
      <c r="FS11">
        <f t="shared" si="48"/>
        <v>0</v>
      </c>
      <c r="FT11">
        <f t="shared" si="48"/>
        <v>0</v>
      </c>
      <c r="FU11">
        <f t="shared" si="48"/>
        <v>0</v>
      </c>
      <c r="FV11">
        <f t="shared" si="48"/>
        <v>0</v>
      </c>
      <c r="FW11">
        <f t="shared" si="48"/>
        <v>0</v>
      </c>
      <c r="FX11">
        <f t="shared" si="48"/>
        <v>0</v>
      </c>
      <c r="FY11">
        <f t="shared" si="48"/>
        <v>0</v>
      </c>
      <c r="FZ11">
        <f t="shared" si="48"/>
        <v>0</v>
      </c>
      <c r="GA11">
        <f t="shared" si="48"/>
        <v>0</v>
      </c>
      <c r="GD11" s="23"/>
      <c r="GE11" t="s">
        <v>59</v>
      </c>
      <c r="GF11">
        <f t="shared" ref="GF11:HA11" si="49">IF(GF10=0,0,VLOOKUP(GF4,$A$5:$M$91,13))</f>
        <v>0</v>
      </c>
      <c r="GG11">
        <f t="shared" si="49"/>
        <v>0</v>
      </c>
      <c r="GH11">
        <f t="shared" si="49"/>
        <v>1.6061358035703155</v>
      </c>
      <c r="GI11">
        <f t="shared" si="49"/>
        <v>1.7884573603642702</v>
      </c>
      <c r="GJ11">
        <f t="shared" si="49"/>
        <v>1.7884573603642702</v>
      </c>
      <c r="GK11">
        <f t="shared" si="49"/>
        <v>1.6061358035703155</v>
      </c>
      <c r="GL11">
        <f t="shared" si="49"/>
        <v>1.4519851237430572</v>
      </c>
      <c r="GM11">
        <f t="shared" si="49"/>
        <v>2.0116009116784799</v>
      </c>
      <c r="GN11">
        <f t="shared" si="49"/>
        <v>0</v>
      </c>
      <c r="GO11">
        <f t="shared" si="49"/>
        <v>0</v>
      </c>
      <c r="GP11">
        <f t="shared" si="49"/>
        <v>0</v>
      </c>
      <c r="GQ11">
        <f t="shared" si="49"/>
        <v>0</v>
      </c>
      <c r="GR11">
        <f t="shared" si="49"/>
        <v>0</v>
      </c>
      <c r="GS11">
        <f t="shared" si="49"/>
        <v>0</v>
      </c>
      <c r="GT11">
        <f t="shared" si="49"/>
        <v>1.7884573603642702</v>
      </c>
      <c r="GU11">
        <f t="shared" si="49"/>
        <v>2.0116009116784799</v>
      </c>
      <c r="GV11">
        <f t="shared" si="49"/>
        <v>0</v>
      </c>
      <c r="GW11">
        <f t="shared" si="49"/>
        <v>0</v>
      </c>
      <c r="GX11">
        <f t="shared" si="49"/>
        <v>0</v>
      </c>
      <c r="GY11">
        <f t="shared" si="49"/>
        <v>0</v>
      </c>
      <c r="GZ11">
        <f t="shared" si="49"/>
        <v>0</v>
      </c>
      <c r="HA11">
        <f t="shared" si="49"/>
        <v>0</v>
      </c>
    </row>
    <row r="12" spans="1:209" x14ac:dyDescent="0.25">
      <c r="A12" s="10" t="s">
        <v>173</v>
      </c>
      <c r="B12" s="9">
        <v>0</v>
      </c>
      <c r="C12" s="9">
        <v>0</v>
      </c>
      <c r="D12" s="9">
        <v>0</v>
      </c>
      <c r="E12" s="9">
        <v>0</v>
      </c>
      <c r="F12" s="9">
        <v>0</v>
      </c>
      <c r="G12" s="9">
        <v>0</v>
      </c>
      <c r="H12" s="9">
        <v>0</v>
      </c>
      <c r="I12" s="9">
        <v>0</v>
      </c>
      <c r="J12" s="9">
        <v>1</v>
      </c>
      <c r="K12" s="9">
        <v>0</v>
      </c>
      <c r="L12" s="9">
        <f t="shared" si="9"/>
        <v>1</v>
      </c>
      <c r="M12" s="9">
        <f t="shared" si="10"/>
        <v>2.7047480922384253</v>
      </c>
      <c r="S12" s="23"/>
      <c r="T12" t="s">
        <v>67</v>
      </c>
      <c r="U12">
        <f>(U11*($Q$3+1)*U10)/($Q$3*((1-$Q$4)+($Q$4*$D$92/$Q$5))+U10)</f>
        <v>0</v>
      </c>
      <c r="V12">
        <f t="shared" ref="V12:AI12" si="50">(V11*($Q$3+1)*V10)/($Q$3*((1-$Q$4)+($Q$4*$D$92/$Q$5))+V10)</f>
        <v>1.3306733109434647</v>
      </c>
      <c r="W12">
        <f t="shared" si="50"/>
        <v>1.2029604518851282</v>
      </c>
      <c r="X12">
        <f t="shared" si="50"/>
        <v>0</v>
      </c>
      <c r="Y12">
        <f t="shared" si="50"/>
        <v>0</v>
      </c>
      <c r="Z12">
        <f t="shared" si="50"/>
        <v>0</v>
      </c>
      <c r="AA12">
        <f t="shared" si="50"/>
        <v>2.4213469114864239</v>
      </c>
      <c r="AB12">
        <f t="shared" si="50"/>
        <v>2.8518503608112615</v>
      </c>
      <c r="AC12">
        <f t="shared" si="50"/>
        <v>0</v>
      </c>
      <c r="AD12">
        <f t="shared" si="50"/>
        <v>1.4817255626248449</v>
      </c>
      <c r="AE12">
        <f t="shared" si="50"/>
        <v>1.4817255626248449</v>
      </c>
      <c r="AF12">
        <f t="shared" si="50"/>
        <v>1.9049413471061056</v>
      </c>
      <c r="AG12">
        <f t="shared" si="50"/>
        <v>0</v>
      </c>
      <c r="AH12">
        <f t="shared" si="50"/>
        <v>0</v>
      </c>
      <c r="AI12">
        <f t="shared" si="50"/>
        <v>1.9049413471061056</v>
      </c>
      <c r="AL12" s="23"/>
      <c r="AM12" t="s">
        <v>69</v>
      </c>
      <c r="AN12">
        <f t="shared" ref="AN12:BA12" si="51">(AN11*($Q$3+1)*AN10)/($Q$3*((1-$Q$4)+($Q$4*$D$92/$Q$5))+AN10)</f>
        <v>0</v>
      </c>
      <c r="AO12">
        <f t="shared" si="51"/>
        <v>0</v>
      </c>
      <c r="AP12">
        <f t="shared" si="51"/>
        <v>0</v>
      </c>
      <c r="AQ12">
        <f t="shared" si="51"/>
        <v>1.2029604518851282</v>
      </c>
      <c r="AR12">
        <f t="shared" si="51"/>
        <v>1.9049413471061056</v>
      </c>
      <c r="AS12">
        <f t="shared" si="51"/>
        <v>0</v>
      </c>
      <c r="AT12">
        <f t="shared" si="51"/>
        <v>0</v>
      </c>
      <c r="AU12">
        <f t="shared" si="51"/>
        <v>2.4213469114864239</v>
      </c>
      <c r="AV12">
        <f t="shared" si="51"/>
        <v>0</v>
      </c>
      <c r="AW12">
        <f t="shared" si="51"/>
        <v>0</v>
      </c>
      <c r="AX12">
        <f t="shared" si="51"/>
        <v>1.6665985774613905</v>
      </c>
      <c r="AY12">
        <f t="shared" si="51"/>
        <v>0</v>
      </c>
      <c r="AZ12">
        <f t="shared" si="51"/>
        <v>0</v>
      </c>
      <c r="BA12">
        <f t="shared" si="51"/>
        <v>1.3306733109434647</v>
      </c>
      <c r="BD12" s="23"/>
      <c r="BE12" t="s">
        <v>71</v>
      </c>
      <c r="BF12">
        <f t="shared" ref="BF12:CA12" si="52">(BF11*($Q$3+1)*BF10)/($Q$3*((1-$Q$4)+($Q$4*$D$92/$Q$5))+BF10)</f>
        <v>0</v>
      </c>
      <c r="BG12">
        <f t="shared" si="52"/>
        <v>1.6665985774613905</v>
      </c>
      <c r="BH12">
        <f t="shared" si="52"/>
        <v>0</v>
      </c>
      <c r="BI12">
        <f t="shared" si="52"/>
        <v>0</v>
      </c>
      <c r="BJ12">
        <f t="shared" si="52"/>
        <v>0</v>
      </c>
      <c r="BK12">
        <f t="shared" si="52"/>
        <v>0</v>
      </c>
      <c r="BL12">
        <f t="shared" si="52"/>
        <v>0</v>
      </c>
      <c r="BM12">
        <f t="shared" si="52"/>
        <v>0</v>
      </c>
      <c r="BN12">
        <f t="shared" si="52"/>
        <v>0</v>
      </c>
      <c r="BO12">
        <f t="shared" si="52"/>
        <v>0</v>
      </c>
      <c r="BP12">
        <f t="shared" si="52"/>
        <v>1.6665985774613905</v>
      </c>
      <c r="BQ12">
        <f t="shared" si="52"/>
        <v>0</v>
      </c>
      <c r="BR12">
        <f t="shared" si="52"/>
        <v>1.3306733109434647</v>
      </c>
      <c r="BS12">
        <f t="shared" si="52"/>
        <v>1.7477421463116827</v>
      </c>
      <c r="BT12">
        <f t="shared" si="52"/>
        <v>0</v>
      </c>
      <c r="BU12">
        <f t="shared" si="52"/>
        <v>0</v>
      </c>
      <c r="BV12">
        <f t="shared" si="52"/>
        <v>0</v>
      </c>
      <c r="BW12">
        <f t="shared" si="52"/>
        <v>0</v>
      </c>
      <c r="BX12">
        <f t="shared" si="52"/>
        <v>0</v>
      </c>
      <c r="BY12">
        <f t="shared" si="52"/>
        <v>1.9049413471061056</v>
      </c>
      <c r="BZ12">
        <f t="shared" si="52"/>
        <v>0</v>
      </c>
      <c r="CA12">
        <f t="shared" si="52"/>
        <v>0</v>
      </c>
      <c r="CD12" s="23"/>
      <c r="CE12" t="s">
        <v>73</v>
      </c>
      <c r="CF12">
        <f t="shared" ref="CF12:CP12" si="53">(CF11*($Q$3+1)*CF10)/($Q$3*((1-$Q$4)+($Q$4*$D$92/$Q$5))+CF10)</f>
        <v>0</v>
      </c>
      <c r="CG12">
        <f t="shared" si="53"/>
        <v>1.3306733109434647</v>
      </c>
      <c r="CH12">
        <f t="shared" si="53"/>
        <v>1.4817255626248449</v>
      </c>
      <c r="CI12">
        <f t="shared" si="53"/>
        <v>1.4817255626248449</v>
      </c>
      <c r="CJ12">
        <f t="shared" si="53"/>
        <v>1.3306733109434647</v>
      </c>
      <c r="CK12">
        <f t="shared" si="53"/>
        <v>1.7477421463116827</v>
      </c>
      <c r="CL12">
        <f t="shared" si="53"/>
        <v>0</v>
      </c>
      <c r="CM12">
        <f t="shared" si="53"/>
        <v>0</v>
      </c>
      <c r="CN12">
        <f t="shared" si="53"/>
        <v>0</v>
      </c>
      <c r="CO12">
        <f t="shared" si="53"/>
        <v>0</v>
      </c>
      <c r="CP12">
        <f t="shared" si="53"/>
        <v>0</v>
      </c>
      <c r="CS12" s="23"/>
      <c r="CT12" t="s">
        <v>82</v>
      </c>
      <c r="CU12">
        <f t="shared" ref="CU12:DF12" si="54">(CU11*($Q$3+1)*CU10)/($Q$3*((1-$Q$4)+($Q$4*$D$92/$Q$5))+CU10)</f>
        <v>0</v>
      </c>
      <c r="CV12">
        <f t="shared" si="54"/>
        <v>1.4817255626248449</v>
      </c>
      <c r="CW12">
        <f t="shared" si="54"/>
        <v>1.6665985774613905</v>
      </c>
      <c r="CX12">
        <f t="shared" si="54"/>
        <v>0</v>
      </c>
      <c r="CY12">
        <f t="shared" si="54"/>
        <v>0</v>
      </c>
      <c r="CZ12">
        <f t="shared" si="54"/>
        <v>0</v>
      </c>
      <c r="DA12">
        <f t="shared" si="54"/>
        <v>0</v>
      </c>
      <c r="DB12">
        <f t="shared" si="54"/>
        <v>0</v>
      </c>
      <c r="DC12">
        <f t="shared" si="54"/>
        <v>0</v>
      </c>
      <c r="DD12">
        <f t="shared" si="54"/>
        <v>0</v>
      </c>
      <c r="DE12">
        <f t="shared" si="54"/>
        <v>0</v>
      </c>
      <c r="DF12">
        <f t="shared" si="54"/>
        <v>0</v>
      </c>
      <c r="DI12" s="23"/>
      <c r="DJ12" t="s">
        <v>86</v>
      </c>
      <c r="DK12">
        <f t="shared" ref="DK12:DT12" si="55">(DK11*($Q$3+1)*DK10)/($Q$3*((1-$Q$4)+($Q$4*$D$92/$Q$5))+DK10)</f>
        <v>0</v>
      </c>
      <c r="DL12">
        <f t="shared" si="55"/>
        <v>0</v>
      </c>
      <c r="DM12">
        <f t="shared" si="55"/>
        <v>1.7477421463116827</v>
      </c>
      <c r="DN12">
        <f t="shared" si="55"/>
        <v>0</v>
      </c>
      <c r="DO12">
        <f t="shared" si="55"/>
        <v>0</v>
      </c>
      <c r="DP12">
        <f t="shared" si="55"/>
        <v>0</v>
      </c>
      <c r="DQ12">
        <f t="shared" si="55"/>
        <v>0</v>
      </c>
      <c r="DR12">
        <f t="shared" si="55"/>
        <v>0</v>
      </c>
      <c r="DS12">
        <f t="shared" si="55"/>
        <v>1.4817255626248449</v>
      </c>
      <c r="DT12">
        <f t="shared" si="55"/>
        <v>0</v>
      </c>
      <c r="DW12" s="23"/>
      <c r="DX12" t="s">
        <v>90</v>
      </c>
      <c r="DY12">
        <f t="shared" ref="DY12:EL12" si="56">(DY11*($Q$3+1)*DY10)/($Q$3*((1-$Q$4)+($Q$4*$D$92/$Q$5))+DY10)</f>
        <v>0</v>
      </c>
      <c r="DZ12">
        <f t="shared" si="56"/>
        <v>1.3306733109434647</v>
      </c>
      <c r="EA12">
        <f t="shared" si="56"/>
        <v>1.4817255626248449</v>
      </c>
      <c r="EB12">
        <f t="shared" si="56"/>
        <v>1.4817255626248449</v>
      </c>
      <c r="EC12">
        <f t="shared" si="56"/>
        <v>0</v>
      </c>
      <c r="ED12">
        <f t="shared" si="56"/>
        <v>0</v>
      </c>
      <c r="EE12">
        <f t="shared" si="56"/>
        <v>0</v>
      </c>
      <c r="EF12">
        <f t="shared" si="56"/>
        <v>0</v>
      </c>
      <c r="EG12">
        <f t="shared" si="56"/>
        <v>0</v>
      </c>
      <c r="EH12">
        <f t="shared" si="56"/>
        <v>0</v>
      </c>
      <c r="EI12">
        <f t="shared" si="56"/>
        <v>0</v>
      </c>
      <c r="EJ12">
        <f t="shared" si="56"/>
        <v>0</v>
      </c>
      <c r="EK12">
        <f t="shared" si="56"/>
        <v>0</v>
      </c>
      <c r="EL12">
        <f t="shared" si="56"/>
        <v>0</v>
      </c>
      <c r="EO12" s="23"/>
      <c r="EP12" t="s">
        <v>94</v>
      </c>
      <c r="EQ12">
        <f t="shared" ref="EQ12:FK12" si="57">(EQ11*($Q$3+1)*EQ10)/($Q$3*((1-$Q$4)+($Q$4*$D$92/$Q$5))+EQ10)</f>
        <v>0</v>
      </c>
      <c r="ER12">
        <f t="shared" si="57"/>
        <v>0</v>
      </c>
      <c r="ES12">
        <f t="shared" si="57"/>
        <v>0</v>
      </c>
      <c r="ET12">
        <f t="shared" si="57"/>
        <v>0</v>
      </c>
      <c r="EU12">
        <f t="shared" si="57"/>
        <v>0</v>
      </c>
      <c r="EV12">
        <f t="shared" si="57"/>
        <v>0</v>
      </c>
      <c r="EW12">
        <f t="shared" si="57"/>
        <v>0</v>
      </c>
      <c r="EX12">
        <f t="shared" si="57"/>
        <v>0</v>
      </c>
      <c r="EY12">
        <f t="shared" si="57"/>
        <v>0</v>
      </c>
      <c r="EZ12">
        <f t="shared" si="57"/>
        <v>0</v>
      </c>
      <c r="FA12">
        <f t="shared" si="57"/>
        <v>0</v>
      </c>
      <c r="FB12">
        <f t="shared" si="57"/>
        <v>0</v>
      </c>
      <c r="FC12">
        <f t="shared" si="57"/>
        <v>0</v>
      </c>
      <c r="FD12">
        <f t="shared" si="57"/>
        <v>0</v>
      </c>
      <c r="FE12">
        <f t="shared" si="57"/>
        <v>0</v>
      </c>
      <c r="FF12">
        <f t="shared" si="57"/>
        <v>0</v>
      </c>
      <c r="FG12">
        <f t="shared" si="57"/>
        <v>0</v>
      </c>
      <c r="FH12">
        <f t="shared" si="57"/>
        <v>0</v>
      </c>
      <c r="FI12">
        <f t="shared" si="57"/>
        <v>0</v>
      </c>
      <c r="FJ12">
        <f t="shared" si="57"/>
        <v>0</v>
      </c>
      <c r="FK12">
        <f t="shared" si="57"/>
        <v>0</v>
      </c>
      <c r="FN12" s="23"/>
      <c r="FO12" t="s">
        <v>98</v>
      </c>
      <c r="FP12">
        <f t="shared" ref="FP12:GA12" si="58">(FP11*($Q$3+1)*FP10)/($Q$3*((1-$Q$4)+($Q$4*$D$92/$Q$5))+FP10)</f>
        <v>0</v>
      </c>
      <c r="FQ12">
        <f t="shared" si="58"/>
        <v>0</v>
      </c>
      <c r="FR12">
        <f t="shared" si="58"/>
        <v>1.3306733109434647</v>
      </c>
      <c r="FS12">
        <f t="shared" si="58"/>
        <v>0</v>
      </c>
      <c r="FT12">
        <f t="shared" si="58"/>
        <v>0</v>
      </c>
      <c r="FU12">
        <f t="shared" si="58"/>
        <v>0</v>
      </c>
      <c r="FV12">
        <f t="shared" si="58"/>
        <v>0</v>
      </c>
      <c r="FW12">
        <f t="shared" si="58"/>
        <v>0</v>
      </c>
      <c r="FX12">
        <f t="shared" si="58"/>
        <v>0</v>
      </c>
      <c r="FY12">
        <f t="shared" si="58"/>
        <v>0</v>
      </c>
      <c r="FZ12">
        <f t="shared" si="58"/>
        <v>0</v>
      </c>
      <c r="GA12">
        <f t="shared" si="58"/>
        <v>0</v>
      </c>
      <c r="GD12" s="23"/>
      <c r="GE12" t="s">
        <v>101</v>
      </c>
      <c r="GF12">
        <f t="shared" ref="GF12:HA12" si="59">(GF11*($Q$3+1)*GF10)/($Q$3*((1-$Q$4)+($Q$4*$D$92/$Q$5))+GF10)</f>
        <v>0</v>
      </c>
      <c r="GG12">
        <f t="shared" si="59"/>
        <v>0</v>
      </c>
      <c r="GH12">
        <f t="shared" si="59"/>
        <v>1.3306733109434647</v>
      </c>
      <c r="GI12">
        <f t="shared" si="59"/>
        <v>1.4817255626248449</v>
      </c>
      <c r="GJ12">
        <f t="shared" si="59"/>
        <v>1.4817255626248449</v>
      </c>
      <c r="GK12">
        <f t="shared" si="59"/>
        <v>1.3306733109434647</v>
      </c>
      <c r="GL12">
        <f t="shared" si="59"/>
        <v>1.7477421463116827</v>
      </c>
      <c r="GM12">
        <f t="shared" si="59"/>
        <v>1.6665985774613905</v>
      </c>
      <c r="GN12">
        <f t="shared" si="59"/>
        <v>0</v>
      </c>
      <c r="GO12">
        <f t="shared" si="59"/>
        <v>0</v>
      </c>
      <c r="GP12">
        <f t="shared" si="59"/>
        <v>0</v>
      </c>
      <c r="GQ12">
        <f t="shared" si="59"/>
        <v>0</v>
      </c>
      <c r="GR12">
        <f t="shared" si="59"/>
        <v>0</v>
      </c>
      <c r="GS12">
        <f t="shared" si="59"/>
        <v>0</v>
      </c>
      <c r="GT12">
        <f t="shared" si="59"/>
        <v>1.4817255626248449</v>
      </c>
      <c r="GU12">
        <f t="shared" si="59"/>
        <v>1.6665985774613905</v>
      </c>
      <c r="GV12">
        <f t="shared" si="59"/>
        <v>0</v>
      </c>
      <c r="GW12">
        <f t="shared" si="59"/>
        <v>0</v>
      </c>
      <c r="GX12">
        <f t="shared" si="59"/>
        <v>0</v>
      </c>
      <c r="GY12">
        <f t="shared" si="59"/>
        <v>0</v>
      </c>
      <c r="GZ12">
        <f t="shared" si="59"/>
        <v>0</v>
      </c>
      <c r="HA12">
        <f t="shared" si="59"/>
        <v>0</v>
      </c>
    </row>
    <row r="13" spans="1:209" x14ac:dyDescent="0.25">
      <c r="A13" s="10" t="s">
        <v>146</v>
      </c>
      <c r="B13" s="9">
        <v>0</v>
      </c>
      <c r="C13" s="9">
        <v>0</v>
      </c>
      <c r="D13" s="9">
        <v>0</v>
      </c>
      <c r="E13" s="9">
        <v>0</v>
      </c>
      <c r="F13" s="9">
        <v>1</v>
      </c>
      <c r="G13" s="9">
        <v>0</v>
      </c>
      <c r="H13" s="9">
        <v>0</v>
      </c>
      <c r="I13" s="9">
        <v>0</v>
      </c>
      <c r="J13" s="9">
        <v>0</v>
      </c>
      <c r="K13" s="9">
        <v>0</v>
      </c>
      <c r="L13" s="9">
        <f t="shared" si="9"/>
        <v>1</v>
      </c>
      <c r="M13" s="9">
        <f t="shared" si="10"/>
        <v>2.7047480922384253</v>
      </c>
      <c r="S13" s="23"/>
      <c r="T13" t="s">
        <v>68</v>
      </c>
      <c r="U13">
        <f>SUM(U12:AI12)</f>
        <v>14.58016485458818</v>
      </c>
      <c r="AL13" s="23"/>
      <c r="AM13" t="s">
        <v>70</v>
      </c>
      <c r="AN13">
        <f>SUM(AN12:BB12)</f>
        <v>8.526520598882513</v>
      </c>
      <c r="BD13" s="23"/>
      <c r="BE13" t="s">
        <v>72</v>
      </c>
      <c r="BF13">
        <f>SUM(BF12:CA12)</f>
        <v>8.3165539592840343</v>
      </c>
      <c r="CD13" s="23"/>
      <c r="CE13" t="s">
        <v>74</v>
      </c>
      <c r="CF13">
        <f>SUM(CF12:CP12)</f>
        <v>7.3725398934483017</v>
      </c>
      <c r="CS13" s="23"/>
      <c r="CT13" t="s">
        <v>83</v>
      </c>
      <c r="CU13">
        <f>SUM(CU12:DE12)</f>
        <v>3.1483241400862356</v>
      </c>
      <c r="DI13" s="23"/>
      <c r="DJ13" t="s">
        <v>87</v>
      </c>
      <c r="DK13">
        <f>SUM(DK12:DT12)</f>
        <v>3.2294677089365278</v>
      </c>
      <c r="DW13" s="23"/>
      <c r="DX13" t="s">
        <v>91</v>
      </c>
      <c r="DY13">
        <f>SUM(DY12:EL12)</f>
        <v>4.2941244361931545</v>
      </c>
      <c r="EO13" s="23"/>
      <c r="EP13" t="s">
        <v>95</v>
      </c>
      <c r="EQ13">
        <f>SUM(EQ12:FD12)</f>
        <v>0</v>
      </c>
      <c r="FN13" s="23"/>
      <c r="FO13" t="s">
        <v>99</v>
      </c>
      <c r="FP13">
        <f>SUM(FP12:GA12)</f>
        <v>1.3306733109434647</v>
      </c>
      <c r="GD13" s="23"/>
      <c r="GE13" t="s">
        <v>102</v>
      </c>
      <c r="GF13">
        <f>SUM(GF12:HA12)</f>
        <v>12.187462610995929</v>
      </c>
    </row>
    <row r="14" spans="1:209" x14ac:dyDescent="0.25">
      <c r="A14" s="10" t="s">
        <v>144</v>
      </c>
      <c r="B14" s="9">
        <v>0</v>
      </c>
      <c r="C14" s="9">
        <v>0</v>
      </c>
      <c r="D14" s="9">
        <v>0</v>
      </c>
      <c r="E14" s="9">
        <v>0</v>
      </c>
      <c r="F14" s="9">
        <v>1</v>
      </c>
      <c r="G14" s="9">
        <v>0</v>
      </c>
      <c r="H14" s="9">
        <v>0</v>
      </c>
      <c r="I14" s="9">
        <v>0</v>
      </c>
      <c r="J14" s="9">
        <v>0</v>
      </c>
      <c r="K14" s="9">
        <v>0</v>
      </c>
      <c r="L14" s="9">
        <f t="shared" si="9"/>
        <v>1</v>
      </c>
      <c r="M14" s="9">
        <f t="shared" si="10"/>
        <v>2.7047480922384253</v>
      </c>
      <c r="S14" s="4"/>
      <c r="AL14" s="4"/>
      <c r="BD14" s="4"/>
      <c r="CD14" s="4"/>
      <c r="CS14" s="4"/>
      <c r="DI14" s="4"/>
      <c r="DW14" s="4"/>
      <c r="EO14" s="4"/>
      <c r="FN14" s="4"/>
      <c r="GD14" s="4"/>
    </row>
    <row r="15" spans="1:209" x14ac:dyDescent="0.25">
      <c r="A15" s="10" t="s">
        <v>174</v>
      </c>
      <c r="B15" s="9">
        <v>0</v>
      </c>
      <c r="C15" s="9">
        <v>0</v>
      </c>
      <c r="D15" s="9">
        <v>0</v>
      </c>
      <c r="E15" s="9">
        <v>0</v>
      </c>
      <c r="F15" s="9">
        <v>0</v>
      </c>
      <c r="G15" s="9">
        <v>0</v>
      </c>
      <c r="H15" s="9">
        <v>0</v>
      </c>
      <c r="I15" s="9">
        <v>0</v>
      </c>
      <c r="J15" s="9">
        <v>1</v>
      </c>
      <c r="K15" s="9">
        <v>0</v>
      </c>
      <c r="L15" s="9">
        <f t="shared" si="9"/>
        <v>1</v>
      </c>
      <c r="M15" s="9">
        <f t="shared" si="10"/>
        <v>2.7047480922384253</v>
      </c>
      <c r="S15" s="23">
        <v>4</v>
      </c>
      <c r="T15" t="s">
        <v>66</v>
      </c>
      <c r="U15">
        <f>VLOOKUP(U$4,$A$5:$M$91,5)</f>
        <v>1</v>
      </c>
      <c r="V15">
        <f t="shared" ref="V15:AI15" si="60">VLOOKUP(V$4,$A$5:$M$91,5)</f>
        <v>1</v>
      </c>
      <c r="W15">
        <f t="shared" si="60"/>
        <v>1</v>
      </c>
      <c r="X15">
        <f t="shared" si="60"/>
        <v>0</v>
      </c>
      <c r="Y15">
        <f t="shared" si="60"/>
        <v>0</v>
      </c>
      <c r="Z15">
        <f t="shared" si="60"/>
        <v>0</v>
      </c>
      <c r="AA15">
        <f t="shared" si="60"/>
        <v>0</v>
      </c>
      <c r="AB15">
        <f t="shared" si="60"/>
        <v>0</v>
      </c>
      <c r="AC15">
        <f t="shared" si="60"/>
        <v>0</v>
      </c>
      <c r="AD15">
        <f t="shared" si="60"/>
        <v>0</v>
      </c>
      <c r="AE15">
        <f t="shared" si="60"/>
        <v>0</v>
      </c>
      <c r="AF15">
        <f t="shared" si="60"/>
        <v>0</v>
      </c>
      <c r="AG15">
        <f t="shared" si="60"/>
        <v>0</v>
      </c>
      <c r="AH15">
        <f t="shared" si="60"/>
        <v>0</v>
      </c>
      <c r="AI15">
        <f t="shared" si="60"/>
        <v>0</v>
      </c>
      <c r="AL15" s="23">
        <v>4</v>
      </c>
      <c r="AM15" t="s">
        <v>66</v>
      </c>
      <c r="AN15">
        <f>VLOOKUP(AN$4,$A$5:$M$91,5)</f>
        <v>1</v>
      </c>
      <c r="AO15">
        <f t="shared" ref="AO15:BA15" si="61">VLOOKUP(AO$4,$A$5:$M$91,5)</f>
        <v>0</v>
      </c>
      <c r="AP15">
        <f t="shared" si="61"/>
        <v>0</v>
      </c>
      <c r="AQ15">
        <f t="shared" si="61"/>
        <v>1</v>
      </c>
      <c r="AR15">
        <f t="shared" si="61"/>
        <v>0</v>
      </c>
      <c r="AS15">
        <f t="shared" si="61"/>
        <v>0</v>
      </c>
      <c r="AT15">
        <f t="shared" si="61"/>
        <v>0</v>
      </c>
      <c r="AU15">
        <f t="shared" si="61"/>
        <v>0</v>
      </c>
      <c r="AV15">
        <f t="shared" si="61"/>
        <v>0</v>
      </c>
      <c r="AW15">
        <f t="shared" si="61"/>
        <v>0</v>
      </c>
      <c r="AX15">
        <f t="shared" si="61"/>
        <v>0</v>
      </c>
      <c r="AY15">
        <f t="shared" si="61"/>
        <v>1</v>
      </c>
      <c r="AZ15">
        <f t="shared" si="61"/>
        <v>1</v>
      </c>
      <c r="BA15">
        <f t="shared" si="61"/>
        <v>1</v>
      </c>
      <c r="BD15" s="23">
        <v>4</v>
      </c>
      <c r="BE15" t="s">
        <v>66</v>
      </c>
      <c r="BF15">
        <f>VLOOKUP(BF$4,$A$5:$M$91,5)</f>
        <v>0</v>
      </c>
      <c r="BG15">
        <f t="shared" ref="BG15:CA15" si="62">VLOOKUP(BG$4,$A$5:$M$91,5)</f>
        <v>0</v>
      </c>
      <c r="BH15">
        <f t="shared" si="62"/>
        <v>0</v>
      </c>
      <c r="BI15">
        <f t="shared" si="62"/>
        <v>0</v>
      </c>
      <c r="BJ15">
        <f t="shared" si="62"/>
        <v>0</v>
      </c>
      <c r="BK15">
        <f t="shared" si="62"/>
        <v>0</v>
      </c>
      <c r="BL15">
        <f t="shared" si="62"/>
        <v>0</v>
      </c>
      <c r="BM15">
        <f t="shared" si="62"/>
        <v>0</v>
      </c>
      <c r="BN15">
        <f t="shared" si="62"/>
        <v>0</v>
      </c>
      <c r="BO15">
        <f t="shared" si="62"/>
        <v>0</v>
      </c>
      <c r="BP15">
        <f t="shared" si="62"/>
        <v>0</v>
      </c>
      <c r="BQ15">
        <f t="shared" si="62"/>
        <v>0</v>
      </c>
      <c r="BR15">
        <f t="shared" si="62"/>
        <v>1</v>
      </c>
      <c r="BS15">
        <f t="shared" si="62"/>
        <v>1</v>
      </c>
      <c r="BT15">
        <f t="shared" si="62"/>
        <v>0</v>
      </c>
      <c r="BU15">
        <f t="shared" si="62"/>
        <v>0</v>
      </c>
      <c r="BV15">
        <f t="shared" si="62"/>
        <v>0</v>
      </c>
      <c r="BW15">
        <f t="shared" si="62"/>
        <v>0</v>
      </c>
      <c r="BX15">
        <f t="shared" si="62"/>
        <v>0</v>
      </c>
      <c r="BY15">
        <f t="shared" si="62"/>
        <v>0</v>
      </c>
      <c r="BZ15">
        <f t="shared" si="62"/>
        <v>0</v>
      </c>
      <c r="CA15">
        <f t="shared" si="62"/>
        <v>0</v>
      </c>
      <c r="CD15" s="23">
        <v>3</v>
      </c>
      <c r="CE15" t="s">
        <v>66</v>
      </c>
      <c r="CF15">
        <f>VLOOKUP(CF$4,$A$5:$M$91,4)</f>
        <v>0</v>
      </c>
      <c r="CG15">
        <f t="shared" ref="CG15:CP15" si="63">VLOOKUP(CG$4,$A$5:$M$91,4)</f>
        <v>0</v>
      </c>
      <c r="CH15">
        <f t="shared" si="63"/>
        <v>0</v>
      </c>
      <c r="CI15">
        <f t="shared" si="63"/>
        <v>0</v>
      </c>
      <c r="CJ15">
        <f t="shared" si="63"/>
        <v>1</v>
      </c>
      <c r="CK15">
        <f t="shared" si="63"/>
        <v>1</v>
      </c>
      <c r="CL15">
        <f t="shared" si="63"/>
        <v>0</v>
      </c>
      <c r="CM15">
        <f t="shared" si="63"/>
        <v>0</v>
      </c>
      <c r="CN15">
        <f t="shared" si="63"/>
        <v>0</v>
      </c>
      <c r="CO15">
        <f t="shared" si="63"/>
        <v>0</v>
      </c>
      <c r="CP15">
        <f t="shared" si="63"/>
        <v>0</v>
      </c>
      <c r="CS15" s="23">
        <v>3</v>
      </c>
      <c r="CT15" t="s">
        <v>66</v>
      </c>
      <c r="CU15">
        <f>VLOOKUP(CU$4,$A$5:$M$91,4)</f>
        <v>0</v>
      </c>
      <c r="CV15">
        <f t="shared" ref="CV15:DF15" si="64">VLOOKUP(CV$4,$A$5:$M$91,4)</f>
        <v>0</v>
      </c>
      <c r="CW15">
        <f t="shared" si="64"/>
        <v>0</v>
      </c>
      <c r="CX15">
        <f t="shared" si="64"/>
        <v>0</v>
      </c>
      <c r="CY15">
        <f t="shared" si="64"/>
        <v>0</v>
      </c>
      <c r="CZ15">
        <f t="shared" si="64"/>
        <v>0</v>
      </c>
      <c r="DA15">
        <f t="shared" si="64"/>
        <v>0</v>
      </c>
      <c r="DB15">
        <f t="shared" si="64"/>
        <v>0</v>
      </c>
      <c r="DC15">
        <f t="shared" si="64"/>
        <v>0</v>
      </c>
      <c r="DD15">
        <f t="shared" si="64"/>
        <v>0</v>
      </c>
      <c r="DE15">
        <f t="shared" si="64"/>
        <v>0</v>
      </c>
      <c r="DF15">
        <f t="shared" si="64"/>
        <v>0</v>
      </c>
      <c r="DI15" s="23">
        <v>3</v>
      </c>
      <c r="DJ15" t="s">
        <v>66</v>
      </c>
      <c r="DK15">
        <f>VLOOKUP(DK$4,$A$5:$M$91,4)</f>
        <v>0</v>
      </c>
      <c r="DL15">
        <f t="shared" ref="DL15:DT15" si="65">VLOOKUP(DL$4,$A$5:$M$91,4)</f>
        <v>0</v>
      </c>
      <c r="DM15">
        <f t="shared" si="65"/>
        <v>1</v>
      </c>
      <c r="DN15">
        <f t="shared" si="65"/>
        <v>1</v>
      </c>
      <c r="DO15">
        <f t="shared" si="65"/>
        <v>0</v>
      </c>
      <c r="DP15">
        <f t="shared" si="65"/>
        <v>1</v>
      </c>
      <c r="DQ15">
        <f t="shared" si="65"/>
        <v>0</v>
      </c>
      <c r="DR15">
        <f t="shared" si="65"/>
        <v>0</v>
      </c>
      <c r="DS15">
        <f t="shared" si="65"/>
        <v>0</v>
      </c>
      <c r="DT15">
        <f t="shared" si="65"/>
        <v>0</v>
      </c>
      <c r="DW15" s="23">
        <v>3</v>
      </c>
      <c r="DX15" t="s">
        <v>66</v>
      </c>
      <c r="DY15">
        <f>VLOOKUP(DY$4,$A$5:$M$91,4)</f>
        <v>0</v>
      </c>
      <c r="DZ15">
        <f t="shared" ref="DZ15:EL15" si="66">VLOOKUP(DZ$4,$A$5:$M$91,4)</f>
        <v>0</v>
      </c>
      <c r="EA15">
        <f t="shared" si="66"/>
        <v>0</v>
      </c>
      <c r="EB15">
        <f t="shared" si="66"/>
        <v>0</v>
      </c>
      <c r="EC15">
        <f t="shared" si="66"/>
        <v>0</v>
      </c>
      <c r="ED15">
        <f t="shared" si="66"/>
        <v>0</v>
      </c>
      <c r="EE15">
        <f t="shared" si="66"/>
        <v>0</v>
      </c>
      <c r="EF15">
        <f t="shared" si="66"/>
        <v>0</v>
      </c>
      <c r="EG15">
        <f t="shared" si="66"/>
        <v>1</v>
      </c>
      <c r="EH15">
        <f t="shared" si="66"/>
        <v>0</v>
      </c>
      <c r="EI15">
        <f t="shared" si="66"/>
        <v>1</v>
      </c>
      <c r="EJ15">
        <f t="shared" si="66"/>
        <v>1</v>
      </c>
      <c r="EK15">
        <f t="shared" si="66"/>
        <v>1</v>
      </c>
      <c r="EL15">
        <f t="shared" si="66"/>
        <v>0</v>
      </c>
      <c r="EO15" s="23">
        <v>3</v>
      </c>
      <c r="EP15" t="s">
        <v>66</v>
      </c>
      <c r="EQ15">
        <f>VLOOKUP(EQ$4,$A$5:$M$91,4)</f>
        <v>0</v>
      </c>
      <c r="ER15">
        <f t="shared" ref="ER15:FK15" si="67">VLOOKUP(ER$4,$A$5:$M$91,4)</f>
        <v>1</v>
      </c>
      <c r="ES15">
        <f t="shared" si="67"/>
        <v>1</v>
      </c>
      <c r="ET15">
        <f t="shared" si="67"/>
        <v>1</v>
      </c>
      <c r="EU15">
        <f t="shared" si="67"/>
        <v>0</v>
      </c>
      <c r="EV15">
        <f t="shared" si="67"/>
        <v>1</v>
      </c>
      <c r="EW15">
        <f t="shared" si="67"/>
        <v>0</v>
      </c>
      <c r="EX15">
        <f t="shared" si="67"/>
        <v>0</v>
      </c>
      <c r="EY15">
        <f t="shared" si="67"/>
        <v>0</v>
      </c>
      <c r="EZ15">
        <f t="shared" si="67"/>
        <v>0</v>
      </c>
      <c r="FA15">
        <f t="shared" si="67"/>
        <v>0</v>
      </c>
      <c r="FB15">
        <f t="shared" si="67"/>
        <v>0</v>
      </c>
      <c r="FC15">
        <f t="shared" si="67"/>
        <v>0</v>
      </c>
      <c r="FD15">
        <f t="shared" si="67"/>
        <v>0</v>
      </c>
      <c r="FE15">
        <f t="shared" si="67"/>
        <v>0</v>
      </c>
      <c r="FF15">
        <f t="shared" si="67"/>
        <v>3</v>
      </c>
      <c r="FG15">
        <f t="shared" si="67"/>
        <v>0</v>
      </c>
      <c r="FH15">
        <f t="shared" si="67"/>
        <v>0</v>
      </c>
      <c r="FI15">
        <f t="shared" si="67"/>
        <v>0</v>
      </c>
      <c r="FJ15">
        <f t="shared" si="67"/>
        <v>0</v>
      </c>
      <c r="FK15">
        <f t="shared" si="67"/>
        <v>0</v>
      </c>
      <c r="FN15" s="23">
        <v>3</v>
      </c>
      <c r="FO15" t="s">
        <v>66</v>
      </c>
      <c r="FP15">
        <f>VLOOKUP(FP$4,$A$5:$M$91,4)</f>
        <v>0</v>
      </c>
      <c r="FQ15">
        <f t="shared" ref="FQ15:GA15" si="68">VLOOKUP(FQ$4,$A$5:$M$91,4)</f>
        <v>0</v>
      </c>
      <c r="FR15">
        <f t="shared" si="68"/>
        <v>0</v>
      </c>
      <c r="FS15">
        <f t="shared" si="68"/>
        <v>0</v>
      </c>
      <c r="FT15">
        <f t="shared" si="68"/>
        <v>0</v>
      </c>
      <c r="FU15">
        <f t="shared" si="68"/>
        <v>0</v>
      </c>
      <c r="FV15">
        <f t="shared" si="68"/>
        <v>0</v>
      </c>
      <c r="FW15">
        <f t="shared" si="68"/>
        <v>0</v>
      </c>
      <c r="FX15">
        <f t="shared" si="68"/>
        <v>0</v>
      </c>
      <c r="FY15">
        <f t="shared" si="68"/>
        <v>0</v>
      </c>
      <c r="FZ15">
        <f t="shared" si="68"/>
        <v>0</v>
      </c>
      <c r="GA15">
        <f t="shared" si="68"/>
        <v>0</v>
      </c>
      <c r="GD15" s="23">
        <v>3</v>
      </c>
      <c r="GE15" t="s">
        <v>66</v>
      </c>
      <c r="GF15">
        <f>VLOOKUP(GF$4,$A$5:$M$91,4)</f>
        <v>1</v>
      </c>
      <c r="GG15">
        <f t="shared" ref="GG15:HA15" si="69">VLOOKUP(GG$4,$A$5:$M$91,4)</f>
        <v>0</v>
      </c>
      <c r="GH15">
        <f t="shared" si="69"/>
        <v>0</v>
      </c>
      <c r="GI15">
        <f t="shared" si="69"/>
        <v>0</v>
      </c>
      <c r="GJ15">
        <f t="shared" si="69"/>
        <v>0</v>
      </c>
      <c r="GK15">
        <f t="shared" si="69"/>
        <v>1</v>
      </c>
      <c r="GL15">
        <f t="shared" si="69"/>
        <v>1</v>
      </c>
      <c r="GM15">
        <f t="shared" si="69"/>
        <v>1</v>
      </c>
      <c r="GN15">
        <f t="shared" si="69"/>
        <v>0</v>
      </c>
      <c r="GO15">
        <f t="shared" si="69"/>
        <v>1</v>
      </c>
      <c r="GP15">
        <f t="shared" si="69"/>
        <v>0</v>
      </c>
      <c r="GQ15">
        <f t="shared" si="69"/>
        <v>0</v>
      </c>
      <c r="GR15">
        <f t="shared" si="69"/>
        <v>0</v>
      </c>
      <c r="GS15">
        <f t="shared" si="69"/>
        <v>0</v>
      </c>
      <c r="GT15">
        <f t="shared" si="69"/>
        <v>0</v>
      </c>
      <c r="GU15">
        <f t="shared" si="69"/>
        <v>0</v>
      </c>
      <c r="GV15">
        <f t="shared" si="69"/>
        <v>0</v>
      </c>
      <c r="GW15">
        <f t="shared" si="69"/>
        <v>0</v>
      </c>
      <c r="GX15">
        <f t="shared" si="69"/>
        <v>0</v>
      </c>
      <c r="GY15">
        <f t="shared" si="69"/>
        <v>0</v>
      </c>
      <c r="GZ15">
        <f t="shared" si="69"/>
        <v>0</v>
      </c>
      <c r="HA15">
        <f t="shared" si="69"/>
        <v>0</v>
      </c>
    </row>
    <row r="16" spans="1:209" x14ac:dyDescent="0.25">
      <c r="A16" s="10" t="s">
        <v>128</v>
      </c>
      <c r="B16" s="9">
        <v>0</v>
      </c>
      <c r="C16" s="9">
        <v>0</v>
      </c>
      <c r="D16" s="9">
        <v>1</v>
      </c>
      <c r="E16" s="9">
        <v>0</v>
      </c>
      <c r="F16" s="9">
        <v>0</v>
      </c>
      <c r="G16" s="9">
        <v>1</v>
      </c>
      <c r="H16" s="9">
        <v>0</v>
      </c>
      <c r="I16" s="9">
        <v>0</v>
      </c>
      <c r="J16" s="9">
        <v>0</v>
      </c>
      <c r="K16" s="9">
        <v>0</v>
      </c>
      <c r="L16" s="9">
        <f t="shared" si="9"/>
        <v>2</v>
      </c>
      <c r="M16" s="9">
        <f t="shared" si="10"/>
        <v>2.2992829841302607</v>
      </c>
      <c r="S16" s="23"/>
      <c r="T16" t="s">
        <v>59</v>
      </c>
      <c r="U16">
        <f>IF(U15=0,0,VLOOKUP(U4,$A$5:$M$91,13))</f>
        <v>2.0116009116784799</v>
      </c>
      <c r="V16">
        <f t="shared" ref="V16:AI16" si="70">IF(V15=0,0,VLOOKUP(V4,$A$5:$M$91,13))</f>
        <v>1.6061358035703155</v>
      </c>
      <c r="W16">
        <f t="shared" si="70"/>
        <v>1.4519851237430572</v>
      </c>
      <c r="X16">
        <f t="shared" si="70"/>
        <v>0</v>
      </c>
      <c r="Y16">
        <f t="shared" si="70"/>
        <v>0</v>
      </c>
      <c r="Z16">
        <f t="shared" si="70"/>
        <v>0</v>
      </c>
      <c r="AA16">
        <f t="shared" si="70"/>
        <v>0</v>
      </c>
      <c r="AB16">
        <f t="shared" si="70"/>
        <v>0</v>
      </c>
      <c r="AC16">
        <f t="shared" si="70"/>
        <v>0</v>
      </c>
      <c r="AD16">
        <f t="shared" si="70"/>
        <v>0</v>
      </c>
      <c r="AE16">
        <f t="shared" si="70"/>
        <v>0</v>
      </c>
      <c r="AF16">
        <f t="shared" si="70"/>
        <v>0</v>
      </c>
      <c r="AG16">
        <f t="shared" si="70"/>
        <v>0</v>
      </c>
      <c r="AH16">
        <f t="shared" si="70"/>
        <v>0</v>
      </c>
      <c r="AI16">
        <f t="shared" si="70"/>
        <v>0</v>
      </c>
      <c r="AL16" s="23"/>
      <c r="AM16" t="s">
        <v>59</v>
      </c>
      <c r="AN16">
        <f t="shared" ref="AN16:BA16" si="71">IF(AN15=0,0,VLOOKUP(AN4,$A$5:$M$91,13))</f>
        <v>1.6061358035703155</v>
      </c>
      <c r="AO16">
        <f t="shared" si="71"/>
        <v>0</v>
      </c>
      <c r="AP16">
        <f t="shared" si="71"/>
        <v>0</v>
      </c>
      <c r="AQ16">
        <f t="shared" si="71"/>
        <v>1.4519851237430572</v>
      </c>
      <c r="AR16">
        <f t="shared" si="71"/>
        <v>0</v>
      </c>
      <c r="AS16">
        <f t="shared" si="71"/>
        <v>0</v>
      </c>
      <c r="AT16">
        <f t="shared" si="71"/>
        <v>0</v>
      </c>
      <c r="AU16">
        <f t="shared" si="71"/>
        <v>0</v>
      </c>
      <c r="AV16">
        <f t="shared" si="71"/>
        <v>0</v>
      </c>
      <c r="AW16">
        <f t="shared" si="71"/>
        <v>0</v>
      </c>
      <c r="AX16">
        <f t="shared" si="71"/>
        <v>0</v>
      </c>
      <c r="AY16">
        <f t="shared" si="71"/>
        <v>1.7884573603642702</v>
      </c>
      <c r="AZ16">
        <f t="shared" si="71"/>
        <v>1.7884573603642702</v>
      </c>
      <c r="BA16">
        <f t="shared" si="71"/>
        <v>1.6061358035703155</v>
      </c>
      <c r="BD16" s="23"/>
      <c r="BE16" t="s">
        <v>59</v>
      </c>
      <c r="BF16">
        <f t="shared" ref="BF16:CA16" si="72">IF(BF15=0,0,VLOOKUP(BF4,$A$5:$M$91,13))</f>
        <v>0</v>
      </c>
      <c r="BG16">
        <f t="shared" si="72"/>
        <v>0</v>
      </c>
      <c r="BH16">
        <f t="shared" si="72"/>
        <v>0</v>
      </c>
      <c r="BI16">
        <f t="shared" si="72"/>
        <v>0</v>
      </c>
      <c r="BJ16">
        <f t="shared" si="72"/>
        <v>0</v>
      </c>
      <c r="BK16">
        <f t="shared" si="72"/>
        <v>0</v>
      </c>
      <c r="BL16">
        <f t="shared" si="72"/>
        <v>0</v>
      </c>
      <c r="BM16">
        <f t="shared" si="72"/>
        <v>0</v>
      </c>
      <c r="BN16">
        <f t="shared" si="72"/>
        <v>0</v>
      </c>
      <c r="BO16">
        <f t="shared" si="72"/>
        <v>0</v>
      </c>
      <c r="BP16">
        <f t="shared" si="72"/>
        <v>0</v>
      </c>
      <c r="BQ16">
        <f t="shared" si="72"/>
        <v>0</v>
      </c>
      <c r="BR16">
        <f t="shared" si="72"/>
        <v>1.6061358035703155</v>
      </c>
      <c r="BS16">
        <f t="shared" si="72"/>
        <v>1.4519851237430572</v>
      </c>
      <c r="BT16">
        <f t="shared" si="72"/>
        <v>0</v>
      </c>
      <c r="BU16">
        <f t="shared" si="72"/>
        <v>0</v>
      </c>
      <c r="BV16">
        <f t="shared" si="72"/>
        <v>0</v>
      </c>
      <c r="BW16">
        <f t="shared" si="72"/>
        <v>0</v>
      </c>
      <c r="BX16">
        <f t="shared" si="72"/>
        <v>0</v>
      </c>
      <c r="BY16">
        <f t="shared" si="72"/>
        <v>0</v>
      </c>
      <c r="BZ16">
        <f t="shared" si="72"/>
        <v>0</v>
      </c>
      <c r="CA16">
        <f t="shared" si="72"/>
        <v>0</v>
      </c>
      <c r="CD16" s="23"/>
      <c r="CE16" t="s">
        <v>59</v>
      </c>
      <c r="CF16">
        <f t="shared" ref="CF16:CP16" si="73">IF(CF15=0,0,VLOOKUP(CF4,$A$5:$M$91,13))</f>
        <v>0</v>
      </c>
      <c r="CG16">
        <f t="shared" si="73"/>
        <v>0</v>
      </c>
      <c r="CH16">
        <f t="shared" si="73"/>
        <v>0</v>
      </c>
      <c r="CI16">
        <f t="shared" si="73"/>
        <v>0</v>
      </c>
      <c r="CJ16">
        <f t="shared" si="73"/>
        <v>1.6061358035703155</v>
      </c>
      <c r="CK16">
        <f t="shared" si="73"/>
        <v>1.4519851237430572</v>
      </c>
      <c r="CL16">
        <f t="shared" si="73"/>
        <v>0</v>
      </c>
      <c r="CM16">
        <f t="shared" si="73"/>
        <v>0</v>
      </c>
      <c r="CN16">
        <f t="shared" si="73"/>
        <v>0</v>
      </c>
      <c r="CO16">
        <f t="shared" si="73"/>
        <v>0</v>
      </c>
      <c r="CP16">
        <f t="shared" si="73"/>
        <v>0</v>
      </c>
      <c r="CS16" s="23"/>
      <c r="CT16" t="s">
        <v>59</v>
      </c>
      <c r="CU16">
        <f t="shared" ref="CU16:DF16" si="74">IF(CU15=0,0,VLOOKUP(CU4,$A$5:$M$91,13))</f>
        <v>0</v>
      </c>
      <c r="CV16">
        <f t="shared" si="74"/>
        <v>0</v>
      </c>
      <c r="CW16">
        <f t="shared" si="74"/>
        <v>0</v>
      </c>
      <c r="CX16">
        <f t="shared" si="74"/>
        <v>0</v>
      </c>
      <c r="CY16">
        <f t="shared" si="74"/>
        <v>0</v>
      </c>
      <c r="CZ16">
        <f t="shared" si="74"/>
        <v>0</v>
      </c>
      <c r="DA16">
        <f t="shared" si="74"/>
        <v>0</v>
      </c>
      <c r="DB16">
        <f t="shared" si="74"/>
        <v>0</v>
      </c>
      <c r="DC16">
        <f t="shared" si="74"/>
        <v>0</v>
      </c>
      <c r="DD16">
        <f t="shared" si="74"/>
        <v>0</v>
      </c>
      <c r="DE16">
        <f t="shared" si="74"/>
        <v>0</v>
      </c>
      <c r="DF16">
        <f t="shared" si="74"/>
        <v>0</v>
      </c>
      <c r="DI16" s="23"/>
      <c r="DJ16" t="s">
        <v>59</v>
      </c>
      <c r="DK16">
        <f t="shared" ref="DK16:DT16" si="75">IF(DK15=0,0,VLOOKUP(DK4,$A$5:$M$91,13))</f>
        <v>0</v>
      </c>
      <c r="DL16">
        <f t="shared" si="75"/>
        <v>0</v>
      </c>
      <c r="DM16">
        <f t="shared" si="75"/>
        <v>1.4519851237430572</v>
      </c>
      <c r="DN16">
        <f t="shared" si="75"/>
        <v>2.2992829841302607</v>
      </c>
      <c r="DO16">
        <f t="shared" si="75"/>
        <v>0</v>
      </c>
      <c r="DP16">
        <f t="shared" si="75"/>
        <v>1.6061358035703155</v>
      </c>
      <c r="DQ16">
        <f t="shared" si="75"/>
        <v>0</v>
      </c>
      <c r="DR16">
        <f t="shared" si="75"/>
        <v>0</v>
      </c>
      <c r="DS16">
        <f t="shared" si="75"/>
        <v>0</v>
      </c>
      <c r="DT16">
        <f t="shared" si="75"/>
        <v>0</v>
      </c>
      <c r="DW16" s="23"/>
      <c r="DX16" t="s">
        <v>59</v>
      </c>
      <c r="DY16">
        <f t="shared" ref="DY16:EL16" si="76">IF(DY15=0,0,VLOOKUP(DY4,$A$5:$M$91,13))</f>
        <v>0</v>
      </c>
      <c r="DZ16">
        <f t="shared" si="76"/>
        <v>0</v>
      </c>
      <c r="EA16">
        <f t="shared" si="76"/>
        <v>0</v>
      </c>
      <c r="EB16">
        <f t="shared" si="76"/>
        <v>0</v>
      </c>
      <c r="EC16">
        <f t="shared" si="76"/>
        <v>0</v>
      </c>
      <c r="ED16">
        <f t="shared" si="76"/>
        <v>0</v>
      </c>
      <c r="EE16">
        <f t="shared" si="76"/>
        <v>0</v>
      </c>
      <c r="EF16">
        <f t="shared" si="76"/>
        <v>0</v>
      </c>
      <c r="EG16">
        <f t="shared" si="76"/>
        <v>1.6061358035703155</v>
      </c>
      <c r="EH16">
        <f t="shared" si="76"/>
        <v>0</v>
      </c>
      <c r="EI16">
        <f t="shared" si="76"/>
        <v>2.0116009116784799</v>
      </c>
      <c r="EJ16">
        <f t="shared" si="76"/>
        <v>1.7884573603642702</v>
      </c>
      <c r="EK16">
        <f t="shared" si="76"/>
        <v>1.7884573603642702</v>
      </c>
      <c r="EL16">
        <f t="shared" si="76"/>
        <v>0</v>
      </c>
      <c r="EO16" s="23"/>
      <c r="EP16" t="s">
        <v>59</v>
      </c>
      <c r="EQ16">
        <f t="shared" ref="EQ16:FK16" si="77">IF(EQ15=0,0,VLOOKUP(EQ4,$A$5:$M$91,13))</f>
        <v>0</v>
      </c>
      <c r="ER16">
        <f t="shared" si="77"/>
        <v>2.0116009116784799</v>
      </c>
      <c r="ES16">
        <f t="shared" si="77"/>
        <v>1.7884573603642702</v>
      </c>
      <c r="ET16">
        <f t="shared" si="77"/>
        <v>1.7884573603642702</v>
      </c>
      <c r="EU16">
        <f t="shared" si="77"/>
        <v>0</v>
      </c>
      <c r="EV16">
        <f t="shared" si="77"/>
        <v>1.6061358035703155</v>
      </c>
      <c r="EW16">
        <f t="shared" si="77"/>
        <v>0</v>
      </c>
      <c r="EX16">
        <f t="shared" si="77"/>
        <v>0</v>
      </c>
      <c r="EY16">
        <f t="shared" si="77"/>
        <v>0</v>
      </c>
      <c r="EZ16">
        <f t="shared" si="77"/>
        <v>0</v>
      </c>
      <c r="FA16">
        <f t="shared" si="77"/>
        <v>0</v>
      </c>
      <c r="FB16">
        <f t="shared" si="77"/>
        <v>0</v>
      </c>
      <c r="FC16">
        <f t="shared" si="77"/>
        <v>0</v>
      </c>
      <c r="FD16">
        <f t="shared" si="77"/>
        <v>0</v>
      </c>
      <c r="FE16">
        <f t="shared" si="77"/>
        <v>0</v>
      </c>
      <c r="FF16">
        <f t="shared" si="77"/>
        <v>2.0116009116784799</v>
      </c>
      <c r="FG16">
        <f t="shared" si="77"/>
        <v>0</v>
      </c>
      <c r="FH16">
        <f t="shared" si="77"/>
        <v>0</v>
      </c>
      <c r="FI16">
        <f t="shared" si="77"/>
        <v>0</v>
      </c>
      <c r="FJ16">
        <f t="shared" si="77"/>
        <v>0</v>
      </c>
      <c r="FK16">
        <f t="shared" si="77"/>
        <v>0</v>
      </c>
      <c r="FN16" s="23"/>
      <c r="FO16" t="s">
        <v>59</v>
      </c>
      <c r="FP16">
        <f t="shared" ref="FP16:GA16" si="78">IF(FP15=0,0,VLOOKUP(FP4,$A$5:$M$91,13))</f>
        <v>0</v>
      </c>
      <c r="FQ16">
        <f t="shared" si="78"/>
        <v>0</v>
      </c>
      <c r="FR16">
        <f t="shared" si="78"/>
        <v>0</v>
      </c>
      <c r="FS16">
        <f t="shared" si="78"/>
        <v>0</v>
      </c>
      <c r="FT16">
        <f t="shared" si="78"/>
        <v>0</v>
      </c>
      <c r="FU16">
        <f t="shared" si="78"/>
        <v>0</v>
      </c>
      <c r="FV16">
        <f t="shared" si="78"/>
        <v>0</v>
      </c>
      <c r="FW16">
        <f t="shared" si="78"/>
        <v>0</v>
      </c>
      <c r="FX16">
        <f t="shared" si="78"/>
        <v>0</v>
      </c>
      <c r="FY16">
        <f t="shared" si="78"/>
        <v>0</v>
      </c>
      <c r="FZ16">
        <f t="shared" si="78"/>
        <v>0</v>
      </c>
      <c r="GA16">
        <f t="shared" si="78"/>
        <v>0</v>
      </c>
      <c r="GD16" s="23"/>
      <c r="GE16" t="s">
        <v>59</v>
      </c>
      <c r="GF16">
        <f t="shared" ref="GF16:HA16" si="79">IF(GF15=0,0,VLOOKUP(GF4,$A$5:$M$91,13))</f>
        <v>2.2992829841302607</v>
      </c>
      <c r="GG16">
        <f t="shared" si="79"/>
        <v>0</v>
      </c>
      <c r="GH16">
        <f t="shared" si="79"/>
        <v>0</v>
      </c>
      <c r="GI16">
        <f t="shared" si="79"/>
        <v>0</v>
      </c>
      <c r="GJ16">
        <f t="shared" si="79"/>
        <v>0</v>
      </c>
      <c r="GK16">
        <f t="shared" si="79"/>
        <v>1.6061358035703155</v>
      </c>
      <c r="GL16">
        <f t="shared" si="79"/>
        <v>1.4519851237430572</v>
      </c>
      <c r="GM16">
        <f t="shared" si="79"/>
        <v>2.0116009116784799</v>
      </c>
      <c r="GN16">
        <f t="shared" si="79"/>
        <v>0</v>
      </c>
      <c r="GO16">
        <f t="shared" si="79"/>
        <v>1.6061358035703155</v>
      </c>
      <c r="GP16">
        <f t="shared" si="79"/>
        <v>0</v>
      </c>
      <c r="GQ16">
        <f t="shared" si="79"/>
        <v>0</v>
      </c>
      <c r="GR16">
        <f t="shared" si="79"/>
        <v>0</v>
      </c>
      <c r="GS16">
        <f t="shared" si="79"/>
        <v>0</v>
      </c>
      <c r="GT16">
        <f t="shared" si="79"/>
        <v>0</v>
      </c>
      <c r="GU16">
        <f t="shared" si="79"/>
        <v>0</v>
      </c>
      <c r="GV16">
        <f t="shared" si="79"/>
        <v>0</v>
      </c>
      <c r="GW16">
        <f t="shared" si="79"/>
        <v>0</v>
      </c>
      <c r="GX16">
        <f t="shared" si="79"/>
        <v>0</v>
      </c>
      <c r="GY16">
        <f t="shared" si="79"/>
        <v>0</v>
      </c>
      <c r="GZ16">
        <f t="shared" si="79"/>
        <v>0</v>
      </c>
      <c r="HA16">
        <f t="shared" si="79"/>
        <v>0</v>
      </c>
    </row>
    <row r="17" spans="1:209" x14ac:dyDescent="0.25">
      <c r="A17" s="10" t="s">
        <v>96</v>
      </c>
      <c r="B17" s="9">
        <v>0</v>
      </c>
      <c r="C17" s="9">
        <v>0</v>
      </c>
      <c r="D17" s="9">
        <v>0</v>
      </c>
      <c r="E17" s="9">
        <v>0</v>
      </c>
      <c r="F17" s="9">
        <v>0</v>
      </c>
      <c r="G17" s="9">
        <v>0</v>
      </c>
      <c r="H17" s="9">
        <v>1</v>
      </c>
      <c r="I17" s="9">
        <v>3</v>
      </c>
      <c r="J17" s="9">
        <v>0</v>
      </c>
      <c r="K17" s="9">
        <v>0</v>
      </c>
      <c r="L17" s="9">
        <f t="shared" si="9"/>
        <v>2</v>
      </c>
      <c r="M17" s="9">
        <f t="shared" si="10"/>
        <v>2.2992829841302607</v>
      </c>
      <c r="S17" s="23"/>
      <c r="T17" t="s">
        <v>67</v>
      </c>
      <c r="U17">
        <f>(U16*($Q$3+1)*U15)/($Q$3*((1-$Q$4)+($Q$4*$E$92/$Q$5))+U15)</f>
        <v>2.3336615404859624</v>
      </c>
      <c r="V17">
        <f t="shared" ref="V17:AI17" si="80">(V16*($Q$3+1)*V15)/($Q$3*((1-$Q$4)+($Q$4*$E$92/$Q$5))+V15)</f>
        <v>1.8632807988052074</v>
      </c>
      <c r="W17">
        <f t="shared" si="80"/>
        <v>1.68445034050497</v>
      </c>
      <c r="X17">
        <f t="shared" si="80"/>
        <v>0</v>
      </c>
      <c r="Y17">
        <f t="shared" si="80"/>
        <v>0</v>
      </c>
      <c r="Z17">
        <f t="shared" si="80"/>
        <v>0</v>
      </c>
      <c r="AA17">
        <f t="shared" si="80"/>
        <v>0</v>
      </c>
      <c r="AB17">
        <f t="shared" si="80"/>
        <v>0</v>
      </c>
      <c r="AC17">
        <f t="shared" si="80"/>
        <v>0</v>
      </c>
      <c r="AD17">
        <f t="shared" si="80"/>
        <v>0</v>
      </c>
      <c r="AE17">
        <f t="shared" si="80"/>
        <v>0</v>
      </c>
      <c r="AF17">
        <f t="shared" si="80"/>
        <v>0</v>
      </c>
      <c r="AG17">
        <f t="shared" si="80"/>
        <v>0</v>
      </c>
      <c r="AH17">
        <f t="shared" si="80"/>
        <v>0</v>
      </c>
      <c r="AI17">
        <f t="shared" si="80"/>
        <v>0</v>
      </c>
      <c r="AL17" s="23"/>
      <c r="AM17" t="s">
        <v>69</v>
      </c>
      <c r="AN17">
        <f t="shared" ref="AN17:BA17" si="81">(AN16*($Q$3+1)*AN15)/($Q$3*((1-$Q$4)+($Q$4*$E$92/$Q$5))+AN15)</f>
        <v>1.8632807988052074</v>
      </c>
      <c r="AO17">
        <f t="shared" si="81"/>
        <v>0</v>
      </c>
      <c r="AP17">
        <f t="shared" si="81"/>
        <v>0</v>
      </c>
      <c r="AQ17">
        <f t="shared" si="81"/>
        <v>1.68445034050497</v>
      </c>
      <c r="AR17">
        <f t="shared" si="81"/>
        <v>0</v>
      </c>
      <c r="AS17">
        <f t="shared" si="81"/>
        <v>0</v>
      </c>
      <c r="AT17">
        <f t="shared" si="81"/>
        <v>0</v>
      </c>
      <c r="AU17">
        <f t="shared" si="81"/>
        <v>0</v>
      </c>
      <c r="AV17">
        <f t="shared" si="81"/>
        <v>0</v>
      </c>
      <c r="AW17">
        <f t="shared" si="81"/>
        <v>0</v>
      </c>
      <c r="AX17">
        <f t="shared" si="81"/>
        <v>0</v>
      </c>
      <c r="AY17">
        <f t="shared" si="81"/>
        <v>2.0747923380083595</v>
      </c>
      <c r="AZ17">
        <f t="shared" si="81"/>
        <v>2.0747923380083595</v>
      </c>
      <c r="BA17">
        <f t="shared" si="81"/>
        <v>1.8632807988052074</v>
      </c>
      <c r="BD17" s="23"/>
      <c r="BE17" t="s">
        <v>71</v>
      </c>
      <c r="BF17">
        <f t="shared" ref="BF17:CA17" si="82">(BF16*($Q$3+1)*BF15)/($Q$3*((1-$Q$4)+($Q$4*$E$92/$Q$5))+BF15)</f>
        <v>0</v>
      </c>
      <c r="BG17">
        <f t="shared" si="82"/>
        <v>0</v>
      </c>
      <c r="BH17">
        <f t="shared" si="82"/>
        <v>0</v>
      </c>
      <c r="BI17">
        <f t="shared" si="82"/>
        <v>0</v>
      </c>
      <c r="BJ17">
        <f t="shared" si="82"/>
        <v>0</v>
      </c>
      <c r="BK17">
        <f t="shared" si="82"/>
        <v>0</v>
      </c>
      <c r="BL17">
        <f t="shared" si="82"/>
        <v>0</v>
      </c>
      <c r="BM17">
        <f t="shared" si="82"/>
        <v>0</v>
      </c>
      <c r="BN17">
        <f t="shared" si="82"/>
        <v>0</v>
      </c>
      <c r="BO17">
        <f t="shared" si="82"/>
        <v>0</v>
      </c>
      <c r="BP17">
        <f t="shared" si="82"/>
        <v>0</v>
      </c>
      <c r="BQ17">
        <f t="shared" si="82"/>
        <v>0</v>
      </c>
      <c r="BR17">
        <f t="shared" si="82"/>
        <v>1.8632807988052074</v>
      </c>
      <c r="BS17">
        <f t="shared" si="82"/>
        <v>1.68445034050497</v>
      </c>
      <c r="BT17">
        <f t="shared" si="82"/>
        <v>0</v>
      </c>
      <c r="BU17">
        <f t="shared" si="82"/>
        <v>0</v>
      </c>
      <c r="BV17">
        <f t="shared" si="82"/>
        <v>0</v>
      </c>
      <c r="BW17">
        <f t="shared" si="82"/>
        <v>0</v>
      </c>
      <c r="BX17">
        <f t="shared" si="82"/>
        <v>0</v>
      </c>
      <c r="BY17">
        <f t="shared" si="82"/>
        <v>0</v>
      </c>
      <c r="BZ17">
        <f t="shared" si="82"/>
        <v>0</v>
      </c>
      <c r="CA17">
        <f t="shared" si="82"/>
        <v>0</v>
      </c>
      <c r="CD17" s="23"/>
      <c r="CE17" t="s">
        <v>73</v>
      </c>
      <c r="CF17">
        <f t="shared" ref="CF17:CP17" si="83">(CF16*($Q$3+1)*CF15)/($Q$3*((1-$Q$4)+($Q$4*$E$92/$Q$5))+CF15)</f>
        <v>0</v>
      </c>
      <c r="CG17">
        <f t="shared" si="83"/>
        <v>0</v>
      </c>
      <c r="CH17">
        <f t="shared" si="83"/>
        <v>0</v>
      </c>
      <c r="CI17">
        <f t="shared" si="83"/>
        <v>0</v>
      </c>
      <c r="CJ17">
        <f t="shared" si="83"/>
        <v>1.8632807988052074</v>
      </c>
      <c r="CK17">
        <f t="shared" si="83"/>
        <v>1.68445034050497</v>
      </c>
      <c r="CL17">
        <f t="shared" si="83"/>
        <v>0</v>
      </c>
      <c r="CM17">
        <f t="shared" si="83"/>
        <v>0</v>
      </c>
      <c r="CN17">
        <f t="shared" si="83"/>
        <v>0</v>
      </c>
      <c r="CO17">
        <f t="shared" si="83"/>
        <v>0</v>
      </c>
      <c r="CP17">
        <f t="shared" si="83"/>
        <v>0</v>
      </c>
      <c r="CS17" s="23"/>
      <c r="CT17" t="s">
        <v>82</v>
      </c>
      <c r="CU17">
        <f t="shared" ref="CU17:DF17" si="84">(CU16*($Q$3+1)*CU15)/($Q$3*((1-$Q$4)+($Q$4*$E$92/$Q$5))+CU15)</f>
        <v>0</v>
      </c>
      <c r="CV17">
        <f t="shared" si="84"/>
        <v>0</v>
      </c>
      <c r="CW17">
        <f t="shared" si="84"/>
        <v>0</v>
      </c>
      <c r="CX17">
        <f t="shared" si="84"/>
        <v>0</v>
      </c>
      <c r="CY17">
        <f t="shared" si="84"/>
        <v>0</v>
      </c>
      <c r="CZ17">
        <f t="shared" si="84"/>
        <v>0</v>
      </c>
      <c r="DA17">
        <f t="shared" si="84"/>
        <v>0</v>
      </c>
      <c r="DB17">
        <f t="shared" si="84"/>
        <v>0</v>
      </c>
      <c r="DC17">
        <f t="shared" si="84"/>
        <v>0</v>
      </c>
      <c r="DD17">
        <f t="shared" si="84"/>
        <v>0</v>
      </c>
      <c r="DE17">
        <f t="shared" si="84"/>
        <v>0</v>
      </c>
      <c r="DF17">
        <f t="shared" si="84"/>
        <v>0</v>
      </c>
      <c r="DI17" s="23"/>
      <c r="DJ17" t="s">
        <v>86</v>
      </c>
      <c r="DK17">
        <f t="shared" ref="DK17:DT17" si="85">(DK16*($Q$3+1)*DK15)/($Q$3*((1-$Q$4)+($Q$4*$E$92/$Q$5))+DK15)</f>
        <v>0</v>
      </c>
      <c r="DL17">
        <f t="shared" si="85"/>
        <v>0</v>
      </c>
      <c r="DM17">
        <f t="shared" si="85"/>
        <v>1.68445034050497</v>
      </c>
      <c r="DN17">
        <f t="shared" si="85"/>
        <v>2.6674019879427298</v>
      </c>
      <c r="DO17">
        <f t="shared" si="85"/>
        <v>0</v>
      </c>
      <c r="DP17">
        <f t="shared" si="85"/>
        <v>1.8632807988052074</v>
      </c>
      <c r="DQ17">
        <f t="shared" si="85"/>
        <v>0</v>
      </c>
      <c r="DR17">
        <f t="shared" si="85"/>
        <v>0</v>
      </c>
      <c r="DS17">
        <f t="shared" si="85"/>
        <v>0</v>
      </c>
      <c r="DT17">
        <f t="shared" si="85"/>
        <v>0</v>
      </c>
      <c r="DW17" s="23"/>
      <c r="DX17" t="s">
        <v>90</v>
      </c>
      <c r="DY17">
        <f t="shared" ref="DY17:EL17" si="86">(DY16*($Q$3+1)*DY15)/($Q$3*((1-$Q$4)+($Q$4*$E$92/$Q$5))+DY15)</f>
        <v>0</v>
      </c>
      <c r="DZ17">
        <f t="shared" si="86"/>
        <v>0</v>
      </c>
      <c r="EA17">
        <f t="shared" si="86"/>
        <v>0</v>
      </c>
      <c r="EB17">
        <f t="shared" si="86"/>
        <v>0</v>
      </c>
      <c r="EC17">
        <f t="shared" si="86"/>
        <v>0</v>
      </c>
      <c r="ED17">
        <f t="shared" si="86"/>
        <v>0</v>
      </c>
      <c r="EE17">
        <f t="shared" si="86"/>
        <v>0</v>
      </c>
      <c r="EF17">
        <f t="shared" si="86"/>
        <v>0</v>
      </c>
      <c r="EG17">
        <f t="shared" si="86"/>
        <v>1.8632807988052074</v>
      </c>
      <c r="EH17">
        <f t="shared" si="86"/>
        <v>0</v>
      </c>
      <c r="EI17">
        <f t="shared" si="86"/>
        <v>2.3336615404859624</v>
      </c>
      <c r="EJ17">
        <f t="shared" si="86"/>
        <v>2.0747923380083595</v>
      </c>
      <c r="EK17">
        <f t="shared" si="86"/>
        <v>2.0747923380083595</v>
      </c>
      <c r="EL17">
        <f t="shared" si="86"/>
        <v>0</v>
      </c>
      <c r="EO17" s="23"/>
      <c r="EP17" t="s">
        <v>94</v>
      </c>
      <c r="EQ17">
        <f t="shared" ref="EQ17:FK17" si="87">(EQ16*($Q$3+1)*EQ15)/($Q$3*((1-$Q$4)+($Q$4*$E$92/$Q$5))+EQ15)</f>
        <v>0</v>
      </c>
      <c r="ER17">
        <f t="shared" si="87"/>
        <v>2.3336615404859624</v>
      </c>
      <c r="ES17">
        <f t="shared" si="87"/>
        <v>2.0747923380083595</v>
      </c>
      <c r="ET17">
        <f t="shared" si="87"/>
        <v>2.0747923380083595</v>
      </c>
      <c r="EU17">
        <f t="shared" si="87"/>
        <v>0</v>
      </c>
      <c r="EV17">
        <f t="shared" si="87"/>
        <v>1.8632807988052074</v>
      </c>
      <c r="EW17">
        <f t="shared" si="87"/>
        <v>0</v>
      </c>
      <c r="EX17">
        <f t="shared" si="87"/>
        <v>0</v>
      </c>
      <c r="EY17">
        <f t="shared" si="87"/>
        <v>0</v>
      </c>
      <c r="EZ17">
        <f t="shared" si="87"/>
        <v>0</v>
      </c>
      <c r="FA17">
        <f t="shared" si="87"/>
        <v>0</v>
      </c>
      <c r="FB17">
        <f t="shared" si="87"/>
        <v>0</v>
      </c>
      <c r="FC17">
        <f t="shared" si="87"/>
        <v>0</v>
      </c>
      <c r="FD17">
        <f t="shared" si="87"/>
        <v>0</v>
      </c>
      <c r="FE17">
        <f t="shared" si="87"/>
        <v>0</v>
      </c>
      <c r="FF17">
        <f t="shared" si="87"/>
        <v>3.4074056259043641</v>
      </c>
      <c r="FG17">
        <f t="shared" si="87"/>
        <v>0</v>
      </c>
      <c r="FH17">
        <f t="shared" si="87"/>
        <v>0</v>
      </c>
      <c r="FI17">
        <f t="shared" si="87"/>
        <v>0</v>
      </c>
      <c r="FJ17">
        <f t="shared" si="87"/>
        <v>0</v>
      </c>
      <c r="FK17">
        <f t="shared" si="87"/>
        <v>0</v>
      </c>
      <c r="FN17" s="23"/>
      <c r="FO17" t="s">
        <v>98</v>
      </c>
      <c r="FP17">
        <f t="shared" ref="FP17:GA17" si="88">(FP16*($Q$3+1)*FP15)/($Q$3*((1-$Q$4)+($Q$4*$E$92/$Q$5))+FP15)</f>
        <v>0</v>
      </c>
      <c r="FQ17">
        <f t="shared" si="88"/>
        <v>0</v>
      </c>
      <c r="FR17">
        <f t="shared" si="88"/>
        <v>0</v>
      </c>
      <c r="FS17">
        <f t="shared" si="88"/>
        <v>0</v>
      </c>
      <c r="FT17">
        <f t="shared" si="88"/>
        <v>0</v>
      </c>
      <c r="FU17">
        <f t="shared" si="88"/>
        <v>0</v>
      </c>
      <c r="FV17">
        <f t="shared" si="88"/>
        <v>0</v>
      </c>
      <c r="FW17">
        <f t="shared" si="88"/>
        <v>0</v>
      </c>
      <c r="FX17">
        <f t="shared" si="88"/>
        <v>0</v>
      </c>
      <c r="FY17">
        <f t="shared" si="88"/>
        <v>0</v>
      </c>
      <c r="FZ17">
        <f t="shared" si="88"/>
        <v>0</v>
      </c>
      <c r="GA17">
        <f t="shared" si="88"/>
        <v>0</v>
      </c>
      <c r="GD17" s="23"/>
      <c r="GE17" t="s">
        <v>101</v>
      </c>
      <c r="GF17">
        <f t="shared" ref="GF17:HA17" si="89">(GF16*($Q$3+1)*GF15)/($Q$3*((1-$Q$4)+($Q$4*$E$92/$Q$5))+GF15)</f>
        <v>2.6674019879427298</v>
      </c>
      <c r="GG17">
        <f t="shared" si="89"/>
        <v>0</v>
      </c>
      <c r="GH17">
        <f t="shared" si="89"/>
        <v>0</v>
      </c>
      <c r="GI17">
        <f t="shared" si="89"/>
        <v>0</v>
      </c>
      <c r="GJ17">
        <f t="shared" si="89"/>
        <v>0</v>
      </c>
      <c r="GK17">
        <f t="shared" si="89"/>
        <v>1.8632807988052074</v>
      </c>
      <c r="GL17">
        <f t="shared" si="89"/>
        <v>1.68445034050497</v>
      </c>
      <c r="GM17">
        <f t="shared" si="89"/>
        <v>2.3336615404859624</v>
      </c>
      <c r="GN17">
        <f t="shared" si="89"/>
        <v>0</v>
      </c>
      <c r="GO17">
        <f t="shared" si="89"/>
        <v>1.8632807988052074</v>
      </c>
      <c r="GP17">
        <f t="shared" si="89"/>
        <v>0</v>
      </c>
      <c r="GQ17">
        <f t="shared" si="89"/>
        <v>0</v>
      </c>
      <c r="GR17">
        <f t="shared" si="89"/>
        <v>0</v>
      </c>
      <c r="GS17">
        <f t="shared" si="89"/>
        <v>0</v>
      </c>
      <c r="GT17">
        <f t="shared" si="89"/>
        <v>0</v>
      </c>
      <c r="GU17">
        <f t="shared" si="89"/>
        <v>0</v>
      </c>
      <c r="GV17">
        <f t="shared" si="89"/>
        <v>0</v>
      </c>
      <c r="GW17">
        <f t="shared" si="89"/>
        <v>0</v>
      </c>
      <c r="GX17">
        <f t="shared" si="89"/>
        <v>0</v>
      </c>
      <c r="GY17">
        <f t="shared" si="89"/>
        <v>0</v>
      </c>
      <c r="GZ17">
        <f t="shared" si="89"/>
        <v>0</v>
      </c>
      <c r="HA17">
        <f t="shared" si="89"/>
        <v>0</v>
      </c>
    </row>
    <row r="18" spans="1:209" x14ac:dyDescent="0.25">
      <c r="A18" s="10" t="s">
        <v>127</v>
      </c>
      <c r="B18" s="9">
        <v>0</v>
      </c>
      <c r="C18" s="9">
        <v>0</v>
      </c>
      <c r="D18" s="9">
        <v>1</v>
      </c>
      <c r="E18" s="9">
        <v>0</v>
      </c>
      <c r="F18" s="9">
        <v>0</v>
      </c>
      <c r="G18" s="9">
        <v>0</v>
      </c>
      <c r="H18" s="9">
        <v>1</v>
      </c>
      <c r="I18" s="9">
        <v>1</v>
      </c>
      <c r="J18" s="9">
        <v>0</v>
      </c>
      <c r="K18" s="9">
        <v>0</v>
      </c>
      <c r="L18" s="9">
        <f t="shared" si="9"/>
        <v>3</v>
      </c>
      <c r="M18" s="9">
        <f t="shared" si="10"/>
        <v>2.0116009116784799</v>
      </c>
      <c r="S18" s="23"/>
      <c r="T18" t="s">
        <v>68</v>
      </c>
      <c r="U18">
        <f>SUM(U17:AI17)</f>
        <v>5.8813926797961393</v>
      </c>
      <c r="AL18" s="23"/>
      <c r="AM18" t="s">
        <v>70</v>
      </c>
      <c r="AN18">
        <f>SUM(AN17:BB17)</f>
        <v>9.5605966141321037</v>
      </c>
      <c r="BD18" s="23"/>
      <c r="BE18" t="s">
        <v>72</v>
      </c>
      <c r="BF18">
        <f>SUM(BF17:CA17)</f>
        <v>3.5477311393101774</v>
      </c>
      <c r="CD18" s="23"/>
      <c r="CE18" t="s">
        <v>74</v>
      </c>
      <c r="CF18">
        <f>SUM(CF17:CP17)</f>
        <v>3.5477311393101774</v>
      </c>
      <c r="CS18" s="23"/>
      <c r="CT18" t="s">
        <v>83</v>
      </c>
      <c r="CU18">
        <f>SUM(CU17:DE17)</f>
        <v>0</v>
      </c>
      <c r="DI18" s="23"/>
      <c r="DJ18" t="s">
        <v>87</v>
      </c>
      <c r="DK18">
        <f>SUM(DK17:DT17)</f>
        <v>6.2151331272529076</v>
      </c>
      <c r="DW18" s="23"/>
      <c r="DX18" t="s">
        <v>91</v>
      </c>
      <c r="DY18">
        <f>SUM(DY17:EL17)</f>
        <v>8.3465270153078883</v>
      </c>
      <c r="EO18" s="23"/>
      <c r="EP18" t="s">
        <v>95</v>
      </c>
      <c r="EQ18">
        <f>SUM(EQ17:FK17)</f>
        <v>11.753932641212252</v>
      </c>
      <c r="FN18" s="23"/>
      <c r="FO18" t="s">
        <v>99</v>
      </c>
      <c r="FP18">
        <f>SUM(FP17:GA17)</f>
        <v>0</v>
      </c>
      <c r="GD18" s="23"/>
      <c r="GE18" t="s">
        <v>102</v>
      </c>
      <c r="GF18">
        <f>SUM(GF17:HA17)</f>
        <v>10.412075466544078</v>
      </c>
    </row>
    <row r="19" spans="1:209" x14ac:dyDescent="0.25">
      <c r="A19" s="10" t="s">
        <v>164</v>
      </c>
      <c r="B19" s="9">
        <v>0</v>
      </c>
      <c r="C19" s="9">
        <v>0</v>
      </c>
      <c r="D19" s="9">
        <v>0</v>
      </c>
      <c r="E19" s="9">
        <v>0</v>
      </c>
      <c r="F19" s="9">
        <v>0</v>
      </c>
      <c r="G19" s="9">
        <v>0</v>
      </c>
      <c r="H19" s="9">
        <v>0</v>
      </c>
      <c r="I19" s="9">
        <v>1</v>
      </c>
      <c r="J19" s="9">
        <v>0</v>
      </c>
      <c r="K19" s="9">
        <v>0</v>
      </c>
      <c r="L19" s="9">
        <f t="shared" si="9"/>
        <v>1</v>
      </c>
      <c r="M19" s="9">
        <f t="shared" si="10"/>
        <v>2.7047480922384253</v>
      </c>
      <c r="S19" s="4"/>
      <c r="AL19" s="4"/>
      <c r="BD19" s="4"/>
      <c r="CD19" s="4"/>
      <c r="CS19" s="4"/>
      <c r="DI19" s="4"/>
      <c r="DW19" s="4"/>
      <c r="EO19" s="4"/>
      <c r="FN19" s="4"/>
      <c r="GD19" s="4"/>
    </row>
    <row r="20" spans="1:209" x14ac:dyDescent="0.25">
      <c r="A20" s="10" t="s">
        <v>167</v>
      </c>
      <c r="B20" s="9">
        <v>0</v>
      </c>
      <c r="C20" s="9">
        <v>0</v>
      </c>
      <c r="D20" s="9">
        <v>0</v>
      </c>
      <c r="E20" s="9">
        <v>0</v>
      </c>
      <c r="F20" s="9">
        <v>0</v>
      </c>
      <c r="G20" s="9">
        <v>0</v>
      </c>
      <c r="H20" s="9">
        <v>0</v>
      </c>
      <c r="I20" s="9">
        <v>0</v>
      </c>
      <c r="J20" s="9">
        <v>1</v>
      </c>
      <c r="K20" s="9">
        <v>0</v>
      </c>
      <c r="L20" s="9">
        <f t="shared" si="9"/>
        <v>1</v>
      </c>
      <c r="M20" s="9">
        <f t="shared" si="10"/>
        <v>2.7047480922384253</v>
      </c>
      <c r="S20" s="23">
        <v>5</v>
      </c>
      <c r="T20" t="s">
        <v>66</v>
      </c>
      <c r="U20">
        <f>VLOOKUP(U$4,$A$5:$M$91,6)</f>
        <v>0</v>
      </c>
      <c r="V20">
        <f>VLOOKUP(V$4,$A$5:$M$91,6)</f>
        <v>0</v>
      </c>
      <c r="W20">
        <f t="shared" ref="V20:AI23" si="90">VLOOKUP(W$4,$A$5:$M$91,6)</f>
        <v>0</v>
      </c>
      <c r="X20">
        <f t="shared" si="90"/>
        <v>0</v>
      </c>
      <c r="Y20">
        <f t="shared" si="90"/>
        <v>0</v>
      </c>
      <c r="Z20">
        <f t="shared" si="90"/>
        <v>0</v>
      </c>
      <c r="AA20">
        <f t="shared" si="90"/>
        <v>0</v>
      </c>
      <c r="AB20">
        <f t="shared" si="90"/>
        <v>0</v>
      </c>
      <c r="AC20">
        <f t="shared" si="90"/>
        <v>0</v>
      </c>
      <c r="AD20">
        <f t="shared" si="90"/>
        <v>0</v>
      </c>
      <c r="AE20">
        <f t="shared" si="90"/>
        <v>0</v>
      </c>
      <c r="AF20">
        <f t="shared" si="90"/>
        <v>0</v>
      </c>
      <c r="AG20">
        <f t="shared" si="90"/>
        <v>0</v>
      </c>
      <c r="AH20">
        <f t="shared" si="90"/>
        <v>0</v>
      </c>
      <c r="AI20">
        <f t="shared" si="90"/>
        <v>0</v>
      </c>
      <c r="AL20" s="23">
        <v>5</v>
      </c>
      <c r="AM20" t="s">
        <v>66</v>
      </c>
      <c r="AN20">
        <f>VLOOKUP(AN$4,$A$5:$M$91,6)</f>
        <v>0</v>
      </c>
      <c r="AO20">
        <f t="shared" ref="AO20:BA20" si="91">VLOOKUP(AO$4,$A$5:$M$91,6)</f>
        <v>1</v>
      </c>
      <c r="AP20">
        <f t="shared" si="91"/>
        <v>1</v>
      </c>
      <c r="AQ20">
        <f t="shared" si="91"/>
        <v>0</v>
      </c>
      <c r="AR20">
        <f t="shared" si="91"/>
        <v>0</v>
      </c>
      <c r="AS20">
        <f t="shared" si="91"/>
        <v>0</v>
      </c>
      <c r="AT20">
        <f t="shared" si="91"/>
        <v>0</v>
      </c>
      <c r="AU20">
        <f t="shared" si="91"/>
        <v>0</v>
      </c>
      <c r="AV20">
        <f t="shared" si="91"/>
        <v>0</v>
      </c>
      <c r="AW20">
        <f t="shared" si="91"/>
        <v>0</v>
      </c>
      <c r="AX20">
        <f t="shared" si="91"/>
        <v>0</v>
      </c>
      <c r="AY20">
        <f t="shared" si="91"/>
        <v>0</v>
      </c>
      <c r="AZ20">
        <f t="shared" si="91"/>
        <v>0</v>
      </c>
      <c r="BA20">
        <f t="shared" si="91"/>
        <v>0</v>
      </c>
      <c r="BD20" s="23">
        <v>5</v>
      </c>
      <c r="BE20" t="s">
        <v>66</v>
      </c>
      <c r="BF20">
        <f>VLOOKUP(BF$4,$A$5:$M$91,6)</f>
        <v>0</v>
      </c>
      <c r="BG20">
        <f t="shared" ref="BG20:BR20" si="92">VLOOKUP(BG$4,$A$5:$M$91,6)</f>
        <v>0</v>
      </c>
      <c r="BH20">
        <f t="shared" si="92"/>
        <v>0</v>
      </c>
      <c r="BI20">
        <f t="shared" si="92"/>
        <v>0</v>
      </c>
      <c r="BJ20">
        <f t="shared" si="92"/>
        <v>0</v>
      </c>
      <c r="BK20">
        <f t="shared" si="92"/>
        <v>0</v>
      </c>
      <c r="BL20">
        <f t="shared" si="92"/>
        <v>0</v>
      </c>
      <c r="BM20">
        <f t="shared" si="92"/>
        <v>0</v>
      </c>
      <c r="BN20">
        <f t="shared" si="92"/>
        <v>0</v>
      </c>
      <c r="BO20">
        <f t="shared" si="92"/>
        <v>0</v>
      </c>
      <c r="BP20">
        <f>VLOOKUP(BP$4,$A$5:$M$91,6)</f>
        <v>0</v>
      </c>
      <c r="BQ20">
        <f t="shared" si="92"/>
        <v>0</v>
      </c>
      <c r="BR20">
        <f t="shared" si="92"/>
        <v>0</v>
      </c>
      <c r="BS20">
        <f>VLOOKUP(BS$4,$A$5:$M$91,6)</f>
        <v>0</v>
      </c>
      <c r="BT20">
        <f t="shared" ref="BT20:CA20" si="93">VLOOKUP(BT$4,$A$5:$M$91,6)</f>
        <v>0</v>
      </c>
      <c r="BU20">
        <f t="shared" si="93"/>
        <v>0</v>
      </c>
      <c r="BV20">
        <f t="shared" si="93"/>
        <v>0</v>
      </c>
      <c r="BW20">
        <f t="shared" si="93"/>
        <v>0</v>
      </c>
      <c r="BX20">
        <f t="shared" si="93"/>
        <v>0</v>
      </c>
      <c r="BY20">
        <f t="shared" si="93"/>
        <v>0</v>
      </c>
      <c r="BZ20">
        <f t="shared" si="93"/>
        <v>0</v>
      </c>
      <c r="CA20">
        <f t="shared" si="93"/>
        <v>0</v>
      </c>
      <c r="CD20" s="23">
        <v>5</v>
      </c>
      <c r="CE20" t="s">
        <v>66</v>
      </c>
      <c r="CF20">
        <f>VLOOKUP(CF$4,$A$5:$M$91,6)</f>
        <v>0</v>
      </c>
      <c r="CG20">
        <f>VLOOKUP(CG$4,$A$5:$M$91,6)</f>
        <v>0</v>
      </c>
      <c r="CH20">
        <f t="shared" ref="CH20:CO20" si="94">VLOOKUP(CH$4,$A$5:$M$91,6)</f>
        <v>0</v>
      </c>
      <c r="CI20">
        <f t="shared" si="94"/>
        <v>0</v>
      </c>
      <c r="CJ20">
        <f t="shared" si="94"/>
        <v>0</v>
      </c>
      <c r="CK20">
        <f t="shared" si="94"/>
        <v>0</v>
      </c>
      <c r="CL20">
        <f t="shared" si="94"/>
        <v>1</v>
      </c>
      <c r="CM20">
        <f t="shared" si="94"/>
        <v>1</v>
      </c>
      <c r="CN20">
        <f t="shared" si="94"/>
        <v>0</v>
      </c>
      <c r="CO20">
        <f t="shared" si="94"/>
        <v>1</v>
      </c>
      <c r="CP20">
        <f>VLOOKUP(CP$4,$A$5:$M$91,6)</f>
        <v>0</v>
      </c>
      <c r="CS20" s="23">
        <v>4</v>
      </c>
      <c r="CT20" t="s">
        <v>66</v>
      </c>
      <c r="CU20">
        <f>VLOOKUP(CU$4,$A$5:$M$91,5)</f>
        <v>0</v>
      </c>
      <c r="CV20">
        <f t="shared" ref="CV20:DF20" si="95">VLOOKUP(CV$4,$A$5:$M$91,5)</f>
        <v>0</v>
      </c>
      <c r="CW20">
        <f t="shared" si="95"/>
        <v>0</v>
      </c>
      <c r="CX20">
        <f t="shared" si="95"/>
        <v>0</v>
      </c>
      <c r="CY20">
        <f t="shared" si="95"/>
        <v>0</v>
      </c>
      <c r="CZ20">
        <f t="shared" si="95"/>
        <v>0</v>
      </c>
      <c r="DA20">
        <f t="shared" si="95"/>
        <v>0</v>
      </c>
      <c r="DB20">
        <f t="shared" si="95"/>
        <v>1</v>
      </c>
      <c r="DC20">
        <f t="shared" si="95"/>
        <v>1</v>
      </c>
      <c r="DD20">
        <f t="shared" si="95"/>
        <v>1</v>
      </c>
      <c r="DE20">
        <f t="shared" si="95"/>
        <v>0</v>
      </c>
      <c r="DF20">
        <f t="shared" si="95"/>
        <v>0</v>
      </c>
      <c r="DI20" s="23">
        <v>4</v>
      </c>
      <c r="DJ20" t="s">
        <v>66</v>
      </c>
      <c r="DK20">
        <f>VLOOKUP(DK$4,$A$5:$M$91,5)</f>
        <v>0</v>
      </c>
      <c r="DL20">
        <f t="shared" ref="DL20:DT20" si="96">VLOOKUP(DL$4,$A$5:$M$91,5)</f>
        <v>0</v>
      </c>
      <c r="DM20">
        <f t="shared" si="96"/>
        <v>1</v>
      </c>
      <c r="DN20">
        <f t="shared" si="96"/>
        <v>0</v>
      </c>
      <c r="DO20">
        <f t="shared" si="96"/>
        <v>0</v>
      </c>
      <c r="DP20">
        <f t="shared" si="96"/>
        <v>0</v>
      </c>
      <c r="DQ20">
        <f t="shared" si="96"/>
        <v>0</v>
      </c>
      <c r="DR20">
        <f t="shared" si="96"/>
        <v>0</v>
      </c>
      <c r="DS20">
        <f t="shared" si="96"/>
        <v>0</v>
      </c>
      <c r="DT20">
        <f t="shared" si="96"/>
        <v>0</v>
      </c>
      <c r="DW20" s="23">
        <v>4</v>
      </c>
      <c r="DX20" t="s">
        <v>66</v>
      </c>
      <c r="DY20">
        <f>VLOOKUP(DY$4,$A$5:$M$91,5)</f>
        <v>0</v>
      </c>
      <c r="DZ20">
        <f t="shared" ref="DZ20:EL20" si="97">VLOOKUP(DZ$4,$A$5:$M$91,5)</f>
        <v>1</v>
      </c>
      <c r="EA20">
        <f t="shared" si="97"/>
        <v>1</v>
      </c>
      <c r="EB20">
        <f t="shared" si="97"/>
        <v>1</v>
      </c>
      <c r="EC20">
        <f t="shared" si="97"/>
        <v>0</v>
      </c>
      <c r="ED20">
        <f t="shared" si="97"/>
        <v>0</v>
      </c>
      <c r="EE20">
        <f t="shared" si="97"/>
        <v>0</v>
      </c>
      <c r="EF20">
        <f t="shared" si="97"/>
        <v>0</v>
      </c>
      <c r="EG20">
        <f t="shared" si="97"/>
        <v>0</v>
      </c>
      <c r="EH20">
        <f t="shared" si="97"/>
        <v>0</v>
      </c>
      <c r="EI20">
        <f t="shared" si="97"/>
        <v>0</v>
      </c>
      <c r="EJ20">
        <f t="shared" si="97"/>
        <v>0</v>
      </c>
      <c r="EK20">
        <f t="shared" si="97"/>
        <v>0</v>
      </c>
      <c r="EL20">
        <f t="shared" si="97"/>
        <v>0</v>
      </c>
      <c r="EO20" s="23">
        <v>4</v>
      </c>
      <c r="EP20" t="s">
        <v>66</v>
      </c>
      <c r="EQ20">
        <f>VLOOKUP(EQ$4,$A$5:$M$91,5)</f>
        <v>0</v>
      </c>
      <c r="ER20">
        <f t="shared" ref="ER20:FK20" si="98">VLOOKUP(ER$4,$A$5:$M$91,5)</f>
        <v>0</v>
      </c>
      <c r="ES20">
        <f t="shared" si="98"/>
        <v>0</v>
      </c>
      <c r="ET20">
        <f t="shared" si="98"/>
        <v>0</v>
      </c>
      <c r="EU20">
        <f t="shared" si="98"/>
        <v>0</v>
      </c>
      <c r="EV20">
        <f t="shared" si="98"/>
        <v>0</v>
      </c>
      <c r="EW20">
        <f t="shared" si="98"/>
        <v>0</v>
      </c>
      <c r="EX20">
        <f t="shared" si="98"/>
        <v>0</v>
      </c>
      <c r="EY20">
        <f t="shared" si="98"/>
        <v>0</v>
      </c>
      <c r="EZ20">
        <f t="shared" si="98"/>
        <v>1</v>
      </c>
      <c r="FA20">
        <f t="shared" si="98"/>
        <v>0</v>
      </c>
      <c r="FB20">
        <f t="shared" si="98"/>
        <v>0</v>
      </c>
      <c r="FC20">
        <f t="shared" si="98"/>
        <v>0</v>
      </c>
      <c r="FD20">
        <f t="shared" si="98"/>
        <v>0</v>
      </c>
      <c r="FE20">
        <f t="shared" si="98"/>
        <v>0</v>
      </c>
      <c r="FF20">
        <f t="shared" si="98"/>
        <v>0</v>
      </c>
      <c r="FG20">
        <f t="shared" si="98"/>
        <v>0</v>
      </c>
      <c r="FH20">
        <f t="shared" si="98"/>
        <v>0</v>
      </c>
      <c r="FI20">
        <f t="shared" si="98"/>
        <v>0</v>
      </c>
      <c r="FJ20">
        <f t="shared" si="98"/>
        <v>0</v>
      </c>
      <c r="FK20">
        <f t="shared" si="98"/>
        <v>0</v>
      </c>
      <c r="FN20" s="23">
        <v>4</v>
      </c>
      <c r="FO20" t="s">
        <v>66</v>
      </c>
      <c r="FP20">
        <f>VLOOKUP(FP$4,$A$5:$M$91,5)</f>
        <v>0</v>
      </c>
      <c r="FQ20">
        <f t="shared" ref="FQ20:GA20" si="99">VLOOKUP(FQ$4,$A$5:$M$91,5)</f>
        <v>0</v>
      </c>
      <c r="FR20">
        <f t="shared" si="99"/>
        <v>1</v>
      </c>
      <c r="FS20">
        <f t="shared" si="99"/>
        <v>0</v>
      </c>
      <c r="FT20">
        <f t="shared" si="99"/>
        <v>0</v>
      </c>
      <c r="FU20">
        <f t="shared" si="99"/>
        <v>0</v>
      </c>
      <c r="FV20">
        <f t="shared" si="99"/>
        <v>0</v>
      </c>
      <c r="FW20">
        <f t="shared" si="99"/>
        <v>0</v>
      </c>
      <c r="FX20">
        <f t="shared" si="99"/>
        <v>0</v>
      </c>
      <c r="FY20">
        <f t="shared" si="99"/>
        <v>0</v>
      </c>
      <c r="FZ20">
        <f t="shared" si="99"/>
        <v>0</v>
      </c>
      <c r="GA20">
        <f t="shared" si="99"/>
        <v>0</v>
      </c>
      <c r="GD20" s="23">
        <v>4</v>
      </c>
      <c r="GE20" t="s">
        <v>66</v>
      </c>
      <c r="GF20">
        <f>VLOOKUP(GF$4,$A$5:$M$91,5)</f>
        <v>0</v>
      </c>
      <c r="GG20">
        <f t="shared" ref="GG20:HA20" si="100">VLOOKUP(GG$4,$A$5:$M$91,5)</f>
        <v>0</v>
      </c>
      <c r="GH20">
        <f t="shared" si="100"/>
        <v>1</v>
      </c>
      <c r="GI20">
        <f t="shared" si="100"/>
        <v>1</v>
      </c>
      <c r="GJ20">
        <f t="shared" si="100"/>
        <v>1</v>
      </c>
      <c r="GK20">
        <f t="shared" si="100"/>
        <v>1</v>
      </c>
      <c r="GL20">
        <f t="shared" si="100"/>
        <v>1</v>
      </c>
      <c r="GM20">
        <f t="shared" si="100"/>
        <v>0</v>
      </c>
      <c r="GN20">
        <f t="shared" si="100"/>
        <v>0</v>
      </c>
      <c r="GO20">
        <f t="shared" si="100"/>
        <v>0</v>
      </c>
      <c r="GP20">
        <f t="shared" si="100"/>
        <v>0</v>
      </c>
      <c r="GQ20">
        <f t="shared" si="100"/>
        <v>0</v>
      </c>
      <c r="GR20">
        <f t="shared" si="100"/>
        <v>0</v>
      </c>
      <c r="GS20">
        <f t="shared" si="100"/>
        <v>0</v>
      </c>
      <c r="GT20">
        <f t="shared" si="100"/>
        <v>0</v>
      </c>
      <c r="GU20">
        <f t="shared" si="100"/>
        <v>0</v>
      </c>
      <c r="GV20">
        <f t="shared" si="100"/>
        <v>0</v>
      </c>
      <c r="GW20">
        <f t="shared" si="100"/>
        <v>0</v>
      </c>
      <c r="GX20">
        <f t="shared" si="100"/>
        <v>0</v>
      </c>
      <c r="GY20">
        <f t="shared" si="100"/>
        <v>0</v>
      </c>
      <c r="GZ20">
        <f t="shared" si="100"/>
        <v>0</v>
      </c>
      <c r="HA20">
        <f t="shared" si="100"/>
        <v>0</v>
      </c>
    </row>
    <row r="21" spans="1:209" x14ac:dyDescent="0.25">
      <c r="A21" s="10" t="s">
        <v>142</v>
      </c>
      <c r="B21" s="9">
        <v>0</v>
      </c>
      <c r="C21" s="9">
        <v>0</v>
      </c>
      <c r="D21" s="9">
        <v>0</v>
      </c>
      <c r="E21" s="9">
        <v>0</v>
      </c>
      <c r="F21" s="9">
        <v>1</v>
      </c>
      <c r="G21" s="9">
        <v>0</v>
      </c>
      <c r="H21" s="9">
        <v>0</v>
      </c>
      <c r="I21" s="9">
        <v>0</v>
      </c>
      <c r="J21" s="9">
        <v>0</v>
      </c>
      <c r="K21" s="9">
        <v>0</v>
      </c>
      <c r="L21" s="9">
        <f t="shared" si="9"/>
        <v>1</v>
      </c>
      <c r="M21" s="9">
        <f t="shared" si="10"/>
        <v>2.7047480922384253</v>
      </c>
      <c r="S21" s="23"/>
      <c r="T21" t="s">
        <v>59</v>
      </c>
      <c r="U21">
        <f>F69</f>
        <v>0</v>
      </c>
      <c r="V21">
        <f t="shared" si="90"/>
        <v>0</v>
      </c>
      <c r="W21">
        <f t="shared" si="90"/>
        <v>0</v>
      </c>
      <c r="X21">
        <f t="shared" si="90"/>
        <v>0</v>
      </c>
      <c r="Y21">
        <f t="shared" si="90"/>
        <v>0</v>
      </c>
      <c r="Z21">
        <f t="shared" si="90"/>
        <v>0</v>
      </c>
      <c r="AA21">
        <f t="shared" si="90"/>
        <v>0</v>
      </c>
      <c r="AB21">
        <f t="shared" si="90"/>
        <v>0</v>
      </c>
      <c r="AC21">
        <f t="shared" si="90"/>
        <v>0</v>
      </c>
      <c r="AD21">
        <f t="shared" si="90"/>
        <v>0</v>
      </c>
      <c r="AE21">
        <f t="shared" si="90"/>
        <v>0</v>
      </c>
      <c r="AF21">
        <f t="shared" si="90"/>
        <v>0</v>
      </c>
      <c r="AG21">
        <f t="shared" si="90"/>
        <v>0</v>
      </c>
      <c r="AH21">
        <f t="shared" si="90"/>
        <v>0</v>
      </c>
      <c r="AI21">
        <f t="shared" si="90"/>
        <v>0</v>
      </c>
      <c r="AL21" s="23"/>
      <c r="AM21" t="s">
        <v>59</v>
      </c>
      <c r="AN21">
        <f>IF(AN20=0,0,VLOOKUP(AN4,$A$5:$M$91,13))</f>
        <v>0</v>
      </c>
      <c r="AO21">
        <f t="shared" ref="AO21:BA21" si="101">IF(AO20=0,0,VLOOKUP(AO4,$A$5:$M$91,13))</f>
        <v>1.7884573603642702</v>
      </c>
      <c r="AP21">
        <f t="shared" si="101"/>
        <v>2.0116009116784799</v>
      </c>
      <c r="AQ21">
        <f t="shared" si="101"/>
        <v>0</v>
      </c>
      <c r="AR21">
        <f t="shared" si="101"/>
        <v>0</v>
      </c>
      <c r="AS21">
        <f t="shared" si="101"/>
        <v>0</v>
      </c>
      <c r="AT21">
        <f t="shared" si="101"/>
        <v>0</v>
      </c>
      <c r="AU21">
        <f t="shared" si="101"/>
        <v>0</v>
      </c>
      <c r="AV21">
        <f t="shared" si="101"/>
        <v>0</v>
      </c>
      <c r="AW21">
        <f t="shared" si="101"/>
        <v>0</v>
      </c>
      <c r="AX21">
        <f t="shared" si="101"/>
        <v>0</v>
      </c>
      <c r="AY21">
        <f t="shared" si="101"/>
        <v>0</v>
      </c>
      <c r="AZ21">
        <f t="shared" si="101"/>
        <v>0</v>
      </c>
      <c r="BA21">
        <f t="shared" si="101"/>
        <v>0</v>
      </c>
      <c r="BD21" s="23"/>
      <c r="BE21" t="s">
        <v>59</v>
      </c>
      <c r="BF21">
        <f t="shared" ref="BF21:CA21" si="102">IF(BF20=0,0,VLOOKUP(BF4,$A$5:$M$91,13))</f>
        <v>0</v>
      </c>
      <c r="BG21">
        <f t="shared" si="102"/>
        <v>0</v>
      </c>
      <c r="BH21">
        <f t="shared" si="102"/>
        <v>0</v>
      </c>
      <c r="BI21">
        <f t="shared" si="102"/>
        <v>0</v>
      </c>
      <c r="BJ21">
        <f t="shared" si="102"/>
        <v>0</v>
      </c>
      <c r="BK21">
        <f t="shared" si="102"/>
        <v>0</v>
      </c>
      <c r="BL21">
        <f t="shared" si="102"/>
        <v>0</v>
      </c>
      <c r="BM21">
        <f t="shared" si="102"/>
        <v>0</v>
      </c>
      <c r="BN21">
        <f t="shared" si="102"/>
        <v>0</v>
      </c>
      <c r="BO21">
        <f t="shared" si="102"/>
        <v>0</v>
      </c>
      <c r="BP21">
        <f t="shared" si="102"/>
        <v>0</v>
      </c>
      <c r="BQ21">
        <f t="shared" si="102"/>
        <v>0</v>
      </c>
      <c r="BR21">
        <f t="shared" si="102"/>
        <v>0</v>
      </c>
      <c r="BS21">
        <f t="shared" si="102"/>
        <v>0</v>
      </c>
      <c r="BT21">
        <f t="shared" si="102"/>
        <v>0</v>
      </c>
      <c r="BU21">
        <f t="shared" si="102"/>
        <v>0</v>
      </c>
      <c r="BV21">
        <f t="shared" si="102"/>
        <v>0</v>
      </c>
      <c r="BW21">
        <f t="shared" si="102"/>
        <v>0</v>
      </c>
      <c r="BX21">
        <f t="shared" si="102"/>
        <v>0</v>
      </c>
      <c r="BY21">
        <f t="shared" si="102"/>
        <v>0</v>
      </c>
      <c r="BZ21">
        <f t="shared" si="102"/>
        <v>0</v>
      </c>
      <c r="CA21">
        <f t="shared" si="102"/>
        <v>0</v>
      </c>
      <c r="CD21" s="23"/>
      <c r="CE21" t="s">
        <v>59</v>
      </c>
      <c r="CF21">
        <f t="shared" ref="CF21:CP21" si="103">IF(CF20=0,0,VLOOKUP(CF4,$A$5:$M$91,13))</f>
        <v>0</v>
      </c>
      <c r="CG21">
        <f t="shared" si="103"/>
        <v>0</v>
      </c>
      <c r="CH21">
        <f t="shared" si="103"/>
        <v>0</v>
      </c>
      <c r="CI21">
        <f t="shared" si="103"/>
        <v>0</v>
      </c>
      <c r="CJ21">
        <f t="shared" si="103"/>
        <v>0</v>
      </c>
      <c r="CK21">
        <f t="shared" si="103"/>
        <v>0</v>
      </c>
      <c r="CL21">
        <f t="shared" si="103"/>
        <v>2.2992829841302607</v>
      </c>
      <c r="CM21">
        <f t="shared" si="103"/>
        <v>2.2992829841302607</v>
      </c>
      <c r="CN21">
        <f t="shared" si="103"/>
        <v>0</v>
      </c>
      <c r="CO21">
        <f t="shared" si="103"/>
        <v>2.2992829841302607</v>
      </c>
      <c r="CP21">
        <f t="shared" si="103"/>
        <v>0</v>
      </c>
      <c r="CS21" s="23"/>
      <c r="CT21" t="s">
        <v>59</v>
      </c>
      <c r="CU21">
        <f t="shared" ref="CU21:DF21" si="104">IF(CU20=0,0,VLOOKUP(CU4,$A$5:$M$91,13))</f>
        <v>0</v>
      </c>
      <c r="CV21">
        <f t="shared" si="104"/>
        <v>0</v>
      </c>
      <c r="CW21">
        <f t="shared" si="104"/>
        <v>0</v>
      </c>
      <c r="CX21">
        <f t="shared" si="104"/>
        <v>0</v>
      </c>
      <c r="CY21">
        <f t="shared" si="104"/>
        <v>0</v>
      </c>
      <c r="CZ21">
        <f t="shared" si="104"/>
        <v>0</v>
      </c>
      <c r="DA21">
        <f t="shared" si="104"/>
        <v>0</v>
      </c>
      <c r="DB21">
        <f t="shared" si="104"/>
        <v>2.2992829841302607</v>
      </c>
      <c r="DC21">
        <f t="shared" si="104"/>
        <v>2.2992829841302607</v>
      </c>
      <c r="DD21">
        <f t="shared" si="104"/>
        <v>2.2992829841302607</v>
      </c>
      <c r="DE21">
        <f t="shared" si="104"/>
        <v>0</v>
      </c>
      <c r="DF21">
        <f t="shared" si="104"/>
        <v>0</v>
      </c>
      <c r="DI21" s="23"/>
      <c r="DJ21" t="s">
        <v>59</v>
      </c>
      <c r="DK21">
        <f t="shared" ref="DK21:DT21" si="105">IF(DK20=0,0,VLOOKUP(DK4,$A$5:$M$91,13))</f>
        <v>0</v>
      </c>
      <c r="DL21">
        <f t="shared" si="105"/>
        <v>0</v>
      </c>
      <c r="DM21">
        <f t="shared" si="105"/>
        <v>1.4519851237430572</v>
      </c>
      <c r="DN21">
        <f t="shared" si="105"/>
        <v>0</v>
      </c>
      <c r="DO21">
        <f t="shared" si="105"/>
        <v>0</v>
      </c>
      <c r="DP21">
        <f t="shared" si="105"/>
        <v>0</v>
      </c>
      <c r="DQ21">
        <f t="shared" si="105"/>
        <v>0</v>
      </c>
      <c r="DR21">
        <f t="shared" si="105"/>
        <v>0</v>
      </c>
      <c r="DS21">
        <f t="shared" si="105"/>
        <v>0</v>
      </c>
      <c r="DT21">
        <f t="shared" si="105"/>
        <v>0</v>
      </c>
      <c r="DW21" s="23"/>
      <c r="DX21" t="s">
        <v>59</v>
      </c>
      <c r="DY21">
        <f t="shared" ref="DY21:EL21" si="106">IF(DY20=0,0,VLOOKUP(DY4,$A$5:$M$91,13))</f>
        <v>0</v>
      </c>
      <c r="DZ21">
        <f t="shared" si="106"/>
        <v>1.6061358035703155</v>
      </c>
      <c r="EA21">
        <f t="shared" si="106"/>
        <v>1.7884573603642702</v>
      </c>
      <c r="EB21">
        <f t="shared" si="106"/>
        <v>1.7884573603642702</v>
      </c>
      <c r="EC21">
        <f t="shared" si="106"/>
        <v>0</v>
      </c>
      <c r="ED21">
        <f t="shared" si="106"/>
        <v>0</v>
      </c>
      <c r="EE21">
        <f t="shared" si="106"/>
        <v>0</v>
      </c>
      <c r="EF21">
        <f t="shared" si="106"/>
        <v>0</v>
      </c>
      <c r="EG21">
        <f t="shared" si="106"/>
        <v>0</v>
      </c>
      <c r="EH21">
        <f t="shared" si="106"/>
        <v>0</v>
      </c>
      <c r="EI21">
        <f t="shared" si="106"/>
        <v>0</v>
      </c>
      <c r="EJ21">
        <f t="shared" si="106"/>
        <v>0</v>
      </c>
      <c r="EK21">
        <f t="shared" si="106"/>
        <v>0</v>
      </c>
      <c r="EL21">
        <f t="shared" si="106"/>
        <v>0</v>
      </c>
      <c r="EO21" s="23"/>
      <c r="EP21" t="s">
        <v>59</v>
      </c>
      <c r="EQ21">
        <f t="shared" ref="EQ21:FK21" si="107">IF(EQ20=0,0,VLOOKUP(EQ4,$A$5:$M$91,13))</f>
        <v>0</v>
      </c>
      <c r="ER21">
        <f t="shared" si="107"/>
        <v>0</v>
      </c>
      <c r="ES21">
        <f t="shared" si="107"/>
        <v>0</v>
      </c>
      <c r="ET21">
        <f t="shared" si="107"/>
        <v>0</v>
      </c>
      <c r="EU21">
        <f t="shared" si="107"/>
        <v>0</v>
      </c>
      <c r="EV21">
        <f t="shared" si="107"/>
        <v>0</v>
      </c>
      <c r="EW21">
        <f t="shared" si="107"/>
        <v>0</v>
      </c>
      <c r="EX21">
        <f t="shared" si="107"/>
        <v>0</v>
      </c>
      <c r="EY21">
        <f t="shared" si="107"/>
        <v>0</v>
      </c>
      <c r="EZ21">
        <f t="shared" si="107"/>
        <v>2.0116009116784799</v>
      </c>
      <c r="FA21">
        <f t="shared" si="107"/>
        <v>0</v>
      </c>
      <c r="FB21">
        <f t="shared" si="107"/>
        <v>0</v>
      </c>
      <c r="FC21">
        <f t="shared" si="107"/>
        <v>0</v>
      </c>
      <c r="FD21">
        <f t="shared" si="107"/>
        <v>0</v>
      </c>
      <c r="FE21">
        <f t="shared" si="107"/>
        <v>0</v>
      </c>
      <c r="FF21">
        <f t="shared" si="107"/>
        <v>0</v>
      </c>
      <c r="FG21">
        <f t="shared" si="107"/>
        <v>0</v>
      </c>
      <c r="FH21">
        <f t="shared" si="107"/>
        <v>0</v>
      </c>
      <c r="FI21">
        <f t="shared" si="107"/>
        <v>0</v>
      </c>
      <c r="FJ21">
        <f t="shared" si="107"/>
        <v>0</v>
      </c>
      <c r="FK21">
        <f t="shared" si="107"/>
        <v>0</v>
      </c>
      <c r="FN21" s="23"/>
      <c r="FO21" t="s">
        <v>59</v>
      </c>
      <c r="FP21">
        <f t="shared" ref="FP21:GA21" si="108">IF(FP20=0,0,VLOOKUP(FP4,$A$5:$M$91,13))</f>
        <v>0</v>
      </c>
      <c r="FQ21">
        <f t="shared" si="108"/>
        <v>0</v>
      </c>
      <c r="FR21">
        <f t="shared" si="108"/>
        <v>1.6061358035703155</v>
      </c>
      <c r="FS21">
        <f t="shared" si="108"/>
        <v>0</v>
      </c>
      <c r="FT21">
        <f t="shared" si="108"/>
        <v>0</v>
      </c>
      <c r="FU21">
        <f t="shared" si="108"/>
        <v>0</v>
      </c>
      <c r="FV21">
        <f t="shared" si="108"/>
        <v>0</v>
      </c>
      <c r="FW21">
        <f t="shared" si="108"/>
        <v>0</v>
      </c>
      <c r="FX21">
        <f t="shared" si="108"/>
        <v>0</v>
      </c>
      <c r="FY21">
        <f t="shared" si="108"/>
        <v>0</v>
      </c>
      <c r="FZ21">
        <f t="shared" si="108"/>
        <v>0</v>
      </c>
      <c r="GA21">
        <f t="shared" si="108"/>
        <v>0</v>
      </c>
      <c r="GD21" s="23"/>
      <c r="GE21" t="s">
        <v>59</v>
      </c>
      <c r="GF21">
        <f t="shared" ref="GF21:HA21" si="109">IF(GF20=0,0,VLOOKUP(GF4,$A$5:$M$91,13))</f>
        <v>0</v>
      </c>
      <c r="GG21">
        <f t="shared" si="109"/>
        <v>0</v>
      </c>
      <c r="GH21">
        <f t="shared" si="109"/>
        <v>1.6061358035703155</v>
      </c>
      <c r="GI21">
        <f t="shared" si="109"/>
        <v>1.7884573603642702</v>
      </c>
      <c r="GJ21">
        <f t="shared" si="109"/>
        <v>1.7884573603642702</v>
      </c>
      <c r="GK21">
        <f t="shared" si="109"/>
        <v>1.6061358035703155</v>
      </c>
      <c r="GL21">
        <f t="shared" si="109"/>
        <v>1.4519851237430572</v>
      </c>
      <c r="GM21">
        <f t="shared" si="109"/>
        <v>0</v>
      </c>
      <c r="GN21">
        <f t="shared" si="109"/>
        <v>0</v>
      </c>
      <c r="GO21">
        <f t="shared" si="109"/>
        <v>0</v>
      </c>
      <c r="GP21">
        <f t="shared" si="109"/>
        <v>0</v>
      </c>
      <c r="GQ21">
        <f t="shared" si="109"/>
        <v>0</v>
      </c>
      <c r="GR21">
        <f t="shared" si="109"/>
        <v>0</v>
      </c>
      <c r="GS21">
        <f t="shared" si="109"/>
        <v>0</v>
      </c>
      <c r="GT21">
        <f t="shared" si="109"/>
        <v>0</v>
      </c>
      <c r="GU21">
        <f t="shared" si="109"/>
        <v>0</v>
      </c>
      <c r="GV21">
        <f t="shared" si="109"/>
        <v>0</v>
      </c>
      <c r="GW21">
        <f t="shared" si="109"/>
        <v>0</v>
      </c>
      <c r="GX21">
        <f t="shared" si="109"/>
        <v>0</v>
      </c>
      <c r="GY21">
        <f t="shared" si="109"/>
        <v>0</v>
      </c>
      <c r="GZ21">
        <f t="shared" si="109"/>
        <v>0</v>
      </c>
      <c r="HA21">
        <f t="shared" si="109"/>
        <v>0</v>
      </c>
    </row>
    <row r="22" spans="1:209" x14ac:dyDescent="0.25">
      <c r="A22" s="10" t="s">
        <v>125</v>
      </c>
      <c r="B22" s="9">
        <v>0</v>
      </c>
      <c r="C22" s="9">
        <v>1</v>
      </c>
      <c r="D22" s="9">
        <v>0</v>
      </c>
      <c r="E22" s="9">
        <v>1</v>
      </c>
      <c r="F22" s="9">
        <v>0</v>
      </c>
      <c r="G22" s="9">
        <v>0</v>
      </c>
      <c r="H22" s="9">
        <v>1</v>
      </c>
      <c r="I22" s="9">
        <v>0</v>
      </c>
      <c r="J22" s="9">
        <v>0</v>
      </c>
      <c r="K22" s="9">
        <v>1</v>
      </c>
      <c r="L22" s="9">
        <f t="shared" si="9"/>
        <v>4</v>
      </c>
      <c r="M22" s="9">
        <f t="shared" si="10"/>
        <v>1.7884573603642702</v>
      </c>
      <c r="S22" s="23"/>
      <c r="T22" t="s">
        <v>67</v>
      </c>
      <c r="U22">
        <f>F70</f>
        <v>0</v>
      </c>
      <c r="V22">
        <f t="shared" si="90"/>
        <v>0</v>
      </c>
      <c r="W22">
        <f t="shared" si="90"/>
        <v>0</v>
      </c>
      <c r="X22">
        <f t="shared" si="90"/>
        <v>0</v>
      </c>
      <c r="Y22">
        <f t="shared" si="90"/>
        <v>0</v>
      </c>
      <c r="Z22">
        <f t="shared" si="90"/>
        <v>0</v>
      </c>
      <c r="AA22">
        <f t="shared" si="90"/>
        <v>0</v>
      </c>
      <c r="AB22">
        <f t="shared" si="90"/>
        <v>0</v>
      </c>
      <c r="AC22">
        <f t="shared" si="90"/>
        <v>0</v>
      </c>
      <c r="AD22">
        <f t="shared" si="90"/>
        <v>0</v>
      </c>
      <c r="AE22">
        <f t="shared" si="90"/>
        <v>0</v>
      </c>
      <c r="AF22">
        <f t="shared" si="90"/>
        <v>0</v>
      </c>
      <c r="AG22">
        <f t="shared" si="90"/>
        <v>0</v>
      </c>
      <c r="AH22">
        <f t="shared" si="90"/>
        <v>0</v>
      </c>
      <c r="AI22">
        <f t="shared" si="90"/>
        <v>0</v>
      </c>
      <c r="AL22" s="23"/>
      <c r="AM22" t="s">
        <v>69</v>
      </c>
      <c r="AN22">
        <f>(AN21*($Q$3+1)*AN20)/($Q$3*((1-$Q$4)+($Q$4*$E$92/$Q$5))+AN20)</f>
        <v>0</v>
      </c>
      <c r="AO22">
        <f t="shared" ref="AO22:BA22" si="110">(AO21*($Q$3+1)*AO20)/($Q$3*((1-$Q$4)+($Q$4*$E$92/$Q$5))+AO20)</f>
        <v>2.0747923380083595</v>
      </c>
      <c r="AP22">
        <f t="shared" si="110"/>
        <v>2.3336615404859624</v>
      </c>
      <c r="AQ22">
        <f t="shared" si="110"/>
        <v>0</v>
      </c>
      <c r="AR22">
        <f t="shared" si="110"/>
        <v>0</v>
      </c>
      <c r="AS22">
        <f t="shared" si="110"/>
        <v>0</v>
      </c>
      <c r="AT22">
        <f t="shared" si="110"/>
        <v>0</v>
      </c>
      <c r="AU22">
        <f t="shared" si="110"/>
        <v>0</v>
      </c>
      <c r="AV22">
        <f t="shared" si="110"/>
        <v>0</v>
      </c>
      <c r="AW22">
        <f t="shared" si="110"/>
        <v>0</v>
      </c>
      <c r="AX22">
        <f t="shared" si="110"/>
        <v>0</v>
      </c>
      <c r="AY22">
        <f t="shared" si="110"/>
        <v>0</v>
      </c>
      <c r="AZ22">
        <f t="shared" si="110"/>
        <v>0</v>
      </c>
      <c r="BA22">
        <f t="shared" si="110"/>
        <v>0</v>
      </c>
      <c r="BD22" s="23"/>
      <c r="BE22" t="s">
        <v>71</v>
      </c>
      <c r="BF22">
        <f t="shared" ref="BF22:CA22" si="111">(BF21*($Q$3+1)*BF20)/($Q$3*((1-$Q$4)+($Q$4*$E$92/$Q$5))+BF20)</f>
        <v>0</v>
      </c>
      <c r="BG22">
        <f t="shared" si="111"/>
        <v>0</v>
      </c>
      <c r="BH22">
        <f t="shared" si="111"/>
        <v>0</v>
      </c>
      <c r="BI22">
        <f t="shared" si="111"/>
        <v>0</v>
      </c>
      <c r="BJ22">
        <f t="shared" si="111"/>
        <v>0</v>
      </c>
      <c r="BK22">
        <f t="shared" si="111"/>
        <v>0</v>
      </c>
      <c r="BL22">
        <f t="shared" si="111"/>
        <v>0</v>
      </c>
      <c r="BM22">
        <f t="shared" si="111"/>
        <v>0</v>
      </c>
      <c r="BN22">
        <f t="shared" si="111"/>
        <v>0</v>
      </c>
      <c r="BO22">
        <f t="shared" si="111"/>
        <v>0</v>
      </c>
      <c r="BP22">
        <f t="shared" si="111"/>
        <v>0</v>
      </c>
      <c r="BQ22">
        <f t="shared" si="111"/>
        <v>0</v>
      </c>
      <c r="BR22">
        <f t="shared" si="111"/>
        <v>0</v>
      </c>
      <c r="BS22">
        <f t="shared" si="111"/>
        <v>0</v>
      </c>
      <c r="BT22">
        <f t="shared" si="111"/>
        <v>0</v>
      </c>
      <c r="BU22">
        <f t="shared" si="111"/>
        <v>0</v>
      </c>
      <c r="BV22">
        <f t="shared" si="111"/>
        <v>0</v>
      </c>
      <c r="BW22">
        <f t="shared" si="111"/>
        <v>0</v>
      </c>
      <c r="BX22">
        <f t="shared" si="111"/>
        <v>0</v>
      </c>
      <c r="BY22">
        <f t="shared" si="111"/>
        <v>0</v>
      </c>
      <c r="BZ22">
        <f t="shared" si="111"/>
        <v>0</v>
      </c>
      <c r="CA22">
        <f t="shared" si="111"/>
        <v>0</v>
      </c>
      <c r="CD22" s="23"/>
      <c r="CE22" t="s">
        <v>73</v>
      </c>
      <c r="CF22">
        <f t="shared" ref="CF22:CP22" si="112">(CF21*($Q$3+1)*CF20)/($Q$3*((1-$Q$4)+($Q$4*$E$92/$Q$5))+CF20)</f>
        <v>0</v>
      </c>
      <c r="CG22">
        <f t="shared" si="112"/>
        <v>0</v>
      </c>
      <c r="CH22">
        <f t="shared" si="112"/>
        <v>0</v>
      </c>
      <c r="CI22">
        <f t="shared" si="112"/>
        <v>0</v>
      </c>
      <c r="CJ22">
        <f t="shared" si="112"/>
        <v>0</v>
      </c>
      <c r="CK22">
        <f t="shared" si="112"/>
        <v>0</v>
      </c>
      <c r="CL22">
        <f t="shared" si="112"/>
        <v>2.6674019879427298</v>
      </c>
      <c r="CM22">
        <f t="shared" si="112"/>
        <v>2.6674019879427298</v>
      </c>
      <c r="CN22">
        <f t="shared" si="112"/>
        <v>0</v>
      </c>
      <c r="CO22">
        <f t="shared" si="112"/>
        <v>2.6674019879427298</v>
      </c>
      <c r="CP22">
        <f t="shared" si="112"/>
        <v>0</v>
      </c>
      <c r="CS22" s="23"/>
      <c r="CT22" t="s">
        <v>82</v>
      </c>
      <c r="CU22">
        <f t="shared" ref="CU22:DF22" si="113">(CU21*($Q$3+1)*CU20)/($Q$3*((1-$Q$4)+($Q$4*$E$92/$Q$5))+CU20)</f>
        <v>0</v>
      </c>
      <c r="CV22">
        <f t="shared" si="113"/>
        <v>0</v>
      </c>
      <c r="CW22">
        <f t="shared" si="113"/>
        <v>0</v>
      </c>
      <c r="CX22">
        <f t="shared" si="113"/>
        <v>0</v>
      </c>
      <c r="CY22">
        <f t="shared" si="113"/>
        <v>0</v>
      </c>
      <c r="CZ22">
        <f t="shared" si="113"/>
        <v>0</v>
      </c>
      <c r="DA22">
        <f t="shared" si="113"/>
        <v>0</v>
      </c>
      <c r="DB22">
        <f t="shared" si="113"/>
        <v>2.6674019879427298</v>
      </c>
      <c r="DC22">
        <f t="shared" si="113"/>
        <v>2.6674019879427298</v>
      </c>
      <c r="DD22">
        <f t="shared" si="113"/>
        <v>2.6674019879427298</v>
      </c>
      <c r="DE22">
        <f t="shared" si="113"/>
        <v>0</v>
      </c>
      <c r="DF22">
        <f t="shared" si="113"/>
        <v>0</v>
      </c>
      <c r="DI22" s="23"/>
      <c r="DJ22" t="s">
        <v>86</v>
      </c>
      <c r="DK22">
        <f t="shared" ref="DK22:DT22" si="114">(DK21*($Q$3+1)*DK20)/($Q$3*((1-$Q$4)+($Q$4*$E$92/$Q$5))+DK20)</f>
        <v>0</v>
      </c>
      <c r="DL22">
        <f t="shared" si="114"/>
        <v>0</v>
      </c>
      <c r="DM22">
        <f t="shared" si="114"/>
        <v>1.68445034050497</v>
      </c>
      <c r="DN22">
        <f t="shared" si="114"/>
        <v>0</v>
      </c>
      <c r="DO22">
        <f t="shared" si="114"/>
        <v>0</v>
      </c>
      <c r="DP22">
        <f t="shared" si="114"/>
        <v>0</v>
      </c>
      <c r="DQ22">
        <f t="shared" si="114"/>
        <v>0</v>
      </c>
      <c r="DR22">
        <f t="shared" si="114"/>
        <v>0</v>
      </c>
      <c r="DS22">
        <f t="shared" si="114"/>
        <v>0</v>
      </c>
      <c r="DT22">
        <f t="shared" si="114"/>
        <v>0</v>
      </c>
      <c r="DW22" s="23"/>
      <c r="DX22" t="s">
        <v>90</v>
      </c>
      <c r="DY22">
        <f t="shared" ref="DY22:EL22" si="115">(DY21*($Q$3+1)*DY20)/($Q$3*((1-$Q$4)+($Q$4*$E$92/$Q$5))+DY20)</f>
        <v>0</v>
      </c>
      <c r="DZ22">
        <f t="shared" si="115"/>
        <v>1.8632807988052074</v>
      </c>
      <c r="EA22">
        <f t="shared" si="115"/>
        <v>2.0747923380083595</v>
      </c>
      <c r="EB22">
        <f t="shared" si="115"/>
        <v>2.0747923380083595</v>
      </c>
      <c r="EC22">
        <f t="shared" si="115"/>
        <v>0</v>
      </c>
      <c r="ED22">
        <f t="shared" si="115"/>
        <v>0</v>
      </c>
      <c r="EE22">
        <f t="shared" si="115"/>
        <v>0</v>
      </c>
      <c r="EF22">
        <f t="shared" si="115"/>
        <v>0</v>
      </c>
      <c r="EG22">
        <f t="shared" si="115"/>
        <v>0</v>
      </c>
      <c r="EH22">
        <f t="shared" si="115"/>
        <v>0</v>
      </c>
      <c r="EI22">
        <f t="shared" si="115"/>
        <v>0</v>
      </c>
      <c r="EJ22">
        <f t="shared" si="115"/>
        <v>0</v>
      </c>
      <c r="EK22">
        <f t="shared" si="115"/>
        <v>0</v>
      </c>
      <c r="EL22">
        <f t="shared" si="115"/>
        <v>0</v>
      </c>
      <c r="EO22" s="23"/>
      <c r="EP22" t="s">
        <v>94</v>
      </c>
      <c r="EQ22">
        <f t="shared" ref="EQ22:FK22" si="116">(EQ21*($Q$3+1)*EQ20)/($Q$3*((1-$Q$4)+($Q$4*$E$92/$Q$5))+EQ20)</f>
        <v>0</v>
      </c>
      <c r="ER22">
        <f t="shared" si="116"/>
        <v>0</v>
      </c>
      <c r="ES22">
        <f t="shared" si="116"/>
        <v>0</v>
      </c>
      <c r="ET22">
        <f t="shared" si="116"/>
        <v>0</v>
      </c>
      <c r="EU22">
        <f t="shared" si="116"/>
        <v>0</v>
      </c>
      <c r="EV22">
        <f t="shared" si="116"/>
        <v>0</v>
      </c>
      <c r="EW22">
        <f t="shared" si="116"/>
        <v>0</v>
      </c>
      <c r="EX22">
        <f t="shared" si="116"/>
        <v>0</v>
      </c>
      <c r="EY22">
        <f t="shared" si="116"/>
        <v>0</v>
      </c>
      <c r="EZ22">
        <f t="shared" si="116"/>
        <v>2.3336615404859624</v>
      </c>
      <c r="FA22">
        <f t="shared" si="116"/>
        <v>0</v>
      </c>
      <c r="FB22">
        <f t="shared" si="116"/>
        <v>0</v>
      </c>
      <c r="FC22">
        <f t="shared" si="116"/>
        <v>0</v>
      </c>
      <c r="FD22">
        <f t="shared" si="116"/>
        <v>0</v>
      </c>
      <c r="FE22">
        <f t="shared" si="116"/>
        <v>0</v>
      </c>
      <c r="FF22">
        <f t="shared" si="116"/>
        <v>0</v>
      </c>
      <c r="FG22">
        <f t="shared" si="116"/>
        <v>0</v>
      </c>
      <c r="FH22">
        <f t="shared" si="116"/>
        <v>0</v>
      </c>
      <c r="FI22">
        <f t="shared" si="116"/>
        <v>0</v>
      </c>
      <c r="FJ22">
        <f t="shared" si="116"/>
        <v>0</v>
      </c>
      <c r="FK22">
        <f t="shared" si="116"/>
        <v>0</v>
      </c>
      <c r="FN22" s="23"/>
      <c r="FO22" t="s">
        <v>98</v>
      </c>
      <c r="FP22">
        <f t="shared" ref="FP22:GA22" si="117">(FP21*($Q$3+1)*FP20)/($Q$3*((1-$Q$4)+($Q$4*$E$92/$Q$5))+FP20)</f>
        <v>0</v>
      </c>
      <c r="FQ22">
        <f t="shared" si="117"/>
        <v>0</v>
      </c>
      <c r="FR22">
        <f t="shared" si="117"/>
        <v>1.8632807988052074</v>
      </c>
      <c r="FS22">
        <f t="shared" si="117"/>
        <v>0</v>
      </c>
      <c r="FT22">
        <f t="shared" si="117"/>
        <v>0</v>
      </c>
      <c r="FU22">
        <f t="shared" si="117"/>
        <v>0</v>
      </c>
      <c r="FV22">
        <f t="shared" si="117"/>
        <v>0</v>
      </c>
      <c r="FW22">
        <f t="shared" si="117"/>
        <v>0</v>
      </c>
      <c r="FX22">
        <f t="shared" si="117"/>
        <v>0</v>
      </c>
      <c r="FY22">
        <f t="shared" si="117"/>
        <v>0</v>
      </c>
      <c r="FZ22">
        <f t="shared" si="117"/>
        <v>0</v>
      </c>
      <c r="GA22">
        <f t="shared" si="117"/>
        <v>0</v>
      </c>
      <c r="GD22" s="23"/>
      <c r="GE22" t="s">
        <v>101</v>
      </c>
      <c r="GF22">
        <f t="shared" ref="GF22:HA22" si="118">(GF21*($Q$3+1)*GF20)/($Q$3*((1-$Q$4)+($Q$4*$E$92/$Q$5))+GF20)</f>
        <v>0</v>
      </c>
      <c r="GG22">
        <f t="shared" si="118"/>
        <v>0</v>
      </c>
      <c r="GH22">
        <f t="shared" si="118"/>
        <v>1.8632807988052074</v>
      </c>
      <c r="GI22">
        <f t="shared" si="118"/>
        <v>2.0747923380083595</v>
      </c>
      <c r="GJ22">
        <f t="shared" si="118"/>
        <v>2.0747923380083595</v>
      </c>
      <c r="GK22">
        <f t="shared" si="118"/>
        <v>1.8632807988052074</v>
      </c>
      <c r="GL22">
        <f t="shared" si="118"/>
        <v>1.68445034050497</v>
      </c>
      <c r="GM22">
        <f t="shared" si="118"/>
        <v>0</v>
      </c>
      <c r="GN22">
        <f t="shared" si="118"/>
        <v>0</v>
      </c>
      <c r="GO22">
        <f t="shared" si="118"/>
        <v>0</v>
      </c>
      <c r="GP22">
        <f t="shared" si="118"/>
        <v>0</v>
      </c>
      <c r="GQ22">
        <f t="shared" si="118"/>
        <v>0</v>
      </c>
      <c r="GR22">
        <f t="shared" si="118"/>
        <v>0</v>
      </c>
      <c r="GS22">
        <f t="shared" si="118"/>
        <v>0</v>
      </c>
      <c r="GT22">
        <f t="shared" si="118"/>
        <v>0</v>
      </c>
      <c r="GU22">
        <f t="shared" si="118"/>
        <v>0</v>
      </c>
      <c r="GV22">
        <f t="shared" si="118"/>
        <v>0</v>
      </c>
      <c r="GW22">
        <f t="shared" si="118"/>
        <v>0</v>
      </c>
      <c r="GX22">
        <f t="shared" si="118"/>
        <v>0</v>
      </c>
      <c r="GY22">
        <f t="shared" si="118"/>
        <v>0</v>
      </c>
      <c r="GZ22">
        <f t="shared" si="118"/>
        <v>0</v>
      </c>
      <c r="HA22">
        <f t="shared" si="118"/>
        <v>0</v>
      </c>
    </row>
    <row r="23" spans="1:209" x14ac:dyDescent="0.25">
      <c r="A23" s="10" t="s">
        <v>175</v>
      </c>
      <c r="B23" s="9">
        <v>0</v>
      </c>
      <c r="C23" s="9">
        <v>0</v>
      </c>
      <c r="D23" s="9">
        <v>0</v>
      </c>
      <c r="E23" s="9">
        <v>0</v>
      </c>
      <c r="F23" s="9">
        <v>0</v>
      </c>
      <c r="G23" s="9">
        <v>0</v>
      </c>
      <c r="H23" s="9">
        <v>0</v>
      </c>
      <c r="I23" s="9">
        <v>0</v>
      </c>
      <c r="J23" s="9">
        <v>0</v>
      </c>
      <c r="K23" s="9">
        <v>1</v>
      </c>
      <c r="L23" s="9">
        <f t="shared" si="9"/>
        <v>1</v>
      </c>
      <c r="M23" s="9">
        <f t="shared" si="10"/>
        <v>2.7047480922384253</v>
      </c>
      <c r="S23" s="23"/>
      <c r="T23" t="s">
        <v>68</v>
      </c>
      <c r="U23">
        <f>F71</f>
        <v>0</v>
      </c>
      <c r="V23">
        <f t="shared" si="90"/>
        <v>0</v>
      </c>
      <c r="W23">
        <f t="shared" si="90"/>
        <v>0</v>
      </c>
      <c r="X23">
        <f t="shared" si="90"/>
        <v>0</v>
      </c>
      <c r="Y23">
        <f t="shared" si="90"/>
        <v>0</v>
      </c>
      <c r="Z23">
        <f t="shared" si="90"/>
        <v>0</v>
      </c>
      <c r="AA23">
        <f t="shared" si="90"/>
        <v>0</v>
      </c>
      <c r="AB23">
        <f t="shared" si="90"/>
        <v>0</v>
      </c>
      <c r="AC23">
        <f t="shared" si="90"/>
        <v>0</v>
      </c>
      <c r="AD23">
        <f t="shared" si="90"/>
        <v>0</v>
      </c>
      <c r="AE23">
        <f t="shared" si="90"/>
        <v>0</v>
      </c>
      <c r="AF23">
        <f t="shared" si="90"/>
        <v>0</v>
      </c>
      <c r="AG23">
        <f t="shared" si="90"/>
        <v>0</v>
      </c>
      <c r="AH23">
        <f t="shared" si="90"/>
        <v>0</v>
      </c>
      <c r="AI23">
        <f t="shared" si="90"/>
        <v>0</v>
      </c>
      <c r="AL23" s="23"/>
      <c r="AM23" t="s">
        <v>70</v>
      </c>
      <c r="AN23">
        <f>SUM(AN22:BA22)</f>
        <v>4.4084538784943224</v>
      </c>
      <c r="BD23" s="23"/>
      <c r="BE23" t="s">
        <v>72</v>
      </c>
      <c r="BF23">
        <f>SUM(BF22:CA22)</f>
        <v>0</v>
      </c>
      <c r="CD23" s="23"/>
      <c r="CE23" t="s">
        <v>74</v>
      </c>
      <c r="CF23">
        <f>SUM(CF22:CP22)</f>
        <v>8.0022059638281888</v>
      </c>
      <c r="CS23" s="23"/>
      <c r="CT23" t="s">
        <v>83</v>
      </c>
      <c r="CU23">
        <f>SUM(CU22:DF22)</f>
        <v>8.0022059638281888</v>
      </c>
      <c r="DI23" s="23"/>
      <c r="DJ23" t="s">
        <v>87</v>
      </c>
      <c r="DK23">
        <f>SUM(DK22:DT22)</f>
        <v>1.68445034050497</v>
      </c>
      <c r="DW23" s="23"/>
      <c r="DX23" t="s">
        <v>91</v>
      </c>
      <c r="DY23">
        <f>SUM(DY22:EL22)</f>
        <v>6.0128654748219263</v>
      </c>
      <c r="EO23" s="23"/>
      <c r="EP23" t="s">
        <v>95</v>
      </c>
      <c r="EQ23">
        <f>SUM(EQ22:FK22)</f>
        <v>2.3336615404859624</v>
      </c>
      <c r="FN23" s="23"/>
      <c r="FO23" t="s">
        <v>99</v>
      </c>
      <c r="FP23">
        <f>SUM(FP22:GA22)</f>
        <v>1.8632807988052074</v>
      </c>
      <c r="GD23" s="23"/>
      <c r="GE23" t="s">
        <v>102</v>
      </c>
      <c r="GF23">
        <f>SUM(GF22:HA22)</f>
        <v>9.5605966141321037</v>
      </c>
    </row>
    <row r="24" spans="1:209" x14ac:dyDescent="0.25">
      <c r="A24" s="10" t="s">
        <v>124</v>
      </c>
      <c r="B24" s="9">
        <v>0</v>
      </c>
      <c r="C24" s="9">
        <v>1</v>
      </c>
      <c r="D24" s="9">
        <v>0</v>
      </c>
      <c r="E24" s="9">
        <v>1</v>
      </c>
      <c r="F24" s="9">
        <v>0</v>
      </c>
      <c r="G24" s="9">
        <v>0</v>
      </c>
      <c r="H24" s="9">
        <v>1</v>
      </c>
      <c r="I24" s="9">
        <v>0</v>
      </c>
      <c r="J24" s="9">
        <v>0</v>
      </c>
      <c r="K24" s="9">
        <v>1</v>
      </c>
      <c r="L24" s="9">
        <f t="shared" si="9"/>
        <v>4</v>
      </c>
      <c r="M24" s="9">
        <f t="shared" si="10"/>
        <v>1.7884573603642702</v>
      </c>
      <c r="S24" s="4"/>
      <c r="AL24" s="4"/>
      <c r="BD24" s="4"/>
      <c r="CD24" s="4"/>
      <c r="CS24" s="4"/>
      <c r="DI24" s="4"/>
      <c r="DW24" s="4"/>
      <c r="EO24" s="4"/>
      <c r="FN24" s="4"/>
      <c r="GD24" s="4"/>
    </row>
    <row r="25" spans="1:209" x14ac:dyDescent="0.25">
      <c r="A25" s="10" t="s">
        <v>140</v>
      </c>
      <c r="B25" s="9">
        <v>0</v>
      </c>
      <c r="C25" s="9">
        <v>0</v>
      </c>
      <c r="D25" s="9">
        <v>0</v>
      </c>
      <c r="E25" s="9">
        <v>1</v>
      </c>
      <c r="F25" s="9">
        <v>1</v>
      </c>
      <c r="G25" s="9">
        <v>0</v>
      </c>
      <c r="H25" s="9">
        <v>0</v>
      </c>
      <c r="I25" s="9">
        <v>0</v>
      </c>
      <c r="J25" s="9">
        <v>0</v>
      </c>
      <c r="K25" s="9">
        <v>0</v>
      </c>
      <c r="L25" s="9">
        <f t="shared" si="9"/>
        <v>2</v>
      </c>
      <c r="M25" s="9">
        <f t="shared" si="10"/>
        <v>2.2992829841302607</v>
      </c>
      <c r="S25" s="23">
        <v>6</v>
      </c>
      <c r="T25" t="s">
        <v>66</v>
      </c>
      <c r="U25">
        <f>VLOOKUP(U$4,$A$5:$M$91,7)</f>
        <v>0</v>
      </c>
      <c r="V25">
        <f t="shared" ref="V25:AI25" si="119">VLOOKUP(V$4,$A$5:$M$91,7)</f>
        <v>0</v>
      </c>
      <c r="W25">
        <f t="shared" si="119"/>
        <v>1</v>
      </c>
      <c r="X25">
        <f t="shared" si="119"/>
        <v>0</v>
      </c>
      <c r="Y25">
        <f t="shared" si="119"/>
        <v>0</v>
      </c>
      <c r="Z25">
        <f t="shared" si="119"/>
        <v>0</v>
      </c>
      <c r="AA25">
        <f t="shared" si="119"/>
        <v>0</v>
      </c>
      <c r="AB25">
        <f t="shared" si="119"/>
        <v>0</v>
      </c>
      <c r="AC25">
        <f t="shared" si="119"/>
        <v>0</v>
      </c>
      <c r="AD25">
        <f t="shared" si="119"/>
        <v>0</v>
      </c>
      <c r="AE25">
        <f t="shared" si="119"/>
        <v>0</v>
      </c>
      <c r="AF25">
        <f t="shared" si="119"/>
        <v>0</v>
      </c>
      <c r="AG25">
        <f t="shared" si="119"/>
        <v>0</v>
      </c>
      <c r="AH25">
        <f t="shared" si="119"/>
        <v>0</v>
      </c>
      <c r="AI25">
        <f t="shared" si="119"/>
        <v>0</v>
      </c>
      <c r="AL25" s="23">
        <v>6</v>
      </c>
      <c r="AM25" t="s">
        <v>66</v>
      </c>
      <c r="AN25">
        <f>VLOOKUP(AN$4,$A$5:$M$91,7)</f>
        <v>0</v>
      </c>
      <c r="AO25">
        <f t="shared" ref="AO25:BA25" si="120">VLOOKUP(AO$4,$A$5:$M$91,7)</f>
        <v>1</v>
      </c>
      <c r="AP25">
        <f t="shared" si="120"/>
        <v>0</v>
      </c>
      <c r="AQ25">
        <f t="shared" si="120"/>
        <v>1</v>
      </c>
      <c r="AR25">
        <f t="shared" si="120"/>
        <v>0</v>
      </c>
      <c r="AS25">
        <f t="shared" si="120"/>
        <v>0</v>
      </c>
      <c r="AT25">
        <f t="shared" si="120"/>
        <v>0</v>
      </c>
      <c r="AU25">
        <f t="shared" si="120"/>
        <v>0</v>
      </c>
      <c r="AV25">
        <f t="shared" si="120"/>
        <v>0</v>
      </c>
      <c r="AW25">
        <f t="shared" si="120"/>
        <v>0</v>
      </c>
      <c r="AX25">
        <f t="shared" si="120"/>
        <v>0</v>
      </c>
      <c r="AY25">
        <f t="shared" si="120"/>
        <v>0</v>
      </c>
      <c r="AZ25">
        <f t="shared" si="120"/>
        <v>0</v>
      </c>
      <c r="BA25">
        <f t="shared" si="120"/>
        <v>0</v>
      </c>
      <c r="BD25" s="23">
        <v>6</v>
      </c>
      <c r="BE25" t="s">
        <v>66</v>
      </c>
      <c r="BF25">
        <f>VLOOKUP(BF$4,$A$5:$M$91,7)</f>
        <v>0</v>
      </c>
      <c r="BG25">
        <f t="shared" ref="BG25:BR25" si="121">VLOOKUP(BG$4,$A$5:$M$91,7)</f>
        <v>0</v>
      </c>
      <c r="BH25">
        <f t="shared" si="121"/>
        <v>0</v>
      </c>
      <c r="BI25">
        <f t="shared" si="121"/>
        <v>0</v>
      </c>
      <c r="BJ25">
        <f t="shared" si="121"/>
        <v>0</v>
      </c>
      <c r="BK25">
        <f t="shared" si="121"/>
        <v>0</v>
      </c>
      <c r="BL25">
        <f t="shared" si="121"/>
        <v>0</v>
      </c>
      <c r="BM25">
        <f t="shared" si="121"/>
        <v>0</v>
      </c>
      <c r="BN25">
        <f t="shared" si="121"/>
        <v>1</v>
      </c>
      <c r="BO25">
        <f t="shared" si="121"/>
        <v>0</v>
      </c>
      <c r="BP25">
        <f t="shared" si="121"/>
        <v>0</v>
      </c>
      <c r="BQ25">
        <f t="shared" si="121"/>
        <v>0</v>
      </c>
      <c r="BR25">
        <f t="shared" si="121"/>
        <v>0</v>
      </c>
      <c r="BS25">
        <f>VLOOKUP(BS$4,$A$5:$M$91,7)</f>
        <v>1</v>
      </c>
      <c r="BT25">
        <f t="shared" ref="BT25:CA25" si="122">VLOOKUP(BT$4,$A$5:$M$91,7)</f>
        <v>0</v>
      </c>
      <c r="BU25">
        <f t="shared" si="122"/>
        <v>0</v>
      </c>
      <c r="BV25">
        <f t="shared" si="122"/>
        <v>0</v>
      </c>
      <c r="BW25">
        <f>VLOOKUP(BW$4,$A$5:$M$91,7)</f>
        <v>2</v>
      </c>
      <c r="BX25">
        <f t="shared" si="122"/>
        <v>0</v>
      </c>
      <c r="BY25">
        <f t="shared" si="122"/>
        <v>0</v>
      </c>
      <c r="BZ25">
        <f t="shared" si="122"/>
        <v>0</v>
      </c>
      <c r="CA25">
        <f t="shared" si="122"/>
        <v>0</v>
      </c>
      <c r="CD25" s="23">
        <v>6</v>
      </c>
      <c r="CE25" t="s">
        <v>66</v>
      </c>
      <c r="CF25">
        <f>VLOOKUP(CF$4,$A$5:$M$91,7)</f>
        <v>0</v>
      </c>
      <c r="CG25">
        <f t="shared" ref="CG25:DF25" si="123">VLOOKUP(CG$4,$A$5:$M$91,7)</f>
        <v>0</v>
      </c>
      <c r="CH25">
        <f t="shared" si="123"/>
        <v>0</v>
      </c>
      <c r="CI25">
        <f t="shared" si="123"/>
        <v>0</v>
      </c>
      <c r="CJ25">
        <f t="shared" si="123"/>
        <v>0</v>
      </c>
      <c r="CK25">
        <f t="shared" si="123"/>
        <v>1</v>
      </c>
      <c r="CL25">
        <f t="shared" si="123"/>
        <v>0</v>
      </c>
      <c r="CM25">
        <f t="shared" si="123"/>
        <v>0</v>
      </c>
      <c r="CN25">
        <f t="shared" si="123"/>
        <v>0</v>
      </c>
      <c r="CO25">
        <f t="shared" si="123"/>
        <v>0</v>
      </c>
      <c r="CP25">
        <f t="shared" si="123"/>
        <v>0</v>
      </c>
      <c r="CS25" s="23">
        <v>6</v>
      </c>
      <c r="CT25" t="s">
        <v>66</v>
      </c>
      <c r="CU25">
        <f>VLOOKUP(CU$4,$A$5:$M$91,7)</f>
        <v>1</v>
      </c>
      <c r="CV25">
        <f t="shared" si="123"/>
        <v>1</v>
      </c>
      <c r="CW25">
        <f t="shared" si="123"/>
        <v>0</v>
      </c>
      <c r="CX25">
        <f t="shared" si="123"/>
        <v>0</v>
      </c>
      <c r="CY25">
        <f t="shared" si="123"/>
        <v>0</v>
      </c>
      <c r="CZ25">
        <f t="shared" si="123"/>
        <v>1</v>
      </c>
      <c r="DA25">
        <f t="shared" si="123"/>
        <v>0</v>
      </c>
      <c r="DB25">
        <f t="shared" si="123"/>
        <v>0</v>
      </c>
      <c r="DC25">
        <f t="shared" si="123"/>
        <v>0</v>
      </c>
      <c r="DD25">
        <f t="shared" si="123"/>
        <v>0</v>
      </c>
      <c r="DE25">
        <f t="shared" si="123"/>
        <v>0</v>
      </c>
      <c r="DF25">
        <f t="shared" si="123"/>
        <v>0</v>
      </c>
      <c r="DI25" s="23">
        <v>5</v>
      </c>
      <c r="DJ25" t="s">
        <v>66</v>
      </c>
      <c r="DK25">
        <f>VLOOKUP(DK$4,$A$5:$M$91,6)</f>
        <v>0</v>
      </c>
      <c r="DL25">
        <f>VLOOKUP(DL$4,$A$5:$M$91,6)</f>
        <v>0</v>
      </c>
      <c r="DM25">
        <f t="shared" ref="DM25:DT25" si="124">VLOOKUP(DM$4,$A$5:$M$91,6)</f>
        <v>0</v>
      </c>
      <c r="DN25">
        <f t="shared" si="124"/>
        <v>0</v>
      </c>
      <c r="DO25">
        <f t="shared" si="124"/>
        <v>0</v>
      </c>
      <c r="DP25">
        <f t="shared" si="124"/>
        <v>0</v>
      </c>
      <c r="DQ25">
        <f t="shared" si="124"/>
        <v>0</v>
      </c>
      <c r="DR25">
        <f t="shared" si="124"/>
        <v>1</v>
      </c>
      <c r="DS25">
        <f t="shared" si="124"/>
        <v>1</v>
      </c>
      <c r="DT25">
        <f t="shared" si="124"/>
        <v>1</v>
      </c>
      <c r="DW25" s="23">
        <v>5</v>
      </c>
      <c r="DX25" t="s">
        <v>66</v>
      </c>
      <c r="DY25">
        <f>VLOOKUP(DY$4,$A$5:$M$91,6)</f>
        <v>0</v>
      </c>
      <c r="DZ25">
        <f t="shared" ref="DZ25:EL25" si="125">VLOOKUP(DZ$4,$A$5:$M$91,6)</f>
        <v>0</v>
      </c>
      <c r="EA25">
        <f t="shared" si="125"/>
        <v>0</v>
      </c>
      <c r="EB25">
        <f t="shared" si="125"/>
        <v>0</v>
      </c>
      <c r="EC25">
        <f t="shared" si="125"/>
        <v>0</v>
      </c>
      <c r="ED25">
        <f t="shared" si="125"/>
        <v>0</v>
      </c>
      <c r="EE25">
        <f t="shared" si="125"/>
        <v>0</v>
      </c>
      <c r="EF25">
        <f t="shared" si="125"/>
        <v>0</v>
      </c>
      <c r="EG25">
        <f t="shared" si="125"/>
        <v>0</v>
      </c>
      <c r="EH25">
        <f t="shared" si="125"/>
        <v>0</v>
      </c>
      <c r="EI25">
        <f t="shared" si="125"/>
        <v>0</v>
      </c>
      <c r="EJ25">
        <f t="shared" si="125"/>
        <v>0</v>
      </c>
      <c r="EK25">
        <f t="shared" si="125"/>
        <v>0</v>
      </c>
      <c r="EL25">
        <f t="shared" si="125"/>
        <v>0</v>
      </c>
      <c r="EO25" s="23">
        <v>5</v>
      </c>
      <c r="EP25" t="s">
        <v>66</v>
      </c>
      <c r="EQ25">
        <f>VLOOKUP(EQ$4,$A$5:$M$91,6)</f>
        <v>0</v>
      </c>
      <c r="ER25">
        <f t="shared" ref="ER25:FK25" si="126">VLOOKUP(ER$4,$A$5:$M$91,6)</f>
        <v>0</v>
      </c>
      <c r="ES25">
        <f t="shared" si="126"/>
        <v>0</v>
      </c>
      <c r="ET25">
        <f t="shared" si="126"/>
        <v>0</v>
      </c>
      <c r="EU25">
        <f t="shared" si="126"/>
        <v>0</v>
      </c>
      <c r="EV25">
        <f t="shared" si="126"/>
        <v>0</v>
      </c>
      <c r="EW25">
        <f t="shared" si="126"/>
        <v>0</v>
      </c>
      <c r="EX25">
        <f t="shared" si="126"/>
        <v>0</v>
      </c>
      <c r="EY25">
        <f t="shared" si="126"/>
        <v>0</v>
      </c>
      <c r="EZ25">
        <f t="shared" si="126"/>
        <v>0</v>
      </c>
      <c r="FA25">
        <f t="shared" si="126"/>
        <v>0</v>
      </c>
      <c r="FB25">
        <f t="shared" si="126"/>
        <v>0</v>
      </c>
      <c r="FC25">
        <f t="shared" si="126"/>
        <v>0</v>
      </c>
      <c r="FD25">
        <f t="shared" si="126"/>
        <v>0</v>
      </c>
      <c r="FE25">
        <f t="shared" si="126"/>
        <v>0</v>
      </c>
      <c r="FF25">
        <f t="shared" si="126"/>
        <v>0</v>
      </c>
      <c r="FG25">
        <f t="shared" si="126"/>
        <v>0</v>
      </c>
      <c r="FH25">
        <f t="shared" si="126"/>
        <v>0</v>
      </c>
      <c r="FI25">
        <f t="shared" si="126"/>
        <v>0</v>
      </c>
      <c r="FJ25">
        <f t="shared" si="126"/>
        <v>0</v>
      </c>
      <c r="FK25">
        <f t="shared" si="126"/>
        <v>0</v>
      </c>
      <c r="FN25" s="23">
        <v>5</v>
      </c>
      <c r="FO25" t="s">
        <v>66</v>
      </c>
      <c r="FP25">
        <f>VLOOKUP(FP$4,$A$5:$M$91,6)</f>
        <v>0</v>
      </c>
      <c r="FQ25">
        <f t="shared" ref="FQ25:GA25" si="127">VLOOKUP(FQ$4,$A$5:$M$91,6)</f>
        <v>0</v>
      </c>
      <c r="FR25">
        <f t="shared" si="127"/>
        <v>0</v>
      </c>
      <c r="FS25">
        <f t="shared" si="127"/>
        <v>0</v>
      </c>
      <c r="FT25">
        <f t="shared" si="127"/>
        <v>0</v>
      </c>
      <c r="FU25">
        <f t="shared" si="127"/>
        <v>0</v>
      </c>
      <c r="FV25">
        <f t="shared" si="127"/>
        <v>0</v>
      </c>
      <c r="FW25">
        <f t="shared" si="127"/>
        <v>0</v>
      </c>
      <c r="FX25">
        <f t="shared" si="127"/>
        <v>0</v>
      </c>
      <c r="FY25">
        <f t="shared" si="127"/>
        <v>0</v>
      </c>
      <c r="FZ25">
        <f t="shared" si="127"/>
        <v>0</v>
      </c>
      <c r="GA25">
        <f t="shared" si="127"/>
        <v>0</v>
      </c>
      <c r="GD25" s="23">
        <v>5</v>
      </c>
      <c r="GE25" t="s">
        <v>66</v>
      </c>
      <c r="GF25">
        <f>VLOOKUP(GF$4,$A$5:$M$91,6)</f>
        <v>0</v>
      </c>
      <c r="GG25">
        <f t="shared" ref="GG25:HA25" si="128">VLOOKUP(GG$4,$A$5:$M$91,6)</f>
        <v>0</v>
      </c>
      <c r="GH25">
        <f t="shared" si="128"/>
        <v>0</v>
      </c>
      <c r="GI25">
        <f t="shared" si="128"/>
        <v>0</v>
      </c>
      <c r="GJ25">
        <f t="shared" si="128"/>
        <v>0</v>
      </c>
      <c r="GK25">
        <f t="shared" si="128"/>
        <v>0</v>
      </c>
      <c r="GL25">
        <f t="shared" si="128"/>
        <v>0</v>
      </c>
      <c r="GM25">
        <f t="shared" si="128"/>
        <v>0</v>
      </c>
      <c r="GN25">
        <f t="shared" si="128"/>
        <v>0</v>
      </c>
      <c r="GO25">
        <f t="shared" si="128"/>
        <v>0</v>
      </c>
      <c r="GP25">
        <f t="shared" si="128"/>
        <v>0</v>
      </c>
      <c r="GQ25">
        <f t="shared" si="128"/>
        <v>0</v>
      </c>
      <c r="GR25">
        <f t="shared" si="128"/>
        <v>1</v>
      </c>
      <c r="GS25">
        <f t="shared" si="128"/>
        <v>0</v>
      </c>
      <c r="GT25">
        <f t="shared" si="128"/>
        <v>1</v>
      </c>
      <c r="GU25">
        <f t="shared" si="128"/>
        <v>1</v>
      </c>
      <c r="GV25">
        <f t="shared" si="128"/>
        <v>1</v>
      </c>
      <c r="GW25">
        <f t="shared" si="128"/>
        <v>1</v>
      </c>
      <c r="GX25">
        <f t="shared" si="128"/>
        <v>0</v>
      </c>
      <c r="GY25">
        <f t="shared" si="128"/>
        <v>0</v>
      </c>
      <c r="GZ25">
        <f t="shared" si="128"/>
        <v>0</v>
      </c>
      <c r="HA25">
        <f t="shared" si="128"/>
        <v>0</v>
      </c>
    </row>
    <row r="26" spans="1:209" x14ac:dyDescent="0.25">
      <c r="A26" s="10" t="s">
        <v>136</v>
      </c>
      <c r="B26" s="9">
        <v>0</v>
      </c>
      <c r="C26" s="9">
        <v>0</v>
      </c>
      <c r="D26" s="9">
        <v>1</v>
      </c>
      <c r="E26" s="9">
        <v>0</v>
      </c>
      <c r="F26" s="9">
        <v>0</v>
      </c>
      <c r="G26" s="9">
        <v>0</v>
      </c>
      <c r="H26" s="9">
        <v>0</v>
      </c>
      <c r="I26" s="9">
        <v>0</v>
      </c>
      <c r="J26" s="9">
        <v>0</v>
      </c>
      <c r="K26" s="9">
        <v>0</v>
      </c>
      <c r="L26" s="9">
        <f t="shared" si="9"/>
        <v>1</v>
      </c>
      <c r="M26" s="9">
        <f t="shared" si="10"/>
        <v>2.7047480922384253</v>
      </c>
      <c r="S26" s="23"/>
      <c r="T26" t="s">
        <v>59</v>
      </c>
      <c r="U26">
        <f>IF(U25=0,0,VLOOKUP(U4,$A$5:$M$91,13))</f>
        <v>0</v>
      </c>
      <c r="V26">
        <f t="shared" ref="V26:AI26" si="129">IF(V25=0,0,VLOOKUP(V4,$A$5:$M$91,13))</f>
        <v>0</v>
      </c>
      <c r="W26">
        <f t="shared" si="129"/>
        <v>1.4519851237430572</v>
      </c>
      <c r="X26">
        <f t="shared" si="129"/>
        <v>0</v>
      </c>
      <c r="Y26">
        <f t="shared" si="129"/>
        <v>0</v>
      </c>
      <c r="Z26">
        <f t="shared" si="129"/>
        <v>0</v>
      </c>
      <c r="AA26">
        <f t="shared" si="129"/>
        <v>0</v>
      </c>
      <c r="AB26">
        <f t="shared" si="129"/>
        <v>0</v>
      </c>
      <c r="AC26">
        <f t="shared" si="129"/>
        <v>0</v>
      </c>
      <c r="AD26">
        <f t="shared" si="129"/>
        <v>0</v>
      </c>
      <c r="AE26">
        <f t="shared" si="129"/>
        <v>0</v>
      </c>
      <c r="AF26">
        <f t="shared" si="129"/>
        <v>0</v>
      </c>
      <c r="AG26">
        <f t="shared" si="129"/>
        <v>0</v>
      </c>
      <c r="AH26">
        <f t="shared" si="129"/>
        <v>0</v>
      </c>
      <c r="AI26">
        <f t="shared" si="129"/>
        <v>0</v>
      </c>
      <c r="AL26" s="23"/>
      <c r="AM26" t="s">
        <v>59</v>
      </c>
      <c r="AN26">
        <f t="shared" ref="AN26:BA26" si="130">IF(AN25=0,0,VLOOKUP(AN4,$A$5:$M$91,13))</f>
        <v>0</v>
      </c>
      <c r="AO26">
        <f t="shared" si="130"/>
        <v>1.7884573603642702</v>
      </c>
      <c r="AP26">
        <f t="shared" si="130"/>
        <v>0</v>
      </c>
      <c r="AQ26">
        <f t="shared" si="130"/>
        <v>1.4519851237430572</v>
      </c>
      <c r="AR26">
        <f t="shared" si="130"/>
        <v>0</v>
      </c>
      <c r="AS26">
        <f t="shared" si="130"/>
        <v>0</v>
      </c>
      <c r="AT26">
        <f t="shared" si="130"/>
        <v>0</v>
      </c>
      <c r="AU26">
        <f t="shared" si="130"/>
        <v>0</v>
      </c>
      <c r="AV26">
        <f t="shared" si="130"/>
        <v>0</v>
      </c>
      <c r="AW26">
        <f t="shared" si="130"/>
        <v>0</v>
      </c>
      <c r="AX26">
        <f t="shared" si="130"/>
        <v>0</v>
      </c>
      <c r="AY26">
        <f t="shared" si="130"/>
        <v>0</v>
      </c>
      <c r="AZ26">
        <f t="shared" si="130"/>
        <v>0</v>
      </c>
      <c r="BA26">
        <f t="shared" si="130"/>
        <v>0</v>
      </c>
      <c r="BD26" s="23"/>
      <c r="BE26" t="s">
        <v>59</v>
      </c>
      <c r="BF26">
        <f t="shared" ref="BF26:CA26" si="131">IF(BF25=0,0,VLOOKUP(BF4,$A$5:$M$91,13))</f>
        <v>0</v>
      </c>
      <c r="BG26">
        <f t="shared" si="131"/>
        <v>0</v>
      </c>
      <c r="BH26">
        <f t="shared" si="131"/>
        <v>0</v>
      </c>
      <c r="BI26">
        <f t="shared" si="131"/>
        <v>0</v>
      </c>
      <c r="BJ26">
        <f t="shared" si="131"/>
        <v>0</v>
      </c>
      <c r="BK26">
        <f t="shared" si="131"/>
        <v>0</v>
      </c>
      <c r="BL26">
        <f t="shared" si="131"/>
        <v>0</v>
      </c>
      <c r="BM26">
        <f t="shared" si="131"/>
        <v>0</v>
      </c>
      <c r="BN26">
        <f t="shared" si="131"/>
        <v>2.2992829841302607</v>
      </c>
      <c r="BO26">
        <f t="shared" si="131"/>
        <v>0</v>
      </c>
      <c r="BP26">
        <f t="shared" si="131"/>
        <v>0</v>
      </c>
      <c r="BQ26">
        <f t="shared" si="131"/>
        <v>0</v>
      </c>
      <c r="BR26">
        <f t="shared" si="131"/>
        <v>0</v>
      </c>
      <c r="BS26">
        <f t="shared" si="131"/>
        <v>1.4519851237430572</v>
      </c>
      <c r="BT26">
        <f t="shared" si="131"/>
        <v>0</v>
      </c>
      <c r="BU26">
        <f t="shared" si="131"/>
        <v>0</v>
      </c>
      <c r="BV26">
        <f t="shared" si="131"/>
        <v>0</v>
      </c>
      <c r="BW26">
        <f t="shared" si="131"/>
        <v>1.6061358035703155</v>
      </c>
      <c r="BX26">
        <f t="shared" si="131"/>
        <v>0</v>
      </c>
      <c r="BY26">
        <f t="shared" si="131"/>
        <v>0</v>
      </c>
      <c r="BZ26">
        <f t="shared" si="131"/>
        <v>0</v>
      </c>
      <c r="CA26">
        <f t="shared" si="131"/>
        <v>0</v>
      </c>
      <c r="CD26" s="23"/>
      <c r="CE26" t="s">
        <v>59</v>
      </c>
      <c r="CF26">
        <f t="shared" ref="CF26:CP26" si="132">IF(CF25=0,0,VLOOKUP(CF4,$A$5:$M$91,13))</f>
        <v>0</v>
      </c>
      <c r="CG26">
        <f t="shared" si="132"/>
        <v>0</v>
      </c>
      <c r="CH26">
        <f t="shared" si="132"/>
        <v>0</v>
      </c>
      <c r="CI26">
        <f t="shared" si="132"/>
        <v>0</v>
      </c>
      <c r="CJ26">
        <f t="shared" si="132"/>
        <v>0</v>
      </c>
      <c r="CK26">
        <f t="shared" si="132"/>
        <v>1.4519851237430572</v>
      </c>
      <c r="CL26">
        <f t="shared" si="132"/>
        <v>0</v>
      </c>
      <c r="CM26">
        <f t="shared" si="132"/>
        <v>0</v>
      </c>
      <c r="CN26">
        <f t="shared" si="132"/>
        <v>0</v>
      </c>
      <c r="CO26">
        <f t="shared" si="132"/>
        <v>0</v>
      </c>
      <c r="CP26">
        <f t="shared" si="132"/>
        <v>0</v>
      </c>
      <c r="CS26" s="23"/>
      <c r="CT26" t="s">
        <v>59</v>
      </c>
      <c r="CU26">
        <f t="shared" ref="CU26:DF26" si="133">IF(CU25=0,0,VLOOKUP(CU4,$A$5:$M$91,13))</f>
        <v>2.0116009116784799</v>
      </c>
      <c r="CV26">
        <f t="shared" si="133"/>
        <v>1.7884573603642702</v>
      </c>
      <c r="CW26">
        <f t="shared" si="133"/>
        <v>0</v>
      </c>
      <c r="CX26">
        <f t="shared" si="133"/>
        <v>0</v>
      </c>
      <c r="CY26">
        <f t="shared" si="133"/>
        <v>0</v>
      </c>
      <c r="CZ26">
        <f t="shared" si="133"/>
        <v>2.0116009116784799</v>
      </c>
      <c r="DA26">
        <f t="shared" si="133"/>
        <v>0</v>
      </c>
      <c r="DB26">
        <f t="shared" si="133"/>
        <v>0</v>
      </c>
      <c r="DC26">
        <f t="shared" si="133"/>
        <v>0</v>
      </c>
      <c r="DD26">
        <f t="shared" si="133"/>
        <v>0</v>
      </c>
      <c r="DE26">
        <f t="shared" si="133"/>
        <v>0</v>
      </c>
      <c r="DF26">
        <f t="shared" si="133"/>
        <v>0</v>
      </c>
      <c r="DI26" s="23"/>
      <c r="DJ26" t="s">
        <v>59</v>
      </c>
      <c r="DK26">
        <f t="shared" ref="DK26:DT26" si="134">IF(DK25=0,0,VLOOKUP(DK4,$A$5:$M$91,13))</f>
        <v>0</v>
      </c>
      <c r="DL26">
        <f t="shared" si="134"/>
        <v>0</v>
      </c>
      <c r="DM26">
        <f t="shared" si="134"/>
        <v>0</v>
      </c>
      <c r="DN26">
        <f t="shared" si="134"/>
        <v>0</v>
      </c>
      <c r="DO26">
        <f t="shared" si="134"/>
        <v>0</v>
      </c>
      <c r="DP26">
        <f t="shared" si="134"/>
        <v>0</v>
      </c>
      <c r="DQ26">
        <f t="shared" si="134"/>
        <v>0</v>
      </c>
      <c r="DR26">
        <f t="shared" si="134"/>
        <v>2.0116009116784799</v>
      </c>
      <c r="DS26">
        <f t="shared" si="134"/>
        <v>1.7884573603642702</v>
      </c>
      <c r="DT26">
        <f t="shared" si="134"/>
        <v>2.0116009116784799</v>
      </c>
      <c r="DW26" s="23"/>
      <c r="DX26" t="s">
        <v>59</v>
      </c>
      <c r="DY26">
        <f t="shared" ref="DY26:EL26" si="135">IF(DY25=0,0,VLOOKUP(DY4,$A$5:$M$91,13))</f>
        <v>0</v>
      </c>
      <c r="DZ26">
        <f t="shared" si="135"/>
        <v>0</v>
      </c>
      <c r="EA26">
        <f t="shared" si="135"/>
        <v>0</v>
      </c>
      <c r="EB26">
        <f t="shared" si="135"/>
        <v>0</v>
      </c>
      <c r="EC26">
        <f t="shared" si="135"/>
        <v>0</v>
      </c>
      <c r="ED26">
        <f t="shared" si="135"/>
        <v>0</v>
      </c>
      <c r="EE26">
        <f t="shared" si="135"/>
        <v>0</v>
      </c>
      <c r="EF26">
        <f t="shared" si="135"/>
        <v>0</v>
      </c>
      <c r="EG26">
        <f t="shared" si="135"/>
        <v>0</v>
      </c>
      <c r="EH26">
        <f t="shared" si="135"/>
        <v>0</v>
      </c>
      <c r="EI26">
        <f t="shared" si="135"/>
        <v>0</v>
      </c>
      <c r="EJ26">
        <f t="shared" si="135"/>
        <v>0</v>
      </c>
      <c r="EK26">
        <f t="shared" si="135"/>
        <v>0</v>
      </c>
      <c r="EL26">
        <f t="shared" si="135"/>
        <v>0</v>
      </c>
      <c r="EO26" s="23"/>
      <c r="EP26" t="s">
        <v>59</v>
      </c>
      <c r="EQ26">
        <f t="shared" ref="EQ26:FK26" si="136">IF(EQ25=0,0,VLOOKUP(EQ4,$A$5:$M$91,13))</f>
        <v>0</v>
      </c>
      <c r="ER26">
        <f t="shared" si="136"/>
        <v>0</v>
      </c>
      <c r="ES26">
        <f t="shared" si="136"/>
        <v>0</v>
      </c>
      <c r="ET26">
        <f t="shared" si="136"/>
        <v>0</v>
      </c>
      <c r="EU26">
        <f t="shared" si="136"/>
        <v>0</v>
      </c>
      <c r="EV26">
        <f t="shared" si="136"/>
        <v>0</v>
      </c>
      <c r="EW26">
        <f t="shared" si="136"/>
        <v>0</v>
      </c>
      <c r="EX26">
        <f t="shared" si="136"/>
        <v>0</v>
      </c>
      <c r="EY26">
        <f t="shared" si="136"/>
        <v>0</v>
      </c>
      <c r="EZ26">
        <f t="shared" si="136"/>
        <v>0</v>
      </c>
      <c r="FA26">
        <f t="shared" si="136"/>
        <v>0</v>
      </c>
      <c r="FB26">
        <f t="shared" si="136"/>
        <v>0</v>
      </c>
      <c r="FC26">
        <f t="shared" si="136"/>
        <v>0</v>
      </c>
      <c r="FD26">
        <f t="shared" si="136"/>
        <v>0</v>
      </c>
      <c r="FE26">
        <f t="shared" si="136"/>
        <v>0</v>
      </c>
      <c r="FF26">
        <f t="shared" si="136"/>
        <v>0</v>
      </c>
      <c r="FG26">
        <f t="shared" si="136"/>
        <v>0</v>
      </c>
      <c r="FH26">
        <f t="shared" si="136"/>
        <v>0</v>
      </c>
      <c r="FI26">
        <f t="shared" si="136"/>
        <v>0</v>
      </c>
      <c r="FJ26">
        <f t="shared" si="136"/>
        <v>0</v>
      </c>
      <c r="FK26">
        <f t="shared" si="136"/>
        <v>0</v>
      </c>
      <c r="FN26" s="23"/>
      <c r="FO26" t="s">
        <v>59</v>
      </c>
      <c r="FP26">
        <f t="shared" ref="FP26:GA26" si="137">IF(FP25=0,0,VLOOKUP(FP4,$A$5:$M$91,13))</f>
        <v>0</v>
      </c>
      <c r="FQ26">
        <f t="shared" si="137"/>
        <v>0</v>
      </c>
      <c r="FR26">
        <f t="shared" si="137"/>
        <v>0</v>
      </c>
      <c r="FS26">
        <f t="shared" si="137"/>
        <v>0</v>
      </c>
      <c r="FT26">
        <f t="shared" si="137"/>
        <v>0</v>
      </c>
      <c r="FU26">
        <f t="shared" si="137"/>
        <v>0</v>
      </c>
      <c r="FV26">
        <f t="shared" si="137"/>
        <v>0</v>
      </c>
      <c r="FW26">
        <f t="shared" si="137"/>
        <v>0</v>
      </c>
      <c r="FX26">
        <f t="shared" si="137"/>
        <v>0</v>
      </c>
      <c r="FY26">
        <f t="shared" si="137"/>
        <v>0</v>
      </c>
      <c r="FZ26">
        <f t="shared" si="137"/>
        <v>0</v>
      </c>
      <c r="GA26">
        <f t="shared" si="137"/>
        <v>0</v>
      </c>
      <c r="GD26" s="23"/>
      <c r="GE26" t="s">
        <v>59</v>
      </c>
      <c r="GF26">
        <f t="shared" ref="GF26:HA26" si="138">IF(GF25=0,0,VLOOKUP(GF4,$A$5:$M$91,13))</f>
        <v>0</v>
      </c>
      <c r="GG26">
        <f t="shared" si="138"/>
        <v>0</v>
      </c>
      <c r="GH26">
        <f t="shared" si="138"/>
        <v>0</v>
      </c>
      <c r="GI26">
        <f t="shared" si="138"/>
        <v>0</v>
      </c>
      <c r="GJ26">
        <f t="shared" si="138"/>
        <v>0</v>
      </c>
      <c r="GK26">
        <f t="shared" si="138"/>
        <v>0</v>
      </c>
      <c r="GL26">
        <f t="shared" si="138"/>
        <v>0</v>
      </c>
      <c r="GM26">
        <f t="shared" si="138"/>
        <v>0</v>
      </c>
      <c r="GN26">
        <f t="shared" si="138"/>
        <v>0</v>
      </c>
      <c r="GO26">
        <f t="shared" si="138"/>
        <v>0</v>
      </c>
      <c r="GP26">
        <f t="shared" si="138"/>
        <v>0</v>
      </c>
      <c r="GQ26">
        <f t="shared" si="138"/>
        <v>0</v>
      </c>
      <c r="GR26">
        <f t="shared" si="138"/>
        <v>2.0116009116784799</v>
      </c>
      <c r="GS26">
        <f t="shared" si="138"/>
        <v>0</v>
      </c>
      <c r="GT26">
        <f t="shared" si="138"/>
        <v>1.7884573603642702</v>
      </c>
      <c r="GU26">
        <f t="shared" si="138"/>
        <v>2.0116009116784799</v>
      </c>
      <c r="GV26">
        <f t="shared" si="138"/>
        <v>2.2992829841302607</v>
      </c>
      <c r="GW26">
        <f t="shared" si="138"/>
        <v>2.0116009116784799</v>
      </c>
      <c r="GX26">
        <f t="shared" si="138"/>
        <v>0</v>
      </c>
      <c r="GY26">
        <f t="shared" si="138"/>
        <v>0</v>
      </c>
      <c r="GZ26">
        <f t="shared" si="138"/>
        <v>0</v>
      </c>
      <c r="HA26">
        <f t="shared" si="138"/>
        <v>0</v>
      </c>
    </row>
    <row r="27" spans="1:209" x14ac:dyDescent="0.25">
      <c r="A27" s="10" t="s">
        <v>148</v>
      </c>
      <c r="B27" s="9">
        <v>0</v>
      </c>
      <c r="C27" s="9">
        <v>0</v>
      </c>
      <c r="D27" s="9">
        <v>0</v>
      </c>
      <c r="E27" s="9">
        <v>0</v>
      </c>
      <c r="F27" s="9">
        <v>0</v>
      </c>
      <c r="G27" s="9">
        <v>1</v>
      </c>
      <c r="H27" s="9">
        <v>1</v>
      </c>
      <c r="I27" s="9">
        <v>0</v>
      </c>
      <c r="J27" s="9">
        <v>0</v>
      </c>
      <c r="K27" s="9">
        <v>1</v>
      </c>
      <c r="L27" s="9">
        <f t="shared" si="9"/>
        <v>3</v>
      </c>
      <c r="M27" s="9">
        <f t="shared" si="10"/>
        <v>2.0116009116784799</v>
      </c>
      <c r="S27" s="23"/>
      <c r="T27" t="s">
        <v>67</v>
      </c>
      <c r="U27">
        <f>(U26*($Q$3+1)*U25)/($Q$3*((1-$Q$4)+($Q$4*$G$92/$Q$5))+U25)</f>
        <v>0</v>
      </c>
      <c r="V27">
        <f t="shared" ref="V27:AI27" si="139">(V26*($Q$3+1)*V25)/($Q$3*((1-$Q$4)+($Q$4*$G$92/$Q$5))+V25)</f>
        <v>0</v>
      </c>
      <c r="W27">
        <f t="shared" si="139"/>
        <v>1.68445034050497</v>
      </c>
      <c r="X27">
        <f t="shared" si="139"/>
        <v>0</v>
      </c>
      <c r="Y27">
        <f t="shared" si="139"/>
        <v>0</v>
      </c>
      <c r="Z27">
        <f t="shared" si="139"/>
        <v>0</v>
      </c>
      <c r="AA27">
        <f t="shared" si="139"/>
        <v>0</v>
      </c>
      <c r="AB27">
        <f t="shared" si="139"/>
        <v>0</v>
      </c>
      <c r="AC27">
        <f t="shared" si="139"/>
        <v>0</v>
      </c>
      <c r="AD27">
        <f t="shared" si="139"/>
        <v>0</v>
      </c>
      <c r="AE27">
        <f t="shared" si="139"/>
        <v>0</v>
      </c>
      <c r="AF27">
        <f t="shared" si="139"/>
        <v>0</v>
      </c>
      <c r="AG27">
        <f t="shared" si="139"/>
        <v>0</v>
      </c>
      <c r="AH27">
        <f t="shared" si="139"/>
        <v>0</v>
      </c>
      <c r="AI27">
        <f t="shared" si="139"/>
        <v>0</v>
      </c>
      <c r="AL27" s="23"/>
      <c r="AM27" t="s">
        <v>69</v>
      </c>
      <c r="AN27">
        <f t="shared" ref="AN27:BA27" si="140">(AN26*($Q$3+1)*AN25)/($Q$3*((1-$Q$4)+($Q$4*$G$92/$Q$5))+AN25)</f>
        <v>0</v>
      </c>
      <c r="AO27">
        <f t="shared" si="140"/>
        <v>2.0747923380083595</v>
      </c>
      <c r="AP27">
        <f t="shared" si="140"/>
        <v>0</v>
      </c>
      <c r="AQ27">
        <f t="shared" si="140"/>
        <v>1.68445034050497</v>
      </c>
      <c r="AR27">
        <f t="shared" si="140"/>
        <v>0</v>
      </c>
      <c r="AS27">
        <f t="shared" si="140"/>
        <v>0</v>
      </c>
      <c r="AT27">
        <f t="shared" si="140"/>
        <v>0</v>
      </c>
      <c r="AU27">
        <f t="shared" si="140"/>
        <v>0</v>
      </c>
      <c r="AV27">
        <f t="shared" si="140"/>
        <v>0</v>
      </c>
      <c r="AW27">
        <f t="shared" si="140"/>
        <v>0</v>
      </c>
      <c r="AX27">
        <f t="shared" si="140"/>
        <v>0</v>
      </c>
      <c r="AY27">
        <f t="shared" si="140"/>
        <v>0</v>
      </c>
      <c r="AZ27">
        <f t="shared" si="140"/>
        <v>0</v>
      </c>
      <c r="BA27">
        <f t="shared" si="140"/>
        <v>0</v>
      </c>
      <c r="BD27" s="23"/>
      <c r="BE27" t="s">
        <v>71</v>
      </c>
      <c r="BF27">
        <f t="shared" ref="BF27:CA27" si="141">(BF26*($Q$3+1)*BF25)/($Q$3*((1-$Q$4)+($Q$4*$G$92/$Q$5))+BF25)</f>
        <v>0</v>
      </c>
      <c r="BG27">
        <f t="shared" si="141"/>
        <v>0</v>
      </c>
      <c r="BH27">
        <f t="shared" si="141"/>
        <v>0</v>
      </c>
      <c r="BI27">
        <f t="shared" si="141"/>
        <v>0</v>
      </c>
      <c r="BJ27">
        <f t="shared" si="141"/>
        <v>0</v>
      </c>
      <c r="BK27">
        <f t="shared" si="141"/>
        <v>0</v>
      </c>
      <c r="BL27">
        <f t="shared" si="141"/>
        <v>0</v>
      </c>
      <c r="BM27">
        <f t="shared" si="141"/>
        <v>0</v>
      </c>
      <c r="BN27">
        <f t="shared" si="141"/>
        <v>2.6674019879427298</v>
      </c>
      <c r="BO27">
        <f t="shared" si="141"/>
        <v>0</v>
      </c>
      <c r="BP27">
        <f t="shared" si="141"/>
        <v>0</v>
      </c>
      <c r="BQ27">
        <f t="shared" si="141"/>
        <v>0</v>
      </c>
      <c r="BR27">
        <f t="shared" si="141"/>
        <v>0</v>
      </c>
      <c r="BS27">
        <f t="shared" si="141"/>
        <v>1.68445034050497</v>
      </c>
      <c r="BT27">
        <f t="shared" si="141"/>
        <v>0</v>
      </c>
      <c r="BU27">
        <f t="shared" si="141"/>
        <v>0</v>
      </c>
      <c r="BV27">
        <f t="shared" si="141"/>
        <v>0</v>
      </c>
      <c r="BW27">
        <f t="shared" si="141"/>
        <v>2.439936753177534</v>
      </c>
      <c r="BX27">
        <f t="shared" si="141"/>
        <v>0</v>
      </c>
      <c r="BY27">
        <f t="shared" si="141"/>
        <v>0</v>
      </c>
      <c r="BZ27">
        <f t="shared" si="141"/>
        <v>0</v>
      </c>
      <c r="CA27">
        <f t="shared" si="141"/>
        <v>0</v>
      </c>
      <c r="CD27" s="23"/>
      <c r="CE27" t="s">
        <v>73</v>
      </c>
      <c r="CF27">
        <f t="shared" ref="CF27:CP27" si="142">(CF26*($Q$3+1)*CF25)/($Q$3*((1-$Q$4)+($Q$4*$G$92/$Q$5))+CF25)</f>
        <v>0</v>
      </c>
      <c r="CG27">
        <f t="shared" si="142"/>
        <v>0</v>
      </c>
      <c r="CH27">
        <f t="shared" si="142"/>
        <v>0</v>
      </c>
      <c r="CI27">
        <f t="shared" si="142"/>
        <v>0</v>
      </c>
      <c r="CJ27">
        <f t="shared" si="142"/>
        <v>0</v>
      </c>
      <c r="CK27">
        <f t="shared" si="142"/>
        <v>1.68445034050497</v>
      </c>
      <c r="CL27">
        <f t="shared" si="142"/>
        <v>0</v>
      </c>
      <c r="CM27">
        <f t="shared" si="142"/>
        <v>0</v>
      </c>
      <c r="CN27">
        <f t="shared" si="142"/>
        <v>0</v>
      </c>
      <c r="CO27">
        <f t="shared" si="142"/>
        <v>0</v>
      </c>
      <c r="CP27">
        <f t="shared" si="142"/>
        <v>0</v>
      </c>
      <c r="CS27" s="23"/>
      <c r="CT27" t="s">
        <v>82</v>
      </c>
      <c r="CU27">
        <f t="shared" ref="CU27:DF27" si="143">(CU26*($Q$3+1)*CU25)/($Q$3*((1-$Q$4)+($Q$4*$G$92/$Q$5))+CU25)</f>
        <v>2.3336615404859624</v>
      </c>
      <c r="CV27">
        <f t="shared" si="143"/>
        <v>2.0747923380083595</v>
      </c>
      <c r="CW27">
        <f t="shared" si="143"/>
        <v>0</v>
      </c>
      <c r="CX27">
        <f t="shared" si="143"/>
        <v>0</v>
      </c>
      <c r="CY27">
        <f t="shared" si="143"/>
        <v>0</v>
      </c>
      <c r="CZ27">
        <f t="shared" si="143"/>
        <v>2.3336615404859624</v>
      </c>
      <c r="DA27">
        <f t="shared" si="143"/>
        <v>0</v>
      </c>
      <c r="DB27">
        <f t="shared" si="143"/>
        <v>0</v>
      </c>
      <c r="DC27">
        <f t="shared" si="143"/>
        <v>0</v>
      </c>
      <c r="DD27">
        <f t="shared" si="143"/>
        <v>0</v>
      </c>
      <c r="DE27">
        <f t="shared" si="143"/>
        <v>0</v>
      </c>
      <c r="DF27">
        <f t="shared" si="143"/>
        <v>0</v>
      </c>
      <c r="DI27" s="23"/>
      <c r="DJ27" t="s">
        <v>86</v>
      </c>
      <c r="DK27">
        <f t="shared" ref="DK27:DT27" si="144">(DK26*($Q$3+1)*DK25)/($Q$3*((1-$Q$4)+($Q$4*$G$92/$Q$5))+DK25)</f>
        <v>0</v>
      </c>
      <c r="DL27">
        <f t="shared" si="144"/>
        <v>0</v>
      </c>
      <c r="DM27">
        <f t="shared" si="144"/>
        <v>0</v>
      </c>
      <c r="DN27">
        <f t="shared" si="144"/>
        <v>0</v>
      </c>
      <c r="DO27">
        <f t="shared" si="144"/>
        <v>0</v>
      </c>
      <c r="DP27">
        <f t="shared" si="144"/>
        <v>0</v>
      </c>
      <c r="DQ27">
        <f t="shared" si="144"/>
        <v>0</v>
      </c>
      <c r="DR27">
        <f t="shared" si="144"/>
        <v>2.3336615404859624</v>
      </c>
      <c r="DS27">
        <f t="shared" si="144"/>
        <v>2.0747923380083595</v>
      </c>
      <c r="DT27">
        <f t="shared" si="144"/>
        <v>2.3336615404859624</v>
      </c>
      <c r="DW27" s="23"/>
      <c r="DX27" t="s">
        <v>90</v>
      </c>
      <c r="DY27">
        <f t="shared" ref="DY27:EL27" si="145">(DY26*($Q$3+1)*DY25)/($Q$3*((1-$Q$4)+($Q$4*$G$92/$Q$5))+DY25)</f>
        <v>0</v>
      </c>
      <c r="DZ27">
        <f t="shared" si="145"/>
        <v>0</v>
      </c>
      <c r="EA27">
        <f t="shared" si="145"/>
        <v>0</v>
      </c>
      <c r="EB27">
        <f t="shared" si="145"/>
        <v>0</v>
      </c>
      <c r="EC27">
        <f t="shared" si="145"/>
        <v>0</v>
      </c>
      <c r="ED27">
        <f t="shared" si="145"/>
        <v>0</v>
      </c>
      <c r="EE27">
        <f t="shared" si="145"/>
        <v>0</v>
      </c>
      <c r="EF27">
        <f t="shared" si="145"/>
        <v>0</v>
      </c>
      <c r="EG27">
        <f t="shared" si="145"/>
        <v>0</v>
      </c>
      <c r="EH27">
        <f t="shared" si="145"/>
        <v>0</v>
      </c>
      <c r="EI27">
        <f t="shared" si="145"/>
        <v>0</v>
      </c>
      <c r="EJ27">
        <f t="shared" si="145"/>
        <v>0</v>
      </c>
      <c r="EK27">
        <f t="shared" si="145"/>
        <v>0</v>
      </c>
      <c r="EL27">
        <f t="shared" si="145"/>
        <v>0</v>
      </c>
      <c r="EO27" s="23"/>
      <c r="EP27" t="s">
        <v>94</v>
      </c>
      <c r="EQ27">
        <f t="shared" ref="EQ27:FK27" si="146">(EQ26*($Q$3+1)*EQ25)/($Q$3*((1-$Q$4)+($Q$4*$G$92/$Q$5))+EQ25)</f>
        <v>0</v>
      </c>
      <c r="ER27">
        <f t="shared" si="146"/>
        <v>0</v>
      </c>
      <c r="ES27">
        <f t="shared" si="146"/>
        <v>0</v>
      </c>
      <c r="ET27">
        <f t="shared" si="146"/>
        <v>0</v>
      </c>
      <c r="EU27">
        <f t="shared" si="146"/>
        <v>0</v>
      </c>
      <c r="EV27">
        <f t="shared" si="146"/>
        <v>0</v>
      </c>
      <c r="EW27">
        <f t="shared" si="146"/>
        <v>0</v>
      </c>
      <c r="EX27">
        <f t="shared" si="146"/>
        <v>0</v>
      </c>
      <c r="EY27">
        <f t="shared" si="146"/>
        <v>0</v>
      </c>
      <c r="EZ27">
        <f t="shared" si="146"/>
        <v>0</v>
      </c>
      <c r="FA27">
        <f t="shared" si="146"/>
        <v>0</v>
      </c>
      <c r="FB27">
        <f t="shared" si="146"/>
        <v>0</v>
      </c>
      <c r="FC27">
        <f t="shared" si="146"/>
        <v>0</v>
      </c>
      <c r="FD27">
        <f t="shared" si="146"/>
        <v>0</v>
      </c>
      <c r="FE27">
        <f t="shared" si="146"/>
        <v>0</v>
      </c>
      <c r="FF27">
        <f t="shared" si="146"/>
        <v>0</v>
      </c>
      <c r="FG27">
        <f t="shared" si="146"/>
        <v>0</v>
      </c>
      <c r="FH27">
        <f t="shared" si="146"/>
        <v>0</v>
      </c>
      <c r="FI27">
        <f t="shared" si="146"/>
        <v>0</v>
      </c>
      <c r="FJ27">
        <f t="shared" si="146"/>
        <v>0</v>
      </c>
      <c r="FK27">
        <f t="shared" si="146"/>
        <v>0</v>
      </c>
      <c r="FN27" s="23"/>
      <c r="FO27" t="s">
        <v>98</v>
      </c>
      <c r="FP27">
        <f t="shared" ref="FP27:GA27" si="147">(FP26*($Q$3+1)*FP25)/($Q$3*((1-$Q$4)+($Q$4*$G$92/$Q$5))+FP25)</f>
        <v>0</v>
      </c>
      <c r="FQ27">
        <f t="shared" si="147"/>
        <v>0</v>
      </c>
      <c r="FR27">
        <f t="shared" si="147"/>
        <v>0</v>
      </c>
      <c r="FS27">
        <f t="shared" si="147"/>
        <v>0</v>
      </c>
      <c r="FT27">
        <f t="shared" si="147"/>
        <v>0</v>
      </c>
      <c r="FU27">
        <f t="shared" si="147"/>
        <v>0</v>
      </c>
      <c r="FV27">
        <f t="shared" si="147"/>
        <v>0</v>
      </c>
      <c r="FW27">
        <f t="shared" si="147"/>
        <v>0</v>
      </c>
      <c r="FX27">
        <f t="shared" si="147"/>
        <v>0</v>
      </c>
      <c r="FY27">
        <f t="shared" si="147"/>
        <v>0</v>
      </c>
      <c r="FZ27">
        <f t="shared" si="147"/>
        <v>0</v>
      </c>
      <c r="GA27">
        <f t="shared" si="147"/>
        <v>0</v>
      </c>
      <c r="GD27" s="23"/>
      <c r="GE27" t="s">
        <v>101</v>
      </c>
      <c r="GF27">
        <f t="shared" ref="GF27:HA27" si="148">(GF26*($Q$3+1)*GF25)/($Q$3*((1-$Q$4)+($Q$4*$G$92/$Q$5))+GF25)</f>
        <v>0</v>
      </c>
      <c r="GG27">
        <f t="shared" si="148"/>
        <v>0</v>
      </c>
      <c r="GH27">
        <f t="shared" si="148"/>
        <v>0</v>
      </c>
      <c r="GI27">
        <f t="shared" si="148"/>
        <v>0</v>
      </c>
      <c r="GJ27">
        <f t="shared" si="148"/>
        <v>0</v>
      </c>
      <c r="GK27">
        <f t="shared" si="148"/>
        <v>0</v>
      </c>
      <c r="GL27">
        <f t="shared" si="148"/>
        <v>0</v>
      </c>
      <c r="GM27">
        <f t="shared" si="148"/>
        <v>0</v>
      </c>
      <c r="GN27">
        <f t="shared" si="148"/>
        <v>0</v>
      </c>
      <c r="GO27">
        <f t="shared" si="148"/>
        <v>0</v>
      </c>
      <c r="GP27">
        <f t="shared" si="148"/>
        <v>0</v>
      </c>
      <c r="GQ27">
        <f t="shared" si="148"/>
        <v>0</v>
      </c>
      <c r="GR27">
        <f t="shared" si="148"/>
        <v>2.3336615404859624</v>
      </c>
      <c r="GS27">
        <f t="shared" si="148"/>
        <v>0</v>
      </c>
      <c r="GT27">
        <f t="shared" si="148"/>
        <v>2.0747923380083595</v>
      </c>
      <c r="GU27">
        <f t="shared" si="148"/>
        <v>2.3336615404859624</v>
      </c>
      <c r="GV27">
        <f t="shared" si="148"/>
        <v>2.6674019879427298</v>
      </c>
      <c r="GW27">
        <f t="shared" si="148"/>
        <v>2.3336615404859624</v>
      </c>
      <c r="GX27">
        <f t="shared" si="148"/>
        <v>0</v>
      </c>
      <c r="GY27">
        <f t="shared" si="148"/>
        <v>0</v>
      </c>
      <c r="GZ27">
        <f t="shared" si="148"/>
        <v>0</v>
      </c>
      <c r="HA27">
        <f t="shared" si="148"/>
        <v>0</v>
      </c>
    </row>
    <row r="28" spans="1:209" x14ac:dyDescent="0.25">
      <c r="A28" s="10" t="s">
        <v>132</v>
      </c>
      <c r="B28" s="9">
        <v>0</v>
      </c>
      <c r="C28" s="9">
        <v>0</v>
      </c>
      <c r="D28" s="9">
        <v>1</v>
      </c>
      <c r="E28" s="9">
        <v>0</v>
      </c>
      <c r="F28" s="9">
        <v>0</v>
      </c>
      <c r="G28" s="9">
        <v>0</v>
      </c>
      <c r="H28" s="9">
        <v>0</v>
      </c>
      <c r="I28" s="9">
        <v>0</v>
      </c>
      <c r="J28" s="9">
        <v>0</v>
      </c>
      <c r="K28" s="9">
        <v>0</v>
      </c>
      <c r="L28" s="9">
        <f t="shared" si="9"/>
        <v>1</v>
      </c>
      <c r="M28" s="9">
        <f t="shared" si="10"/>
        <v>2.7047480922384253</v>
      </c>
      <c r="S28" s="23"/>
      <c r="T28" t="s">
        <v>68</v>
      </c>
      <c r="U28">
        <f>SUM(U27:AI27)</f>
        <v>1.68445034050497</v>
      </c>
      <c r="AL28" s="23"/>
      <c r="AM28" t="s">
        <v>70</v>
      </c>
      <c r="AN28">
        <f>SUM(AN27:BB27)</f>
        <v>3.7592426785133295</v>
      </c>
      <c r="BD28" s="23"/>
      <c r="BE28" t="s">
        <v>72</v>
      </c>
      <c r="BF28">
        <f>SUM(BF27:CA27)</f>
        <v>6.7917890816252342</v>
      </c>
      <c r="CD28" s="23"/>
      <c r="CE28" t="s">
        <v>74</v>
      </c>
      <c r="CF28">
        <f>SUM(CF27:CP27)</f>
        <v>1.68445034050497</v>
      </c>
      <c r="CS28" s="23"/>
      <c r="CT28" t="s">
        <v>83</v>
      </c>
      <c r="CU28">
        <f>SUM(CU27:DE27)</f>
        <v>6.7421154189802852</v>
      </c>
      <c r="DI28" s="23"/>
      <c r="DJ28" t="s">
        <v>87</v>
      </c>
      <c r="DK28">
        <f>SUM(DK27:DT27)</f>
        <v>6.7421154189802852</v>
      </c>
      <c r="DW28" s="23"/>
      <c r="DX28" t="s">
        <v>91</v>
      </c>
      <c r="DY28">
        <f>SUM(DY27:EL27)</f>
        <v>0</v>
      </c>
      <c r="EO28" s="23"/>
      <c r="EP28" t="s">
        <v>95</v>
      </c>
      <c r="EQ28">
        <f>SUM(EQ27:FK27)</f>
        <v>0</v>
      </c>
      <c r="FN28" s="23"/>
      <c r="FO28" t="s">
        <v>99</v>
      </c>
      <c r="FP28">
        <f>SUM(FP27:GA27)</f>
        <v>0</v>
      </c>
      <c r="GD28" s="23"/>
      <c r="GE28" t="s">
        <v>102</v>
      </c>
      <c r="GF28">
        <f>SUM(GF27:HA27)</f>
        <v>11.743178947408978</v>
      </c>
    </row>
    <row r="29" spans="1:209" x14ac:dyDescent="0.25">
      <c r="A29" s="10" t="s">
        <v>129</v>
      </c>
      <c r="B29" s="9">
        <v>0</v>
      </c>
      <c r="C29" s="9">
        <v>0</v>
      </c>
      <c r="D29" s="9">
        <v>1</v>
      </c>
      <c r="E29" s="9">
        <v>0</v>
      </c>
      <c r="F29" s="9">
        <v>0</v>
      </c>
      <c r="G29" s="9">
        <v>0</v>
      </c>
      <c r="H29" s="9">
        <v>0</v>
      </c>
      <c r="I29" s="9">
        <v>0</v>
      </c>
      <c r="J29" s="9">
        <v>0</v>
      </c>
      <c r="K29" s="9">
        <v>0</v>
      </c>
      <c r="L29" s="9">
        <f t="shared" si="9"/>
        <v>1</v>
      </c>
      <c r="M29" s="9">
        <f t="shared" si="10"/>
        <v>2.7047480922384253</v>
      </c>
      <c r="S29" s="4"/>
      <c r="AL29" s="4"/>
      <c r="BD29" s="4"/>
      <c r="CD29" s="4"/>
      <c r="CS29" s="4"/>
      <c r="DI29" s="4"/>
      <c r="DW29" s="4"/>
      <c r="EO29" s="4"/>
      <c r="FN29" s="4"/>
      <c r="GD29" s="4"/>
    </row>
    <row r="30" spans="1:209" x14ac:dyDescent="0.25">
      <c r="A30" s="10" t="s">
        <v>157</v>
      </c>
      <c r="B30" s="9">
        <v>0</v>
      </c>
      <c r="C30" s="9">
        <v>0</v>
      </c>
      <c r="D30" s="9">
        <v>0</v>
      </c>
      <c r="E30" s="9">
        <v>0</v>
      </c>
      <c r="F30" s="9">
        <v>0</v>
      </c>
      <c r="G30" s="9">
        <v>0</v>
      </c>
      <c r="H30" s="9">
        <v>0</v>
      </c>
      <c r="I30" s="9">
        <v>1</v>
      </c>
      <c r="J30" s="9">
        <v>0</v>
      </c>
      <c r="K30" s="9">
        <v>0</v>
      </c>
      <c r="L30" s="9">
        <f t="shared" si="9"/>
        <v>1</v>
      </c>
      <c r="M30" s="9">
        <f t="shared" si="10"/>
        <v>2.7047480922384253</v>
      </c>
      <c r="S30" s="23">
        <v>7</v>
      </c>
      <c r="T30" t="s">
        <v>66</v>
      </c>
      <c r="U30">
        <f>VLOOKUP(U$4,$A$5:$M$91,8)</f>
        <v>0</v>
      </c>
      <c r="V30">
        <f t="shared" ref="V30:AI30" si="149">VLOOKUP(V$4,$A$5:$M$91,8)</f>
        <v>0</v>
      </c>
      <c r="W30">
        <f t="shared" si="149"/>
        <v>0</v>
      </c>
      <c r="X30">
        <f t="shared" si="149"/>
        <v>1</v>
      </c>
      <c r="Y30">
        <f t="shared" si="149"/>
        <v>1</v>
      </c>
      <c r="Z30">
        <f t="shared" si="149"/>
        <v>0</v>
      </c>
      <c r="AA30">
        <f t="shared" si="149"/>
        <v>0</v>
      </c>
      <c r="AB30">
        <f t="shared" si="149"/>
        <v>0</v>
      </c>
      <c r="AC30">
        <f t="shared" si="149"/>
        <v>0</v>
      </c>
      <c r="AD30">
        <f t="shared" si="149"/>
        <v>1</v>
      </c>
      <c r="AE30">
        <f t="shared" si="149"/>
        <v>1</v>
      </c>
      <c r="AF30">
        <f t="shared" si="149"/>
        <v>0</v>
      </c>
      <c r="AG30">
        <f t="shared" si="149"/>
        <v>0</v>
      </c>
      <c r="AH30">
        <f t="shared" si="149"/>
        <v>0</v>
      </c>
      <c r="AI30">
        <f t="shared" si="149"/>
        <v>0</v>
      </c>
      <c r="AL30" s="23">
        <v>7</v>
      </c>
      <c r="AM30" t="s">
        <v>66</v>
      </c>
      <c r="AN30">
        <f>VLOOKUP(AN$4,$A$5:$M$91,8)</f>
        <v>1</v>
      </c>
      <c r="AO30">
        <f t="shared" ref="AO30:BA30" si="150">VLOOKUP(AO$4,$A$5:$M$91,8)</f>
        <v>0</v>
      </c>
      <c r="AP30">
        <f t="shared" si="150"/>
        <v>0</v>
      </c>
      <c r="AQ30">
        <f t="shared" si="150"/>
        <v>0</v>
      </c>
      <c r="AR30">
        <f t="shared" si="150"/>
        <v>0</v>
      </c>
      <c r="AS30">
        <f t="shared" si="150"/>
        <v>0</v>
      </c>
      <c r="AT30">
        <f t="shared" si="150"/>
        <v>0</v>
      </c>
      <c r="AU30">
        <f t="shared" si="150"/>
        <v>0</v>
      </c>
      <c r="AV30">
        <f t="shared" si="150"/>
        <v>0</v>
      </c>
      <c r="AW30">
        <f t="shared" si="150"/>
        <v>0</v>
      </c>
      <c r="AX30">
        <f t="shared" si="150"/>
        <v>0</v>
      </c>
      <c r="AY30">
        <f t="shared" si="150"/>
        <v>1</v>
      </c>
      <c r="AZ30">
        <f t="shared" si="150"/>
        <v>1</v>
      </c>
      <c r="BA30">
        <f t="shared" si="150"/>
        <v>0</v>
      </c>
      <c r="BD30" s="23">
        <v>7</v>
      </c>
      <c r="BE30" t="s">
        <v>66</v>
      </c>
      <c r="BF30">
        <f>VLOOKUP(BF$4,$A$5:$M$91,8)</f>
        <v>0</v>
      </c>
      <c r="BG30">
        <f t="shared" ref="BG30:CA30" si="151">VLOOKUP(BG$4,$A$5:$M$91,8)</f>
        <v>0</v>
      </c>
      <c r="BH30">
        <f t="shared" si="151"/>
        <v>0</v>
      </c>
      <c r="BI30">
        <f t="shared" si="151"/>
        <v>0</v>
      </c>
      <c r="BJ30">
        <f t="shared" si="151"/>
        <v>1</v>
      </c>
      <c r="BK30">
        <f t="shared" si="151"/>
        <v>1</v>
      </c>
      <c r="BL30">
        <f t="shared" si="151"/>
        <v>0</v>
      </c>
      <c r="BM30">
        <f t="shared" si="151"/>
        <v>1</v>
      </c>
      <c r="BN30">
        <f t="shared" si="151"/>
        <v>0</v>
      </c>
      <c r="BO30">
        <f t="shared" si="151"/>
        <v>0</v>
      </c>
      <c r="BP30">
        <f t="shared" si="151"/>
        <v>0</v>
      </c>
      <c r="BQ30">
        <f t="shared" si="151"/>
        <v>0</v>
      </c>
      <c r="BR30">
        <f t="shared" si="151"/>
        <v>0</v>
      </c>
      <c r="BS30">
        <f t="shared" si="151"/>
        <v>0</v>
      </c>
      <c r="BT30">
        <f t="shared" si="151"/>
        <v>0</v>
      </c>
      <c r="BU30">
        <f t="shared" si="151"/>
        <v>0</v>
      </c>
      <c r="BV30">
        <f t="shared" si="151"/>
        <v>0</v>
      </c>
      <c r="BW30">
        <f t="shared" si="151"/>
        <v>2</v>
      </c>
      <c r="BX30">
        <f t="shared" si="151"/>
        <v>0</v>
      </c>
      <c r="BY30">
        <f t="shared" si="151"/>
        <v>0</v>
      </c>
      <c r="BZ30">
        <f t="shared" si="151"/>
        <v>0</v>
      </c>
      <c r="CA30">
        <f t="shared" si="151"/>
        <v>0</v>
      </c>
      <c r="CD30" s="23">
        <v>7</v>
      </c>
      <c r="CE30" t="s">
        <v>66</v>
      </c>
      <c r="CF30">
        <f>VLOOKUP(CF$4,$A$5:$M$91,8)</f>
        <v>0</v>
      </c>
      <c r="CG30">
        <f t="shared" ref="CG30:DF30" si="152">VLOOKUP(CG$4,$A$5:$M$91,8)</f>
        <v>1</v>
      </c>
      <c r="CH30">
        <f t="shared" si="152"/>
        <v>1</v>
      </c>
      <c r="CI30">
        <f t="shared" si="152"/>
        <v>1</v>
      </c>
      <c r="CJ30">
        <f t="shared" si="152"/>
        <v>0</v>
      </c>
      <c r="CK30">
        <f t="shared" si="152"/>
        <v>0</v>
      </c>
      <c r="CL30">
        <f t="shared" si="152"/>
        <v>0</v>
      </c>
      <c r="CM30">
        <f t="shared" si="152"/>
        <v>0</v>
      </c>
      <c r="CN30">
        <f t="shared" si="152"/>
        <v>0</v>
      </c>
      <c r="CO30">
        <f t="shared" si="152"/>
        <v>0</v>
      </c>
      <c r="CP30">
        <f t="shared" si="152"/>
        <v>0</v>
      </c>
      <c r="CS30" s="23">
        <v>7</v>
      </c>
      <c r="CT30" t="s">
        <v>66</v>
      </c>
      <c r="CU30">
        <f>VLOOKUP(CU$4,$A$5:$M$91,8)</f>
        <v>0</v>
      </c>
      <c r="CV30">
        <f t="shared" si="152"/>
        <v>0</v>
      </c>
      <c r="CW30">
        <f t="shared" si="152"/>
        <v>0</v>
      </c>
      <c r="CX30">
        <f t="shared" si="152"/>
        <v>0</v>
      </c>
      <c r="CY30">
        <f t="shared" si="152"/>
        <v>0</v>
      </c>
      <c r="CZ30">
        <f t="shared" si="152"/>
        <v>0</v>
      </c>
      <c r="DA30">
        <f t="shared" si="152"/>
        <v>0</v>
      </c>
      <c r="DB30">
        <f t="shared" si="152"/>
        <v>0</v>
      </c>
      <c r="DC30">
        <f t="shared" si="152"/>
        <v>0</v>
      </c>
      <c r="DD30">
        <f t="shared" si="152"/>
        <v>0</v>
      </c>
      <c r="DE30">
        <f t="shared" si="152"/>
        <v>0</v>
      </c>
      <c r="DF30">
        <f t="shared" si="152"/>
        <v>0</v>
      </c>
      <c r="DI30" s="23">
        <v>7</v>
      </c>
      <c r="DJ30" t="s">
        <v>66</v>
      </c>
      <c r="DK30">
        <f>VLOOKUP(DK$4,$A$5:$M$91,8)</f>
        <v>0</v>
      </c>
      <c r="DL30">
        <f t="shared" ref="DL30:DT30" si="153">VLOOKUP(DL$4,$A$5:$M$91,8)</f>
        <v>0</v>
      </c>
      <c r="DM30">
        <f t="shared" si="153"/>
        <v>0</v>
      </c>
      <c r="DN30">
        <f t="shared" si="153"/>
        <v>0</v>
      </c>
      <c r="DO30">
        <f t="shared" si="153"/>
        <v>1</v>
      </c>
      <c r="DP30">
        <f t="shared" si="153"/>
        <v>2</v>
      </c>
      <c r="DQ30">
        <f t="shared" si="153"/>
        <v>0</v>
      </c>
      <c r="DR30">
        <f t="shared" si="153"/>
        <v>0</v>
      </c>
      <c r="DS30">
        <f t="shared" si="153"/>
        <v>0</v>
      </c>
      <c r="DT30">
        <f t="shared" si="153"/>
        <v>0</v>
      </c>
      <c r="DW30" s="23">
        <v>6</v>
      </c>
      <c r="DX30" t="s">
        <v>66</v>
      </c>
      <c r="DY30">
        <f>VLOOKUP(DY$4,$A$5:$M$91,7)</f>
        <v>0</v>
      </c>
      <c r="DZ30">
        <f t="shared" ref="DZ30:EL30" si="154">VLOOKUP(DZ$4,$A$5:$M$91,7)</f>
        <v>0</v>
      </c>
      <c r="EA30">
        <f t="shared" si="154"/>
        <v>0</v>
      </c>
      <c r="EB30">
        <f t="shared" si="154"/>
        <v>0</v>
      </c>
      <c r="EC30">
        <f t="shared" si="154"/>
        <v>0</v>
      </c>
      <c r="ED30">
        <f t="shared" si="154"/>
        <v>0</v>
      </c>
      <c r="EE30">
        <f t="shared" si="154"/>
        <v>0</v>
      </c>
      <c r="EF30">
        <f t="shared" si="154"/>
        <v>1</v>
      </c>
      <c r="EG30">
        <f t="shared" si="154"/>
        <v>2</v>
      </c>
      <c r="EH30">
        <f t="shared" si="154"/>
        <v>0</v>
      </c>
      <c r="EI30">
        <f t="shared" si="154"/>
        <v>0</v>
      </c>
      <c r="EJ30">
        <f t="shared" si="154"/>
        <v>0</v>
      </c>
      <c r="EK30">
        <f t="shared" si="154"/>
        <v>0</v>
      </c>
      <c r="EL30">
        <f t="shared" si="154"/>
        <v>0</v>
      </c>
      <c r="EO30" s="23">
        <v>6</v>
      </c>
      <c r="EP30" t="s">
        <v>66</v>
      </c>
      <c r="EQ30">
        <f>VLOOKUP(EQ$4,$A$5:$M$91,7)</f>
        <v>0</v>
      </c>
      <c r="ER30">
        <f t="shared" ref="ER30:FK30" si="155">VLOOKUP(ER$4,$A$5:$M$91,7)</f>
        <v>0</v>
      </c>
      <c r="ES30">
        <f t="shared" si="155"/>
        <v>0</v>
      </c>
      <c r="ET30">
        <f t="shared" si="155"/>
        <v>0</v>
      </c>
      <c r="EU30">
        <f t="shared" si="155"/>
        <v>0</v>
      </c>
      <c r="EV30">
        <f t="shared" si="155"/>
        <v>2</v>
      </c>
      <c r="EW30">
        <f t="shared" si="155"/>
        <v>0</v>
      </c>
      <c r="EX30">
        <f t="shared" si="155"/>
        <v>0</v>
      </c>
      <c r="EY30">
        <f t="shared" si="155"/>
        <v>0</v>
      </c>
      <c r="EZ30">
        <f t="shared" si="155"/>
        <v>0</v>
      </c>
      <c r="FA30">
        <f t="shared" si="155"/>
        <v>0</v>
      </c>
      <c r="FB30">
        <f t="shared" si="155"/>
        <v>0</v>
      </c>
      <c r="FC30">
        <f t="shared" si="155"/>
        <v>0</v>
      </c>
      <c r="FD30">
        <f t="shared" si="155"/>
        <v>0</v>
      </c>
      <c r="FE30">
        <f t="shared" si="155"/>
        <v>0</v>
      </c>
      <c r="FF30">
        <f t="shared" si="155"/>
        <v>0</v>
      </c>
      <c r="FG30">
        <f t="shared" si="155"/>
        <v>0</v>
      </c>
      <c r="FH30">
        <f t="shared" si="155"/>
        <v>0</v>
      </c>
      <c r="FI30">
        <f t="shared" si="155"/>
        <v>0</v>
      </c>
      <c r="FJ30">
        <f t="shared" si="155"/>
        <v>0</v>
      </c>
      <c r="FK30">
        <f t="shared" si="155"/>
        <v>0</v>
      </c>
      <c r="FN30" s="23">
        <v>6</v>
      </c>
      <c r="FO30" t="s">
        <v>66</v>
      </c>
      <c r="FP30">
        <f>VLOOKUP(FP$4,$A$5:$M$91,7)</f>
        <v>0</v>
      </c>
      <c r="FQ30">
        <f t="shared" ref="FQ30:GA30" si="156">VLOOKUP(FQ$4,$A$5:$M$91,7)</f>
        <v>0</v>
      </c>
      <c r="FR30">
        <f t="shared" si="156"/>
        <v>0</v>
      </c>
      <c r="FS30">
        <f t="shared" si="156"/>
        <v>0</v>
      </c>
      <c r="FT30">
        <f t="shared" si="156"/>
        <v>0</v>
      </c>
      <c r="FU30">
        <f t="shared" si="156"/>
        <v>0</v>
      </c>
      <c r="FV30">
        <f t="shared" si="156"/>
        <v>0</v>
      </c>
      <c r="FW30">
        <f t="shared" si="156"/>
        <v>0</v>
      </c>
      <c r="FX30">
        <f t="shared" si="156"/>
        <v>0</v>
      </c>
      <c r="FY30">
        <f t="shared" si="156"/>
        <v>0</v>
      </c>
      <c r="FZ30">
        <f t="shared" si="156"/>
        <v>0</v>
      </c>
      <c r="GA30">
        <f t="shared" si="156"/>
        <v>0</v>
      </c>
      <c r="GD30" s="23">
        <v>6</v>
      </c>
      <c r="GE30" t="s">
        <v>66</v>
      </c>
      <c r="GF30">
        <f>VLOOKUP(GF$4,$A$5:$M$91,7)</f>
        <v>0</v>
      </c>
      <c r="GG30">
        <f t="shared" ref="GG30:HA30" si="157">VLOOKUP(GG$4,$A$5:$M$91,7)</f>
        <v>0</v>
      </c>
      <c r="GH30">
        <f t="shared" si="157"/>
        <v>0</v>
      </c>
      <c r="GI30">
        <f t="shared" si="157"/>
        <v>0</v>
      </c>
      <c r="GJ30">
        <f t="shared" si="157"/>
        <v>0</v>
      </c>
      <c r="GK30">
        <f t="shared" si="157"/>
        <v>0</v>
      </c>
      <c r="GL30">
        <f t="shared" si="157"/>
        <v>1</v>
      </c>
      <c r="GM30">
        <f t="shared" si="157"/>
        <v>0</v>
      </c>
      <c r="GN30">
        <f t="shared" si="157"/>
        <v>1</v>
      </c>
      <c r="GO30">
        <f t="shared" si="157"/>
        <v>2</v>
      </c>
      <c r="GP30">
        <f t="shared" si="157"/>
        <v>1</v>
      </c>
      <c r="GQ30">
        <f t="shared" si="157"/>
        <v>0</v>
      </c>
      <c r="GR30">
        <f t="shared" si="157"/>
        <v>1</v>
      </c>
      <c r="GS30">
        <f t="shared" si="157"/>
        <v>0</v>
      </c>
      <c r="GT30">
        <f t="shared" si="157"/>
        <v>1</v>
      </c>
      <c r="GU30">
        <f t="shared" si="157"/>
        <v>0</v>
      </c>
      <c r="GV30">
        <f t="shared" si="157"/>
        <v>0</v>
      </c>
      <c r="GW30">
        <f t="shared" si="157"/>
        <v>1</v>
      </c>
      <c r="GX30">
        <f t="shared" si="157"/>
        <v>0</v>
      </c>
      <c r="GY30">
        <f t="shared" si="157"/>
        <v>0</v>
      </c>
      <c r="GZ30">
        <f t="shared" si="157"/>
        <v>0</v>
      </c>
      <c r="HA30">
        <f t="shared" si="157"/>
        <v>0</v>
      </c>
    </row>
    <row r="31" spans="1:209" x14ac:dyDescent="0.25">
      <c r="A31" s="10" t="s">
        <v>169</v>
      </c>
      <c r="B31" s="9">
        <v>0</v>
      </c>
      <c r="C31" s="9">
        <v>0</v>
      </c>
      <c r="D31" s="9">
        <v>0</v>
      </c>
      <c r="E31" s="9">
        <v>0</v>
      </c>
      <c r="F31" s="9">
        <v>0</v>
      </c>
      <c r="G31" s="9">
        <v>0</v>
      </c>
      <c r="H31" s="9">
        <v>0</v>
      </c>
      <c r="I31" s="9">
        <v>0</v>
      </c>
      <c r="J31" s="9">
        <v>1</v>
      </c>
      <c r="K31" s="9">
        <v>0</v>
      </c>
      <c r="L31" s="9">
        <f t="shared" si="9"/>
        <v>1</v>
      </c>
      <c r="M31" s="9">
        <f t="shared" si="10"/>
        <v>2.7047480922384253</v>
      </c>
      <c r="S31" s="23"/>
      <c r="T31" t="s">
        <v>59</v>
      </c>
      <c r="U31">
        <f>IF(U30=0,0,VLOOKUP(U4,$A$5:$M$91,13))</f>
        <v>0</v>
      </c>
      <c r="V31">
        <f t="shared" ref="V31:AI31" si="158">IF(V30=0,0,VLOOKUP(V4,$A$5:$M$91,13))</f>
        <v>0</v>
      </c>
      <c r="W31">
        <f t="shared" si="158"/>
        <v>0</v>
      </c>
      <c r="X31">
        <f t="shared" si="158"/>
        <v>2.2992829841302607</v>
      </c>
      <c r="Y31">
        <f t="shared" si="158"/>
        <v>2.2992829841302607</v>
      </c>
      <c r="Z31">
        <f t="shared" si="158"/>
        <v>0</v>
      </c>
      <c r="AA31">
        <f t="shared" si="158"/>
        <v>0</v>
      </c>
      <c r="AB31">
        <f t="shared" si="158"/>
        <v>0</v>
      </c>
      <c r="AC31">
        <f t="shared" si="158"/>
        <v>0</v>
      </c>
      <c r="AD31">
        <f t="shared" si="158"/>
        <v>1.7884573603642702</v>
      </c>
      <c r="AE31">
        <f t="shared" si="158"/>
        <v>1.7884573603642702</v>
      </c>
      <c r="AF31">
        <f t="shared" si="158"/>
        <v>0</v>
      </c>
      <c r="AG31">
        <f t="shared" si="158"/>
        <v>0</v>
      </c>
      <c r="AH31">
        <f t="shared" si="158"/>
        <v>0</v>
      </c>
      <c r="AI31">
        <f t="shared" si="158"/>
        <v>0</v>
      </c>
      <c r="AL31" s="23"/>
      <c r="AM31" t="s">
        <v>59</v>
      </c>
      <c r="AN31">
        <f t="shared" ref="AN31:BA31" si="159">IF(AN30=0,0,VLOOKUP(AN4,$A$5:$M$91,13))</f>
        <v>1.6061358035703155</v>
      </c>
      <c r="AO31">
        <f t="shared" si="159"/>
        <v>0</v>
      </c>
      <c r="AP31">
        <f t="shared" si="159"/>
        <v>0</v>
      </c>
      <c r="AQ31">
        <f t="shared" si="159"/>
        <v>0</v>
      </c>
      <c r="AR31">
        <f t="shared" si="159"/>
        <v>0</v>
      </c>
      <c r="AS31">
        <f t="shared" si="159"/>
        <v>0</v>
      </c>
      <c r="AT31">
        <f t="shared" si="159"/>
        <v>0</v>
      </c>
      <c r="AU31">
        <f t="shared" si="159"/>
        <v>0</v>
      </c>
      <c r="AV31">
        <f t="shared" si="159"/>
        <v>0</v>
      </c>
      <c r="AW31">
        <f t="shared" si="159"/>
        <v>0</v>
      </c>
      <c r="AX31">
        <f t="shared" si="159"/>
        <v>0</v>
      </c>
      <c r="AY31">
        <f t="shared" si="159"/>
        <v>1.7884573603642702</v>
      </c>
      <c r="AZ31">
        <f t="shared" si="159"/>
        <v>1.7884573603642702</v>
      </c>
      <c r="BA31">
        <f t="shared" si="159"/>
        <v>0</v>
      </c>
      <c r="BD31" s="23"/>
      <c r="BE31" t="s">
        <v>59</v>
      </c>
      <c r="BF31">
        <f t="shared" ref="BF31:CA31" si="160">IF(BF30=0,0,VLOOKUP(BF4,$A$5:$M$91,13))</f>
        <v>0</v>
      </c>
      <c r="BG31">
        <f t="shared" si="160"/>
        <v>0</v>
      </c>
      <c r="BH31">
        <f t="shared" si="160"/>
        <v>0</v>
      </c>
      <c r="BI31">
        <f t="shared" si="160"/>
        <v>0</v>
      </c>
      <c r="BJ31">
        <f t="shared" si="160"/>
        <v>1.7884573603642702</v>
      </c>
      <c r="BK31">
        <f t="shared" si="160"/>
        <v>1.7884573603642702</v>
      </c>
      <c r="BL31">
        <f t="shared" si="160"/>
        <v>0</v>
      </c>
      <c r="BM31">
        <f t="shared" si="160"/>
        <v>2.0116009116784799</v>
      </c>
      <c r="BN31">
        <f t="shared" si="160"/>
        <v>0</v>
      </c>
      <c r="BO31">
        <f t="shared" si="160"/>
        <v>0</v>
      </c>
      <c r="BP31">
        <f t="shared" si="160"/>
        <v>0</v>
      </c>
      <c r="BQ31">
        <f t="shared" si="160"/>
        <v>0</v>
      </c>
      <c r="BR31">
        <f t="shared" si="160"/>
        <v>0</v>
      </c>
      <c r="BS31">
        <f t="shared" si="160"/>
        <v>0</v>
      </c>
      <c r="BT31">
        <f t="shared" si="160"/>
        <v>0</v>
      </c>
      <c r="BU31">
        <f t="shared" si="160"/>
        <v>0</v>
      </c>
      <c r="BV31">
        <f t="shared" si="160"/>
        <v>0</v>
      </c>
      <c r="BW31">
        <f t="shared" si="160"/>
        <v>1.6061358035703155</v>
      </c>
      <c r="BX31">
        <f t="shared" si="160"/>
        <v>0</v>
      </c>
      <c r="BY31">
        <f t="shared" si="160"/>
        <v>0</v>
      </c>
      <c r="BZ31">
        <f t="shared" si="160"/>
        <v>0</v>
      </c>
      <c r="CA31">
        <f t="shared" si="160"/>
        <v>0</v>
      </c>
      <c r="CD31" s="23"/>
      <c r="CE31" t="s">
        <v>59</v>
      </c>
      <c r="CF31">
        <f t="shared" ref="CF31:CP31" si="161">IF(CF30=0,0,VLOOKUP(CF4,$A$5:$M$91,13))</f>
        <v>0</v>
      </c>
      <c r="CG31">
        <f t="shared" si="161"/>
        <v>1.6061358035703155</v>
      </c>
      <c r="CH31">
        <f t="shared" si="161"/>
        <v>1.7884573603642702</v>
      </c>
      <c r="CI31">
        <f t="shared" si="161"/>
        <v>1.7884573603642702</v>
      </c>
      <c r="CJ31">
        <f t="shared" si="161"/>
        <v>0</v>
      </c>
      <c r="CK31">
        <f t="shared" si="161"/>
        <v>0</v>
      </c>
      <c r="CL31">
        <f t="shared" si="161"/>
        <v>0</v>
      </c>
      <c r="CM31">
        <f t="shared" si="161"/>
        <v>0</v>
      </c>
      <c r="CN31">
        <f t="shared" si="161"/>
        <v>0</v>
      </c>
      <c r="CO31">
        <f t="shared" si="161"/>
        <v>0</v>
      </c>
      <c r="CP31">
        <f t="shared" si="161"/>
        <v>0</v>
      </c>
      <c r="CS31" s="23"/>
      <c r="CT31" t="s">
        <v>59</v>
      </c>
      <c r="CU31">
        <f t="shared" ref="CU31:DF31" si="162">IF(CU30=0,0,VLOOKUP(CU4,$A$5:$M$91,13))</f>
        <v>0</v>
      </c>
      <c r="CV31">
        <f t="shared" si="162"/>
        <v>0</v>
      </c>
      <c r="CW31">
        <f t="shared" si="162"/>
        <v>0</v>
      </c>
      <c r="CX31">
        <f t="shared" si="162"/>
        <v>0</v>
      </c>
      <c r="CY31">
        <f t="shared" si="162"/>
        <v>0</v>
      </c>
      <c r="CZ31">
        <f t="shared" si="162"/>
        <v>0</v>
      </c>
      <c r="DA31">
        <f t="shared" si="162"/>
        <v>0</v>
      </c>
      <c r="DB31">
        <f t="shared" si="162"/>
        <v>0</v>
      </c>
      <c r="DC31">
        <f t="shared" si="162"/>
        <v>0</v>
      </c>
      <c r="DD31">
        <f t="shared" si="162"/>
        <v>0</v>
      </c>
      <c r="DE31">
        <f t="shared" si="162"/>
        <v>0</v>
      </c>
      <c r="DF31">
        <f t="shared" si="162"/>
        <v>0</v>
      </c>
      <c r="DI31" s="23"/>
      <c r="DJ31" t="s">
        <v>59</v>
      </c>
      <c r="DK31">
        <f t="shared" ref="DK31:DT31" si="163">IF(DK30=0,0,VLOOKUP(DK4,$A$5:$M$91,13))</f>
        <v>0</v>
      </c>
      <c r="DL31">
        <f t="shared" si="163"/>
        <v>0</v>
      </c>
      <c r="DM31">
        <f t="shared" si="163"/>
        <v>0</v>
      </c>
      <c r="DN31">
        <f t="shared" si="163"/>
        <v>0</v>
      </c>
      <c r="DO31">
        <f t="shared" si="163"/>
        <v>2.0116009116784799</v>
      </c>
      <c r="DP31">
        <f t="shared" si="163"/>
        <v>1.6061358035703155</v>
      </c>
      <c r="DQ31">
        <f t="shared" si="163"/>
        <v>0</v>
      </c>
      <c r="DR31">
        <f t="shared" si="163"/>
        <v>0</v>
      </c>
      <c r="DS31">
        <f t="shared" si="163"/>
        <v>0</v>
      </c>
      <c r="DT31">
        <f t="shared" si="163"/>
        <v>0</v>
      </c>
      <c r="DW31" s="23"/>
      <c r="DX31" t="s">
        <v>59</v>
      </c>
      <c r="DY31">
        <f t="shared" ref="DY31:EL31" si="164">IF(DY30=0,0,VLOOKUP(DY4,$A$5:$M$91,13))</f>
        <v>0</v>
      </c>
      <c r="DZ31">
        <f t="shared" si="164"/>
        <v>0</v>
      </c>
      <c r="EA31">
        <f t="shared" si="164"/>
        <v>0</v>
      </c>
      <c r="EB31">
        <f t="shared" si="164"/>
        <v>0</v>
      </c>
      <c r="EC31">
        <f t="shared" si="164"/>
        <v>0</v>
      </c>
      <c r="ED31">
        <f t="shared" si="164"/>
        <v>0</v>
      </c>
      <c r="EE31">
        <f t="shared" si="164"/>
        <v>0</v>
      </c>
      <c r="EF31">
        <f t="shared" si="164"/>
        <v>2.0116009116784799</v>
      </c>
      <c r="EG31">
        <f t="shared" si="164"/>
        <v>1.6061358035703155</v>
      </c>
      <c r="EH31">
        <f t="shared" si="164"/>
        <v>0</v>
      </c>
      <c r="EI31">
        <f t="shared" si="164"/>
        <v>0</v>
      </c>
      <c r="EJ31">
        <f t="shared" si="164"/>
        <v>0</v>
      </c>
      <c r="EK31">
        <f t="shared" si="164"/>
        <v>0</v>
      </c>
      <c r="EL31">
        <f t="shared" si="164"/>
        <v>0</v>
      </c>
      <c r="EO31" s="23"/>
      <c r="EP31" t="s">
        <v>59</v>
      </c>
      <c r="EQ31">
        <f t="shared" ref="EQ31:FK31" si="165">IF(EQ30=0,0,VLOOKUP(EQ4,$A$5:$M$91,13))</f>
        <v>0</v>
      </c>
      <c r="ER31">
        <f t="shared" si="165"/>
        <v>0</v>
      </c>
      <c r="ES31">
        <f t="shared" si="165"/>
        <v>0</v>
      </c>
      <c r="ET31">
        <f t="shared" si="165"/>
        <v>0</v>
      </c>
      <c r="EU31">
        <f t="shared" si="165"/>
        <v>0</v>
      </c>
      <c r="EV31">
        <f t="shared" si="165"/>
        <v>1.6061358035703155</v>
      </c>
      <c r="EW31">
        <f t="shared" si="165"/>
        <v>0</v>
      </c>
      <c r="EX31">
        <f t="shared" si="165"/>
        <v>0</v>
      </c>
      <c r="EY31">
        <f t="shared" si="165"/>
        <v>0</v>
      </c>
      <c r="EZ31">
        <f t="shared" si="165"/>
        <v>0</v>
      </c>
      <c r="FA31">
        <f t="shared" si="165"/>
        <v>0</v>
      </c>
      <c r="FB31">
        <f t="shared" si="165"/>
        <v>0</v>
      </c>
      <c r="FC31">
        <f t="shared" si="165"/>
        <v>0</v>
      </c>
      <c r="FD31">
        <f t="shared" si="165"/>
        <v>0</v>
      </c>
      <c r="FE31">
        <f t="shared" si="165"/>
        <v>0</v>
      </c>
      <c r="FF31">
        <f t="shared" si="165"/>
        <v>0</v>
      </c>
      <c r="FG31">
        <f t="shared" si="165"/>
        <v>0</v>
      </c>
      <c r="FH31">
        <f t="shared" si="165"/>
        <v>0</v>
      </c>
      <c r="FI31">
        <f t="shared" si="165"/>
        <v>0</v>
      </c>
      <c r="FJ31">
        <f t="shared" si="165"/>
        <v>0</v>
      </c>
      <c r="FK31">
        <f t="shared" si="165"/>
        <v>0</v>
      </c>
      <c r="FN31" s="23"/>
      <c r="FO31" t="s">
        <v>59</v>
      </c>
      <c r="FP31">
        <f t="shared" ref="FP31:GA31" si="166">IF(FP30=0,0,VLOOKUP(FP4,$A$5:$M$91,13))</f>
        <v>0</v>
      </c>
      <c r="FQ31">
        <f t="shared" si="166"/>
        <v>0</v>
      </c>
      <c r="FR31">
        <f t="shared" si="166"/>
        <v>0</v>
      </c>
      <c r="FS31">
        <f t="shared" si="166"/>
        <v>0</v>
      </c>
      <c r="FT31">
        <f t="shared" si="166"/>
        <v>0</v>
      </c>
      <c r="FU31">
        <f t="shared" si="166"/>
        <v>0</v>
      </c>
      <c r="FV31">
        <f t="shared" si="166"/>
        <v>0</v>
      </c>
      <c r="FW31">
        <f t="shared" si="166"/>
        <v>0</v>
      </c>
      <c r="FX31">
        <f t="shared" si="166"/>
        <v>0</v>
      </c>
      <c r="FY31">
        <f t="shared" si="166"/>
        <v>0</v>
      </c>
      <c r="FZ31">
        <f t="shared" si="166"/>
        <v>0</v>
      </c>
      <c r="GA31">
        <f t="shared" si="166"/>
        <v>0</v>
      </c>
      <c r="GD31" s="23"/>
      <c r="GE31" t="s">
        <v>59</v>
      </c>
      <c r="GF31">
        <f t="shared" ref="GF31:HA31" si="167">IF(GF30=0,0,VLOOKUP(GF4,$A$5:$M$91,13))</f>
        <v>0</v>
      </c>
      <c r="GG31">
        <f t="shared" si="167"/>
        <v>0</v>
      </c>
      <c r="GH31">
        <f t="shared" si="167"/>
        <v>0</v>
      </c>
      <c r="GI31">
        <f t="shared" si="167"/>
        <v>0</v>
      </c>
      <c r="GJ31">
        <f t="shared" si="167"/>
        <v>0</v>
      </c>
      <c r="GK31">
        <f t="shared" si="167"/>
        <v>0</v>
      </c>
      <c r="GL31">
        <f t="shared" si="167"/>
        <v>1.4519851237430572</v>
      </c>
      <c r="GM31">
        <f t="shared" si="167"/>
        <v>0</v>
      </c>
      <c r="GN31">
        <f t="shared" si="167"/>
        <v>2.0116009116784799</v>
      </c>
      <c r="GO31">
        <f t="shared" si="167"/>
        <v>1.6061358035703155</v>
      </c>
      <c r="GP31">
        <f t="shared" si="167"/>
        <v>2.2992829841302607</v>
      </c>
      <c r="GQ31">
        <f t="shared" si="167"/>
        <v>0</v>
      </c>
      <c r="GR31">
        <f t="shared" si="167"/>
        <v>2.0116009116784799</v>
      </c>
      <c r="GS31">
        <f t="shared" si="167"/>
        <v>0</v>
      </c>
      <c r="GT31">
        <f t="shared" si="167"/>
        <v>1.7884573603642702</v>
      </c>
      <c r="GU31">
        <f t="shared" si="167"/>
        <v>0</v>
      </c>
      <c r="GV31">
        <f t="shared" si="167"/>
        <v>0</v>
      </c>
      <c r="GW31">
        <f t="shared" si="167"/>
        <v>2.0116009116784799</v>
      </c>
      <c r="GX31">
        <f t="shared" si="167"/>
        <v>0</v>
      </c>
      <c r="GY31">
        <f t="shared" si="167"/>
        <v>0</v>
      </c>
      <c r="GZ31">
        <f t="shared" si="167"/>
        <v>0</v>
      </c>
      <c r="HA31">
        <f t="shared" si="167"/>
        <v>0</v>
      </c>
    </row>
    <row r="32" spans="1:209" x14ac:dyDescent="0.25">
      <c r="A32" s="10" t="s">
        <v>168</v>
      </c>
      <c r="B32" s="9">
        <v>0</v>
      </c>
      <c r="C32" s="9">
        <v>0</v>
      </c>
      <c r="D32" s="9">
        <v>0</v>
      </c>
      <c r="E32" s="9">
        <v>0</v>
      </c>
      <c r="F32" s="9">
        <v>0</v>
      </c>
      <c r="G32" s="9">
        <v>0</v>
      </c>
      <c r="H32" s="9">
        <v>0</v>
      </c>
      <c r="I32" s="9">
        <v>0</v>
      </c>
      <c r="J32" s="9">
        <v>1</v>
      </c>
      <c r="K32" s="9">
        <v>0</v>
      </c>
      <c r="L32" s="9">
        <f t="shared" si="9"/>
        <v>1</v>
      </c>
      <c r="M32" s="9">
        <f t="shared" si="10"/>
        <v>2.7047480922384253</v>
      </c>
      <c r="S32" s="23"/>
      <c r="T32" t="s">
        <v>67</v>
      </c>
      <c r="U32">
        <f>(U31*($Q$3+1)*U30)/($Q$3*((1-$Q$4)+($Q$4*$H$92/$Q$5))+U30)</f>
        <v>0</v>
      </c>
      <c r="V32">
        <f t="shared" ref="V32:AI32" si="168">(V31*($Q$3+1)*V30)/($Q$3*((1-$Q$4)+($Q$4*$H$92/$Q$5))+V30)</f>
        <v>0</v>
      </c>
      <c r="W32">
        <f t="shared" si="168"/>
        <v>0</v>
      </c>
      <c r="X32">
        <f t="shared" si="168"/>
        <v>2.3936663221333272</v>
      </c>
      <c r="Y32">
        <f t="shared" si="168"/>
        <v>2.3936663221333272</v>
      </c>
      <c r="Z32">
        <f t="shared" si="168"/>
        <v>0</v>
      </c>
      <c r="AA32">
        <f t="shared" si="168"/>
        <v>0</v>
      </c>
      <c r="AB32">
        <f t="shared" si="168"/>
        <v>0</v>
      </c>
      <c r="AC32">
        <f t="shared" si="168"/>
        <v>0</v>
      </c>
      <c r="AD32">
        <f t="shared" si="168"/>
        <v>1.8618718016106941</v>
      </c>
      <c r="AE32">
        <f t="shared" si="168"/>
        <v>1.8618718016106941</v>
      </c>
      <c r="AF32">
        <f t="shared" si="168"/>
        <v>0</v>
      </c>
      <c r="AG32">
        <f t="shared" si="168"/>
        <v>0</v>
      </c>
      <c r="AH32">
        <f t="shared" si="168"/>
        <v>0</v>
      </c>
      <c r="AI32">
        <f t="shared" si="168"/>
        <v>0</v>
      </c>
      <c r="AL32" s="23"/>
      <c r="AM32" t="s">
        <v>69</v>
      </c>
      <c r="AN32">
        <f t="shared" ref="AN32:BA32" si="169">(AN31*($Q$3+1)*AN30)/($Q$3*((1-$Q$4)+($Q$4*$H$92/$Q$5))+AN30)</f>
        <v>1.672066121618812</v>
      </c>
      <c r="AO32">
        <f t="shared" si="169"/>
        <v>0</v>
      </c>
      <c r="AP32">
        <f t="shared" si="169"/>
        <v>0</v>
      </c>
      <c r="AQ32">
        <f t="shared" si="169"/>
        <v>0</v>
      </c>
      <c r="AR32">
        <f t="shared" si="169"/>
        <v>0</v>
      </c>
      <c r="AS32">
        <f t="shared" si="169"/>
        <v>0</v>
      </c>
      <c r="AT32">
        <f t="shared" si="169"/>
        <v>0</v>
      </c>
      <c r="AU32">
        <f t="shared" si="169"/>
        <v>0</v>
      </c>
      <c r="AV32">
        <f t="shared" si="169"/>
        <v>0</v>
      </c>
      <c r="AW32">
        <f t="shared" si="169"/>
        <v>0</v>
      </c>
      <c r="AX32">
        <f t="shared" si="169"/>
        <v>0</v>
      </c>
      <c r="AY32">
        <f t="shared" si="169"/>
        <v>1.8618718016106941</v>
      </c>
      <c r="AZ32">
        <f t="shared" si="169"/>
        <v>1.8618718016106941</v>
      </c>
      <c r="BA32">
        <f t="shared" si="169"/>
        <v>0</v>
      </c>
      <c r="BD32" s="23"/>
      <c r="BE32" t="s">
        <v>71</v>
      </c>
      <c r="BF32">
        <f t="shared" ref="BF32:CA32" si="170">(BF31*($Q$3+1)*BF30)/($Q$3*((1-$Q$4)+($Q$4*$H$92/$Q$5))+BF30)</f>
        <v>0</v>
      </c>
      <c r="BG32">
        <f t="shared" si="170"/>
        <v>0</v>
      </c>
      <c r="BH32">
        <f t="shared" si="170"/>
        <v>0</v>
      </c>
      <c r="BI32">
        <f t="shared" si="170"/>
        <v>0</v>
      </c>
      <c r="BJ32">
        <f t="shared" si="170"/>
        <v>1.8618718016106941</v>
      </c>
      <c r="BK32">
        <f t="shared" si="170"/>
        <v>1.8618718016106941</v>
      </c>
      <c r="BL32">
        <f t="shared" si="170"/>
        <v>0</v>
      </c>
      <c r="BM32">
        <f t="shared" si="170"/>
        <v>2.0941751794326704</v>
      </c>
      <c r="BN32">
        <f t="shared" si="170"/>
        <v>0</v>
      </c>
      <c r="BO32">
        <f t="shared" si="170"/>
        <v>0</v>
      </c>
      <c r="BP32">
        <f t="shared" si="170"/>
        <v>0</v>
      </c>
      <c r="BQ32">
        <f t="shared" si="170"/>
        <v>0</v>
      </c>
      <c r="BR32">
        <f t="shared" si="170"/>
        <v>0</v>
      </c>
      <c r="BS32">
        <f t="shared" si="170"/>
        <v>0</v>
      </c>
      <c r="BT32">
        <f t="shared" si="170"/>
        <v>0</v>
      </c>
      <c r="BU32">
        <f t="shared" si="170"/>
        <v>0</v>
      </c>
      <c r="BV32">
        <f t="shared" si="170"/>
        <v>0</v>
      </c>
      <c r="BW32">
        <f t="shared" si="170"/>
        <v>2.2699721186682633</v>
      </c>
      <c r="BX32">
        <f t="shared" si="170"/>
        <v>0</v>
      </c>
      <c r="BY32">
        <f t="shared" si="170"/>
        <v>0</v>
      </c>
      <c r="BZ32">
        <f t="shared" si="170"/>
        <v>0</v>
      </c>
      <c r="CA32">
        <f t="shared" si="170"/>
        <v>0</v>
      </c>
      <c r="CD32" s="23"/>
      <c r="CE32" t="s">
        <v>73</v>
      </c>
      <c r="CF32">
        <f t="shared" ref="CF32:CP32" si="171">(CF31*($Q$3+1)*CF30)/($Q$3*((1-$Q$4)+($Q$4*$H$92/$Q$5))+CF30)</f>
        <v>0</v>
      </c>
      <c r="CG32">
        <f t="shared" si="171"/>
        <v>1.672066121618812</v>
      </c>
      <c r="CH32">
        <f t="shared" si="171"/>
        <v>1.8618718016106941</v>
      </c>
      <c r="CI32">
        <f t="shared" si="171"/>
        <v>1.8618718016106941</v>
      </c>
      <c r="CJ32">
        <f t="shared" si="171"/>
        <v>0</v>
      </c>
      <c r="CK32">
        <f t="shared" si="171"/>
        <v>0</v>
      </c>
      <c r="CL32">
        <f t="shared" si="171"/>
        <v>0</v>
      </c>
      <c r="CM32">
        <f t="shared" si="171"/>
        <v>0</v>
      </c>
      <c r="CN32">
        <f t="shared" si="171"/>
        <v>0</v>
      </c>
      <c r="CO32">
        <f t="shared" si="171"/>
        <v>0</v>
      </c>
      <c r="CP32">
        <f t="shared" si="171"/>
        <v>0</v>
      </c>
      <c r="CS32" s="23"/>
      <c r="CT32" t="s">
        <v>82</v>
      </c>
      <c r="CU32">
        <f t="shared" ref="CU32:DF32" si="172">(CU31*($Q$3+1)*CU30)/($Q$3*((1-$Q$4)+($Q$4*$H$92/$Q$5))+CU30)</f>
        <v>0</v>
      </c>
      <c r="CV32">
        <f t="shared" si="172"/>
        <v>0</v>
      </c>
      <c r="CW32">
        <f t="shared" si="172"/>
        <v>0</v>
      </c>
      <c r="CX32">
        <f t="shared" si="172"/>
        <v>0</v>
      </c>
      <c r="CY32">
        <f t="shared" si="172"/>
        <v>0</v>
      </c>
      <c r="CZ32">
        <f t="shared" si="172"/>
        <v>0</v>
      </c>
      <c r="DA32">
        <f t="shared" si="172"/>
        <v>0</v>
      </c>
      <c r="DB32">
        <f t="shared" si="172"/>
        <v>0</v>
      </c>
      <c r="DC32">
        <f t="shared" si="172"/>
        <v>0</v>
      </c>
      <c r="DD32">
        <f t="shared" si="172"/>
        <v>0</v>
      </c>
      <c r="DE32">
        <f t="shared" si="172"/>
        <v>0</v>
      </c>
      <c r="DF32">
        <f t="shared" si="172"/>
        <v>0</v>
      </c>
      <c r="DI32" s="23"/>
      <c r="DJ32" t="s">
        <v>86</v>
      </c>
      <c r="DK32">
        <f t="shared" ref="DK32:DT32" si="173">(DK31*($Q$3+1)*DK30)/($Q$3*((1-$Q$4)+($Q$4*$H$92/$Q$5))+DK30)</f>
        <v>0</v>
      </c>
      <c r="DL32">
        <f t="shared" si="173"/>
        <v>0</v>
      </c>
      <c r="DM32">
        <f t="shared" si="173"/>
        <v>0</v>
      </c>
      <c r="DN32">
        <f t="shared" si="173"/>
        <v>0</v>
      </c>
      <c r="DO32">
        <f t="shared" si="173"/>
        <v>2.0941751794326704</v>
      </c>
      <c r="DP32">
        <f t="shared" si="173"/>
        <v>2.2699721186682633</v>
      </c>
      <c r="DQ32">
        <f t="shared" si="173"/>
        <v>0</v>
      </c>
      <c r="DR32">
        <f t="shared" si="173"/>
        <v>0</v>
      </c>
      <c r="DS32">
        <f t="shared" si="173"/>
        <v>0</v>
      </c>
      <c r="DT32">
        <f t="shared" si="173"/>
        <v>0</v>
      </c>
      <c r="DW32" s="23"/>
      <c r="DX32" t="s">
        <v>90</v>
      </c>
      <c r="DY32">
        <f t="shared" ref="DY32:EL32" si="174">(DY31*($Q$3+1)*DY30)/($Q$3*((1-$Q$4)+($Q$4*$H$92/$Q$5))+DY30)</f>
        <v>0</v>
      </c>
      <c r="DZ32">
        <f t="shared" si="174"/>
        <v>0</v>
      </c>
      <c r="EA32">
        <f t="shared" si="174"/>
        <v>0</v>
      </c>
      <c r="EB32">
        <f t="shared" si="174"/>
        <v>0</v>
      </c>
      <c r="EC32">
        <f t="shared" si="174"/>
        <v>0</v>
      </c>
      <c r="ED32">
        <f t="shared" si="174"/>
        <v>0</v>
      </c>
      <c r="EE32">
        <f t="shared" si="174"/>
        <v>0</v>
      </c>
      <c r="EF32">
        <f t="shared" si="174"/>
        <v>2.0941751794326704</v>
      </c>
      <c r="EG32">
        <f t="shared" si="174"/>
        <v>2.2699721186682633</v>
      </c>
      <c r="EH32">
        <f t="shared" si="174"/>
        <v>0</v>
      </c>
      <c r="EI32">
        <f t="shared" si="174"/>
        <v>0</v>
      </c>
      <c r="EJ32">
        <f t="shared" si="174"/>
        <v>0</v>
      </c>
      <c r="EK32">
        <f t="shared" si="174"/>
        <v>0</v>
      </c>
      <c r="EL32">
        <f t="shared" si="174"/>
        <v>0</v>
      </c>
      <c r="EO32" s="23"/>
      <c r="EP32" t="s">
        <v>94</v>
      </c>
      <c r="EQ32">
        <f t="shared" ref="EQ32:FK32" si="175">(EQ31*($Q$3+1)*EQ30)/($Q$3*((1-$Q$4)+($Q$4*$H$92/$Q$5))+EQ30)</f>
        <v>0</v>
      </c>
      <c r="ER32">
        <f t="shared" si="175"/>
        <v>0</v>
      </c>
      <c r="ES32">
        <f t="shared" si="175"/>
        <v>0</v>
      </c>
      <c r="ET32">
        <f t="shared" si="175"/>
        <v>0</v>
      </c>
      <c r="EU32">
        <f t="shared" si="175"/>
        <v>0</v>
      </c>
      <c r="EV32">
        <f t="shared" si="175"/>
        <v>2.2699721186682633</v>
      </c>
      <c r="EW32">
        <f t="shared" si="175"/>
        <v>0</v>
      </c>
      <c r="EX32">
        <f t="shared" si="175"/>
        <v>0</v>
      </c>
      <c r="EY32">
        <f t="shared" si="175"/>
        <v>0</v>
      </c>
      <c r="EZ32">
        <f t="shared" si="175"/>
        <v>0</v>
      </c>
      <c r="FA32">
        <f t="shared" si="175"/>
        <v>0</v>
      </c>
      <c r="FB32">
        <f t="shared" si="175"/>
        <v>0</v>
      </c>
      <c r="FC32">
        <f t="shared" si="175"/>
        <v>0</v>
      </c>
      <c r="FD32">
        <f t="shared" si="175"/>
        <v>0</v>
      </c>
      <c r="FE32">
        <f t="shared" si="175"/>
        <v>0</v>
      </c>
      <c r="FF32">
        <f t="shared" si="175"/>
        <v>0</v>
      </c>
      <c r="FG32">
        <f t="shared" si="175"/>
        <v>0</v>
      </c>
      <c r="FH32">
        <f t="shared" si="175"/>
        <v>0</v>
      </c>
      <c r="FI32">
        <f t="shared" si="175"/>
        <v>0</v>
      </c>
      <c r="FJ32">
        <f t="shared" si="175"/>
        <v>0</v>
      </c>
      <c r="FK32">
        <f t="shared" si="175"/>
        <v>0</v>
      </c>
      <c r="FN32" s="23"/>
      <c r="FO32" t="s">
        <v>98</v>
      </c>
      <c r="FP32">
        <f t="shared" ref="FP32:GA32" si="176">(FP31*($Q$3+1)*FP30)/($Q$3*((1-$Q$4)+($Q$4*$H$92/$Q$5))+FP30)</f>
        <v>0</v>
      </c>
      <c r="FQ32">
        <f t="shared" si="176"/>
        <v>0</v>
      </c>
      <c r="FR32">
        <f t="shared" si="176"/>
        <v>0</v>
      </c>
      <c r="FS32">
        <f t="shared" si="176"/>
        <v>0</v>
      </c>
      <c r="FT32">
        <f t="shared" si="176"/>
        <v>0</v>
      </c>
      <c r="FU32">
        <f t="shared" si="176"/>
        <v>0</v>
      </c>
      <c r="FV32">
        <f t="shared" si="176"/>
        <v>0</v>
      </c>
      <c r="FW32">
        <f t="shared" si="176"/>
        <v>0</v>
      </c>
      <c r="FX32">
        <f t="shared" si="176"/>
        <v>0</v>
      </c>
      <c r="FY32">
        <f t="shared" si="176"/>
        <v>0</v>
      </c>
      <c r="FZ32">
        <f t="shared" si="176"/>
        <v>0</v>
      </c>
      <c r="GA32">
        <f t="shared" si="176"/>
        <v>0</v>
      </c>
      <c r="GD32" s="23"/>
      <c r="GE32" t="s">
        <v>101</v>
      </c>
      <c r="GF32">
        <f t="shared" ref="GF32:HA32" si="177">(GF31*($Q$3+1)*GF30)/($Q$3*((1-$Q$4)+($Q$4*$H$92/$Q$5))+GF30)</f>
        <v>0</v>
      </c>
      <c r="GG32">
        <f t="shared" si="177"/>
        <v>0</v>
      </c>
      <c r="GH32">
        <f t="shared" si="177"/>
        <v>0</v>
      </c>
      <c r="GI32">
        <f t="shared" si="177"/>
        <v>0</v>
      </c>
      <c r="GJ32">
        <f t="shared" si="177"/>
        <v>0</v>
      </c>
      <c r="GK32">
        <f t="shared" si="177"/>
        <v>0</v>
      </c>
      <c r="GL32">
        <f t="shared" si="177"/>
        <v>1.5115877057895224</v>
      </c>
      <c r="GM32">
        <f t="shared" si="177"/>
        <v>0</v>
      </c>
      <c r="GN32">
        <f t="shared" si="177"/>
        <v>2.0941751794326704</v>
      </c>
      <c r="GO32">
        <f t="shared" si="177"/>
        <v>2.2699721186682633</v>
      </c>
      <c r="GP32">
        <f t="shared" si="177"/>
        <v>2.3936663221333272</v>
      </c>
      <c r="GQ32">
        <f t="shared" si="177"/>
        <v>0</v>
      </c>
      <c r="GR32">
        <f t="shared" si="177"/>
        <v>2.0941751794326704</v>
      </c>
      <c r="GS32">
        <f t="shared" si="177"/>
        <v>0</v>
      </c>
      <c r="GT32">
        <f t="shared" si="177"/>
        <v>1.8618718016106941</v>
      </c>
      <c r="GU32">
        <f t="shared" si="177"/>
        <v>0</v>
      </c>
      <c r="GV32">
        <f t="shared" si="177"/>
        <v>0</v>
      </c>
      <c r="GW32">
        <f t="shared" si="177"/>
        <v>2.0941751794326704</v>
      </c>
      <c r="GX32">
        <f t="shared" si="177"/>
        <v>0</v>
      </c>
      <c r="GY32">
        <f t="shared" si="177"/>
        <v>0</v>
      </c>
      <c r="GZ32">
        <f t="shared" si="177"/>
        <v>0</v>
      </c>
      <c r="HA32">
        <f t="shared" si="177"/>
        <v>0</v>
      </c>
    </row>
    <row r="33" spans="1:209" x14ac:dyDescent="0.25">
      <c r="A33" s="10" t="s">
        <v>123</v>
      </c>
      <c r="B33" s="9">
        <v>0</v>
      </c>
      <c r="C33" s="9">
        <v>1</v>
      </c>
      <c r="D33" s="9">
        <v>1</v>
      </c>
      <c r="E33" s="9">
        <v>0</v>
      </c>
      <c r="F33" s="9">
        <v>0</v>
      </c>
      <c r="G33" s="9">
        <v>0</v>
      </c>
      <c r="H33" s="9">
        <v>0</v>
      </c>
      <c r="I33" s="9">
        <v>0</v>
      </c>
      <c r="J33" s="9">
        <v>0</v>
      </c>
      <c r="K33" s="9">
        <v>1</v>
      </c>
      <c r="L33" s="9">
        <f t="shared" si="9"/>
        <v>3</v>
      </c>
      <c r="M33" s="9">
        <f t="shared" si="10"/>
        <v>2.0116009116784799</v>
      </c>
      <c r="S33" s="23"/>
      <c r="T33" t="s">
        <v>68</v>
      </c>
      <c r="U33">
        <f>SUM(U32:AI32)</f>
        <v>8.5110762474880417</v>
      </c>
      <c r="AL33" s="23"/>
      <c r="AM33" t="s">
        <v>70</v>
      </c>
      <c r="AN33">
        <f>SUM(AN32:BB32)</f>
        <v>5.3958097248402002</v>
      </c>
      <c r="BD33" s="23"/>
      <c r="BE33" t="s">
        <v>72</v>
      </c>
      <c r="BF33">
        <f>SUM(BF32:CA32)</f>
        <v>8.0878909013223215</v>
      </c>
      <c r="CD33" s="23"/>
      <c r="CE33" t="s">
        <v>74</v>
      </c>
      <c r="CF33">
        <f>SUM(CF32:CP32)</f>
        <v>5.3958097248402002</v>
      </c>
      <c r="CS33" s="23"/>
      <c r="CT33" t="s">
        <v>83</v>
      </c>
      <c r="CU33">
        <f>SUM(CU32:DE32)</f>
        <v>0</v>
      </c>
      <c r="DI33" s="23"/>
      <c r="DJ33" t="s">
        <v>87</v>
      </c>
      <c r="DK33">
        <f>SUM(DK32:DT32)</f>
        <v>4.3641472981009333</v>
      </c>
      <c r="DW33" s="23"/>
      <c r="DX33" t="s">
        <v>91</v>
      </c>
      <c r="DY33">
        <f>SUM(DY32:EL32)</f>
        <v>4.3641472981009333</v>
      </c>
      <c r="EO33" s="23"/>
      <c r="EP33" t="s">
        <v>95</v>
      </c>
      <c r="EQ33">
        <f>SUM(EQ32:FK32)</f>
        <v>2.2699721186682633</v>
      </c>
      <c r="FN33" s="23"/>
      <c r="FO33" t="s">
        <v>99</v>
      </c>
      <c r="FP33">
        <f>SUM(FP32:GA32)</f>
        <v>0</v>
      </c>
      <c r="GD33" s="23"/>
      <c r="GE33" t="s">
        <v>102</v>
      </c>
      <c r="GF33">
        <f>SUM(GF32:HA32)</f>
        <v>14.319623486499818</v>
      </c>
    </row>
    <row r="34" spans="1:209" x14ac:dyDescent="0.25">
      <c r="A34" s="10" t="s">
        <v>154</v>
      </c>
      <c r="B34" s="9">
        <v>0</v>
      </c>
      <c r="C34" s="9">
        <v>0</v>
      </c>
      <c r="D34" s="9">
        <v>0</v>
      </c>
      <c r="E34" s="9">
        <v>0</v>
      </c>
      <c r="F34" s="9">
        <v>0</v>
      </c>
      <c r="G34" s="9">
        <v>0</v>
      </c>
      <c r="H34" s="9">
        <v>0</v>
      </c>
      <c r="I34" s="9">
        <v>1</v>
      </c>
      <c r="J34" s="9">
        <v>0</v>
      </c>
      <c r="K34" s="9">
        <v>0</v>
      </c>
      <c r="L34" s="9">
        <f t="shared" si="9"/>
        <v>1</v>
      </c>
      <c r="M34" s="9">
        <f t="shared" si="10"/>
        <v>2.7047480922384253</v>
      </c>
      <c r="S34" s="4"/>
      <c r="AL34" s="4"/>
      <c r="BD34" s="4"/>
      <c r="CD34" s="4"/>
      <c r="CS34" s="4"/>
      <c r="DI34" s="4"/>
      <c r="DW34" s="4"/>
      <c r="EO34" s="4"/>
      <c r="FN34" s="4"/>
      <c r="GD34" s="4"/>
    </row>
    <row r="35" spans="1:209" x14ac:dyDescent="0.25">
      <c r="A35" s="10" t="s">
        <v>112</v>
      </c>
      <c r="B35" s="9">
        <v>1</v>
      </c>
      <c r="C35" s="9">
        <v>0</v>
      </c>
      <c r="D35" s="9">
        <v>1</v>
      </c>
      <c r="E35" s="9">
        <v>0</v>
      </c>
      <c r="F35" s="9">
        <v>0</v>
      </c>
      <c r="G35" s="9">
        <v>0</v>
      </c>
      <c r="H35" s="9">
        <v>1</v>
      </c>
      <c r="I35" s="9">
        <v>1</v>
      </c>
      <c r="J35" s="9">
        <v>0</v>
      </c>
      <c r="K35" s="9">
        <v>0</v>
      </c>
      <c r="L35" s="9">
        <f t="shared" si="9"/>
        <v>4</v>
      </c>
      <c r="M35" s="9">
        <f t="shared" si="10"/>
        <v>1.7884573603642702</v>
      </c>
      <c r="S35" s="23">
        <v>8</v>
      </c>
      <c r="T35" t="s">
        <v>66</v>
      </c>
      <c r="U35">
        <f>VLOOKUP(U$4,$A$5:$M$91,9)</f>
        <v>1</v>
      </c>
      <c r="V35">
        <f t="shared" ref="V35:AI35" si="178">VLOOKUP(V$4,$A$5:$M$91,9)</f>
        <v>0</v>
      </c>
      <c r="W35">
        <f t="shared" si="178"/>
        <v>0</v>
      </c>
      <c r="X35">
        <f t="shared" si="178"/>
        <v>0</v>
      </c>
      <c r="Y35">
        <f t="shared" si="178"/>
        <v>0</v>
      </c>
      <c r="Z35">
        <f t="shared" si="178"/>
        <v>0</v>
      </c>
      <c r="AA35">
        <f t="shared" si="178"/>
        <v>0</v>
      </c>
      <c r="AB35">
        <f t="shared" si="178"/>
        <v>1</v>
      </c>
      <c r="AC35">
        <f t="shared" si="178"/>
        <v>0</v>
      </c>
      <c r="AD35">
        <f t="shared" si="178"/>
        <v>1</v>
      </c>
      <c r="AE35">
        <f t="shared" si="178"/>
        <v>1</v>
      </c>
      <c r="AF35">
        <f t="shared" si="178"/>
        <v>0</v>
      </c>
      <c r="AG35">
        <f t="shared" si="178"/>
        <v>0</v>
      </c>
      <c r="AH35">
        <f t="shared" si="178"/>
        <v>0</v>
      </c>
      <c r="AI35">
        <f t="shared" si="178"/>
        <v>0</v>
      </c>
      <c r="AL35" s="23">
        <v>8</v>
      </c>
      <c r="AM35" t="s">
        <v>66</v>
      </c>
      <c r="AN35">
        <f>VLOOKUP(AN$4,$A$5:$M$91,9)</f>
        <v>0</v>
      </c>
      <c r="AO35">
        <f t="shared" ref="AO35:BA35" si="179">VLOOKUP(AO$4,$A$5:$M$91,9)</f>
        <v>0</v>
      </c>
      <c r="AP35">
        <f t="shared" si="179"/>
        <v>0</v>
      </c>
      <c r="AQ35">
        <f t="shared" si="179"/>
        <v>0</v>
      </c>
      <c r="AR35">
        <f t="shared" si="179"/>
        <v>0</v>
      </c>
      <c r="AS35">
        <f t="shared" si="179"/>
        <v>0</v>
      </c>
      <c r="AT35">
        <f t="shared" si="179"/>
        <v>0</v>
      </c>
      <c r="AU35">
        <f t="shared" si="179"/>
        <v>0</v>
      </c>
      <c r="AV35">
        <f t="shared" si="179"/>
        <v>0</v>
      </c>
      <c r="AW35">
        <f t="shared" si="179"/>
        <v>0</v>
      </c>
      <c r="AX35">
        <f t="shared" si="179"/>
        <v>0</v>
      </c>
      <c r="AY35">
        <f t="shared" si="179"/>
        <v>0</v>
      </c>
      <c r="AZ35">
        <f t="shared" si="179"/>
        <v>0</v>
      </c>
      <c r="BA35">
        <f t="shared" si="179"/>
        <v>0</v>
      </c>
      <c r="BD35" s="23">
        <v>8</v>
      </c>
      <c r="BE35" t="s">
        <v>66</v>
      </c>
      <c r="BF35">
        <f>VLOOKUP(BF$4,$A$5:$M$91,9)</f>
        <v>0</v>
      </c>
      <c r="BG35">
        <f t="shared" ref="BG35:CA35" si="180">VLOOKUP(BG$4,$A$5:$M$91,9)</f>
        <v>0</v>
      </c>
      <c r="BH35">
        <f t="shared" si="180"/>
        <v>1</v>
      </c>
      <c r="BI35">
        <f t="shared" si="180"/>
        <v>0</v>
      </c>
      <c r="BJ35">
        <f t="shared" si="180"/>
        <v>1</v>
      </c>
      <c r="BK35">
        <f t="shared" si="180"/>
        <v>1</v>
      </c>
      <c r="BL35">
        <f t="shared" si="180"/>
        <v>0</v>
      </c>
      <c r="BM35">
        <f t="shared" si="180"/>
        <v>1</v>
      </c>
      <c r="BN35">
        <f t="shared" si="180"/>
        <v>0</v>
      </c>
      <c r="BO35">
        <f t="shared" si="180"/>
        <v>0</v>
      </c>
      <c r="BP35">
        <f t="shared" si="180"/>
        <v>0</v>
      </c>
      <c r="BQ35">
        <f t="shared" si="180"/>
        <v>0</v>
      </c>
      <c r="BR35">
        <f t="shared" si="180"/>
        <v>0</v>
      </c>
      <c r="BS35">
        <f t="shared" si="180"/>
        <v>0</v>
      </c>
      <c r="BT35">
        <f t="shared" si="180"/>
        <v>0</v>
      </c>
      <c r="BU35">
        <f t="shared" si="180"/>
        <v>0</v>
      </c>
      <c r="BV35">
        <f t="shared" si="180"/>
        <v>0</v>
      </c>
      <c r="BW35">
        <f t="shared" si="180"/>
        <v>2</v>
      </c>
      <c r="BX35">
        <f t="shared" si="180"/>
        <v>0</v>
      </c>
      <c r="BY35">
        <f t="shared" si="180"/>
        <v>0</v>
      </c>
      <c r="BZ35">
        <f t="shared" si="180"/>
        <v>0</v>
      </c>
      <c r="CA35">
        <f t="shared" si="180"/>
        <v>0</v>
      </c>
      <c r="CD35" s="23">
        <v>8</v>
      </c>
      <c r="CE35" t="s">
        <v>66</v>
      </c>
      <c r="CF35">
        <f>VLOOKUP(CF$4,$A$5:$M$91,9)</f>
        <v>0</v>
      </c>
      <c r="CG35">
        <f t="shared" ref="CG35:DF35" si="181">VLOOKUP(CG$4,$A$5:$M$91,9)</f>
        <v>0</v>
      </c>
      <c r="CH35">
        <f t="shared" si="181"/>
        <v>0</v>
      </c>
      <c r="CI35">
        <f t="shared" si="181"/>
        <v>0</v>
      </c>
      <c r="CJ35">
        <f t="shared" si="181"/>
        <v>0</v>
      </c>
      <c r="CK35">
        <f t="shared" si="181"/>
        <v>0</v>
      </c>
      <c r="CL35">
        <f t="shared" si="181"/>
        <v>0</v>
      </c>
      <c r="CM35">
        <f t="shared" si="181"/>
        <v>0</v>
      </c>
      <c r="CN35">
        <f t="shared" si="181"/>
        <v>0</v>
      </c>
      <c r="CO35">
        <f t="shared" si="181"/>
        <v>0</v>
      </c>
      <c r="CP35">
        <f t="shared" si="181"/>
        <v>1</v>
      </c>
      <c r="CS35" s="23">
        <v>8</v>
      </c>
      <c r="CT35" t="s">
        <v>66</v>
      </c>
      <c r="CU35">
        <f>VLOOKUP(CU$4,$A$5:$M$91,9)</f>
        <v>0</v>
      </c>
      <c r="CV35">
        <f t="shared" si="181"/>
        <v>0</v>
      </c>
      <c r="CW35">
        <f t="shared" si="181"/>
        <v>0</v>
      </c>
      <c r="CX35">
        <f t="shared" si="181"/>
        <v>0</v>
      </c>
      <c r="CY35">
        <f t="shared" si="181"/>
        <v>0</v>
      </c>
      <c r="CZ35">
        <f t="shared" si="181"/>
        <v>0</v>
      </c>
      <c r="DA35">
        <f t="shared" si="181"/>
        <v>0</v>
      </c>
      <c r="DB35">
        <f t="shared" si="181"/>
        <v>0</v>
      </c>
      <c r="DC35">
        <f t="shared" si="181"/>
        <v>0</v>
      </c>
      <c r="DD35">
        <f t="shared" si="181"/>
        <v>0</v>
      </c>
      <c r="DE35">
        <f t="shared" si="181"/>
        <v>0</v>
      </c>
      <c r="DF35">
        <f t="shared" si="181"/>
        <v>0</v>
      </c>
      <c r="DI35" s="23">
        <v>8</v>
      </c>
      <c r="DJ35" t="s">
        <v>66</v>
      </c>
      <c r="DK35">
        <f>VLOOKUP(DK$4,$A$5:$M$91,9)</f>
        <v>0</v>
      </c>
      <c r="DL35">
        <f t="shared" ref="DL35:DT35" si="182">VLOOKUP(DL$4,$A$5:$M$91,9)</f>
        <v>0</v>
      </c>
      <c r="DM35">
        <f t="shared" si="182"/>
        <v>0</v>
      </c>
      <c r="DN35">
        <f t="shared" si="182"/>
        <v>0</v>
      </c>
      <c r="DO35">
        <f t="shared" si="182"/>
        <v>0</v>
      </c>
      <c r="DP35">
        <f t="shared" si="182"/>
        <v>2</v>
      </c>
      <c r="DQ35">
        <f t="shared" si="182"/>
        <v>0</v>
      </c>
      <c r="DR35">
        <f t="shared" si="182"/>
        <v>0</v>
      </c>
      <c r="DS35">
        <f t="shared" si="182"/>
        <v>0</v>
      </c>
      <c r="DT35">
        <f t="shared" si="182"/>
        <v>0</v>
      </c>
      <c r="DW35" s="23">
        <v>8</v>
      </c>
      <c r="DX35" t="s">
        <v>66</v>
      </c>
      <c r="DY35">
        <f>VLOOKUP(DY$4,$A$5:$M$91,9)</f>
        <v>0</v>
      </c>
      <c r="DZ35">
        <f t="shared" ref="DZ35:EL35" si="183">VLOOKUP(DZ$4,$A$5:$M$91,9)</f>
        <v>0</v>
      </c>
      <c r="EA35">
        <f t="shared" si="183"/>
        <v>0</v>
      </c>
      <c r="EB35">
        <f t="shared" si="183"/>
        <v>0</v>
      </c>
      <c r="EC35">
        <f t="shared" si="183"/>
        <v>0</v>
      </c>
      <c r="ED35">
        <f t="shared" si="183"/>
        <v>0</v>
      </c>
      <c r="EE35">
        <f t="shared" si="183"/>
        <v>1</v>
      </c>
      <c r="EF35">
        <f t="shared" si="183"/>
        <v>0</v>
      </c>
      <c r="EG35">
        <f t="shared" si="183"/>
        <v>2</v>
      </c>
      <c r="EH35">
        <f t="shared" si="183"/>
        <v>3</v>
      </c>
      <c r="EI35">
        <f>VLOOKUP(EI$4,$A$5:$M$91,9)</f>
        <v>1</v>
      </c>
      <c r="EJ35">
        <f t="shared" si="183"/>
        <v>1</v>
      </c>
      <c r="EK35">
        <f t="shared" si="183"/>
        <v>1</v>
      </c>
      <c r="EL35">
        <f t="shared" si="183"/>
        <v>0</v>
      </c>
      <c r="EO35" s="23">
        <v>7</v>
      </c>
      <c r="EP35" t="s">
        <v>66</v>
      </c>
      <c r="EQ35">
        <f>VLOOKUP(EQ$4,$A$5:$M$91,8)</f>
        <v>1</v>
      </c>
      <c r="ER35">
        <f t="shared" ref="ER35:FK35" si="184">VLOOKUP(ER$4,$A$5:$M$91,8)</f>
        <v>1</v>
      </c>
      <c r="ES35">
        <f t="shared" si="184"/>
        <v>1</v>
      </c>
      <c r="ET35">
        <f t="shared" si="184"/>
        <v>1</v>
      </c>
      <c r="EU35">
        <f t="shared" si="184"/>
        <v>0</v>
      </c>
      <c r="EV35">
        <f t="shared" si="184"/>
        <v>2</v>
      </c>
      <c r="EW35">
        <f t="shared" si="184"/>
        <v>0</v>
      </c>
      <c r="EX35">
        <f t="shared" si="184"/>
        <v>0</v>
      </c>
      <c r="EY35">
        <f t="shared" si="184"/>
        <v>0</v>
      </c>
      <c r="EZ35">
        <f t="shared" si="184"/>
        <v>0</v>
      </c>
      <c r="FA35">
        <f t="shared" si="184"/>
        <v>0</v>
      </c>
      <c r="FB35">
        <f t="shared" si="184"/>
        <v>0</v>
      </c>
      <c r="FC35">
        <f t="shared" si="184"/>
        <v>0</v>
      </c>
      <c r="FD35">
        <f t="shared" si="184"/>
        <v>0</v>
      </c>
      <c r="FE35">
        <f t="shared" si="184"/>
        <v>0</v>
      </c>
      <c r="FF35">
        <f t="shared" si="184"/>
        <v>0</v>
      </c>
      <c r="FG35">
        <f t="shared" si="184"/>
        <v>0</v>
      </c>
      <c r="FH35">
        <f t="shared" si="184"/>
        <v>0</v>
      </c>
      <c r="FI35">
        <f t="shared" si="184"/>
        <v>0</v>
      </c>
      <c r="FJ35">
        <f t="shared" si="184"/>
        <v>0</v>
      </c>
      <c r="FK35">
        <f t="shared" si="184"/>
        <v>1</v>
      </c>
      <c r="FN35" s="23">
        <v>7</v>
      </c>
      <c r="FO35" t="s">
        <v>66</v>
      </c>
      <c r="FP35">
        <f>VLOOKUP(FP$4,$A$5:$M$91,8)</f>
        <v>0</v>
      </c>
      <c r="FQ35">
        <f t="shared" ref="FQ35:GA35" si="185">VLOOKUP(FQ$4,$A$5:$M$91,8)</f>
        <v>0</v>
      </c>
      <c r="FR35">
        <f t="shared" si="185"/>
        <v>1</v>
      </c>
      <c r="FS35">
        <f t="shared" si="185"/>
        <v>0</v>
      </c>
      <c r="FT35">
        <f t="shared" si="185"/>
        <v>0</v>
      </c>
      <c r="FU35">
        <f t="shared" si="185"/>
        <v>0</v>
      </c>
      <c r="FV35">
        <f t="shared" si="185"/>
        <v>0</v>
      </c>
      <c r="FW35">
        <f t="shared" si="185"/>
        <v>0</v>
      </c>
      <c r="FX35">
        <f t="shared" si="185"/>
        <v>0</v>
      </c>
      <c r="FY35">
        <f t="shared" si="185"/>
        <v>0</v>
      </c>
      <c r="FZ35">
        <f t="shared" si="185"/>
        <v>0</v>
      </c>
      <c r="GA35">
        <f t="shared" si="185"/>
        <v>0</v>
      </c>
      <c r="GD35" s="23">
        <v>7</v>
      </c>
      <c r="GE35" t="s">
        <v>66</v>
      </c>
      <c r="GF35">
        <f>VLOOKUP(GF$4,$A$5:$M$91,8)</f>
        <v>0</v>
      </c>
      <c r="GG35">
        <f t="shared" ref="GG35:HA35" si="186">VLOOKUP(GG$4,$A$5:$M$91,8)</f>
        <v>0</v>
      </c>
      <c r="GH35">
        <f t="shared" si="186"/>
        <v>1</v>
      </c>
      <c r="GI35">
        <f t="shared" si="186"/>
        <v>1</v>
      </c>
      <c r="GJ35">
        <f t="shared" si="186"/>
        <v>1</v>
      </c>
      <c r="GK35">
        <f t="shared" si="186"/>
        <v>0</v>
      </c>
      <c r="GL35">
        <f t="shared" si="186"/>
        <v>0</v>
      </c>
      <c r="GM35">
        <f t="shared" si="186"/>
        <v>0</v>
      </c>
      <c r="GN35">
        <f t="shared" si="186"/>
        <v>1</v>
      </c>
      <c r="GO35">
        <f t="shared" si="186"/>
        <v>2</v>
      </c>
      <c r="GP35">
        <f t="shared" si="186"/>
        <v>0</v>
      </c>
      <c r="GQ35">
        <f t="shared" si="186"/>
        <v>0</v>
      </c>
      <c r="GR35">
        <f t="shared" si="186"/>
        <v>0</v>
      </c>
      <c r="GS35">
        <f t="shared" si="186"/>
        <v>0</v>
      </c>
      <c r="GT35">
        <f t="shared" si="186"/>
        <v>0</v>
      </c>
      <c r="GU35">
        <f t="shared" si="186"/>
        <v>0</v>
      </c>
      <c r="GV35">
        <f t="shared" si="186"/>
        <v>0</v>
      </c>
      <c r="GW35">
        <f t="shared" si="186"/>
        <v>0</v>
      </c>
      <c r="GX35">
        <f t="shared" si="186"/>
        <v>0</v>
      </c>
      <c r="GY35">
        <f t="shared" si="186"/>
        <v>0</v>
      </c>
      <c r="GZ35">
        <f t="shared" si="186"/>
        <v>0</v>
      </c>
      <c r="HA35">
        <f t="shared" si="186"/>
        <v>0</v>
      </c>
    </row>
    <row r="36" spans="1:209" x14ac:dyDescent="0.25">
      <c r="A36" s="10" t="s">
        <v>130</v>
      </c>
      <c r="B36" s="9">
        <v>0</v>
      </c>
      <c r="C36" s="9">
        <v>0</v>
      </c>
      <c r="D36" s="9">
        <v>1</v>
      </c>
      <c r="E36" s="9">
        <v>0</v>
      </c>
      <c r="F36" s="9">
        <v>0</v>
      </c>
      <c r="G36" s="9">
        <v>0</v>
      </c>
      <c r="H36" s="9">
        <v>0</v>
      </c>
      <c r="I36" s="9">
        <v>0</v>
      </c>
      <c r="J36" s="9">
        <v>0</v>
      </c>
      <c r="K36" s="9">
        <v>0</v>
      </c>
      <c r="L36" s="9">
        <f t="shared" si="9"/>
        <v>1</v>
      </c>
      <c r="M36" s="9">
        <f t="shared" si="10"/>
        <v>2.7047480922384253</v>
      </c>
      <c r="S36" s="23"/>
      <c r="T36" t="s">
        <v>59</v>
      </c>
      <c r="U36">
        <f>IF(U35=0,0,VLOOKUP(U4,$A$5:$M$91,13))</f>
        <v>2.0116009116784799</v>
      </c>
      <c r="V36">
        <f t="shared" ref="V36:AI36" si="187">IF(V35=0,0,VLOOKUP(V4,$A$5:$M$91,13))</f>
        <v>0</v>
      </c>
      <c r="W36">
        <f t="shared" si="187"/>
        <v>0</v>
      </c>
      <c r="X36">
        <f t="shared" si="187"/>
        <v>0</v>
      </c>
      <c r="Y36">
        <f t="shared" si="187"/>
        <v>0</v>
      </c>
      <c r="Z36">
        <f t="shared" si="187"/>
        <v>0</v>
      </c>
      <c r="AA36">
        <f t="shared" si="187"/>
        <v>0</v>
      </c>
      <c r="AB36">
        <f t="shared" si="187"/>
        <v>2.0116009116784799</v>
      </c>
      <c r="AC36">
        <f t="shared" si="187"/>
        <v>0</v>
      </c>
      <c r="AD36">
        <f t="shared" si="187"/>
        <v>1.7884573603642702</v>
      </c>
      <c r="AE36">
        <f t="shared" si="187"/>
        <v>1.7884573603642702</v>
      </c>
      <c r="AF36">
        <f t="shared" si="187"/>
        <v>0</v>
      </c>
      <c r="AG36">
        <f t="shared" si="187"/>
        <v>0</v>
      </c>
      <c r="AH36">
        <f t="shared" si="187"/>
        <v>0</v>
      </c>
      <c r="AI36">
        <f t="shared" si="187"/>
        <v>0</v>
      </c>
      <c r="AL36" s="23"/>
      <c r="AM36" t="s">
        <v>59</v>
      </c>
      <c r="AN36">
        <f t="shared" ref="AN36:BA36" si="188">IF(AN35=0,0,VLOOKUP(AN4,$A$5:$M$91,13))</f>
        <v>0</v>
      </c>
      <c r="AO36">
        <f t="shared" si="188"/>
        <v>0</v>
      </c>
      <c r="AP36">
        <f t="shared" si="188"/>
        <v>0</v>
      </c>
      <c r="AQ36">
        <f t="shared" si="188"/>
        <v>0</v>
      </c>
      <c r="AR36">
        <f t="shared" si="188"/>
        <v>0</v>
      </c>
      <c r="AS36">
        <f t="shared" si="188"/>
        <v>0</v>
      </c>
      <c r="AT36">
        <f t="shared" si="188"/>
        <v>0</v>
      </c>
      <c r="AU36">
        <f t="shared" si="188"/>
        <v>0</v>
      </c>
      <c r="AV36">
        <f t="shared" si="188"/>
        <v>0</v>
      </c>
      <c r="AW36">
        <f t="shared" si="188"/>
        <v>0</v>
      </c>
      <c r="AX36">
        <f t="shared" si="188"/>
        <v>0</v>
      </c>
      <c r="AY36">
        <f t="shared" si="188"/>
        <v>0</v>
      </c>
      <c r="AZ36">
        <f t="shared" si="188"/>
        <v>0</v>
      </c>
      <c r="BA36">
        <f t="shared" si="188"/>
        <v>0</v>
      </c>
      <c r="BD36" s="23"/>
      <c r="BE36" t="s">
        <v>59</v>
      </c>
      <c r="BF36">
        <f t="shared" ref="BF36:CA36" si="189">IF(BF35=0,0,VLOOKUP(BF4,$A$5:$M$91,13))</f>
        <v>0</v>
      </c>
      <c r="BG36">
        <f t="shared" si="189"/>
        <v>0</v>
      </c>
      <c r="BH36">
        <f t="shared" si="189"/>
        <v>2.0116009116784799</v>
      </c>
      <c r="BI36">
        <f t="shared" si="189"/>
        <v>0</v>
      </c>
      <c r="BJ36">
        <f t="shared" si="189"/>
        <v>1.7884573603642702</v>
      </c>
      <c r="BK36">
        <f t="shared" si="189"/>
        <v>1.7884573603642702</v>
      </c>
      <c r="BL36">
        <f t="shared" si="189"/>
        <v>0</v>
      </c>
      <c r="BM36">
        <f t="shared" si="189"/>
        <v>2.0116009116784799</v>
      </c>
      <c r="BN36">
        <f t="shared" si="189"/>
        <v>0</v>
      </c>
      <c r="BO36">
        <f t="shared" si="189"/>
        <v>0</v>
      </c>
      <c r="BP36">
        <f t="shared" si="189"/>
        <v>0</v>
      </c>
      <c r="BQ36">
        <f t="shared" si="189"/>
        <v>0</v>
      </c>
      <c r="BR36">
        <f t="shared" si="189"/>
        <v>0</v>
      </c>
      <c r="BS36">
        <f t="shared" si="189"/>
        <v>0</v>
      </c>
      <c r="BT36">
        <f t="shared" si="189"/>
        <v>0</v>
      </c>
      <c r="BU36">
        <f t="shared" si="189"/>
        <v>0</v>
      </c>
      <c r="BV36">
        <f t="shared" si="189"/>
        <v>0</v>
      </c>
      <c r="BW36">
        <f t="shared" si="189"/>
        <v>1.6061358035703155</v>
      </c>
      <c r="BX36">
        <f t="shared" si="189"/>
        <v>0</v>
      </c>
      <c r="BY36">
        <f t="shared" si="189"/>
        <v>0</v>
      </c>
      <c r="BZ36">
        <f t="shared" si="189"/>
        <v>0</v>
      </c>
      <c r="CA36">
        <f t="shared" si="189"/>
        <v>0</v>
      </c>
      <c r="CD36" s="23"/>
      <c r="CE36" t="s">
        <v>59</v>
      </c>
      <c r="CF36">
        <f t="shared" ref="CF36:CP36" si="190">IF(CF35=0,0,VLOOKUP(CF4,$A$5:$M$91,13))</f>
        <v>0</v>
      </c>
      <c r="CG36">
        <f t="shared" si="190"/>
        <v>0</v>
      </c>
      <c r="CH36">
        <f t="shared" si="190"/>
        <v>0</v>
      </c>
      <c r="CI36">
        <f t="shared" si="190"/>
        <v>0</v>
      </c>
      <c r="CJ36">
        <f t="shared" si="190"/>
        <v>0</v>
      </c>
      <c r="CK36">
        <f t="shared" si="190"/>
        <v>0</v>
      </c>
      <c r="CL36">
        <f t="shared" si="190"/>
        <v>0</v>
      </c>
      <c r="CM36">
        <f t="shared" si="190"/>
        <v>0</v>
      </c>
      <c r="CN36">
        <f t="shared" si="190"/>
        <v>0</v>
      </c>
      <c r="CO36">
        <f t="shared" si="190"/>
        <v>0</v>
      </c>
      <c r="CP36">
        <f t="shared" si="190"/>
        <v>2.0116009116784799</v>
      </c>
      <c r="CS36" s="23"/>
      <c r="CT36" t="s">
        <v>59</v>
      </c>
      <c r="CU36">
        <f t="shared" ref="CU36:DF36" si="191">IF(CU35=0,0,VLOOKUP(CU4,$A$5:$M$91,13))</f>
        <v>0</v>
      </c>
      <c r="CV36">
        <f t="shared" si="191"/>
        <v>0</v>
      </c>
      <c r="CW36">
        <f t="shared" si="191"/>
        <v>0</v>
      </c>
      <c r="CX36">
        <f t="shared" si="191"/>
        <v>0</v>
      </c>
      <c r="CY36">
        <f t="shared" si="191"/>
        <v>0</v>
      </c>
      <c r="CZ36">
        <f t="shared" si="191"/>
        <v>0</v>
      </c>
      <c r="DA36">
        <f t="shared" si="191"/>
        <v>0</v>
      </c>
      <c r="DB36">
        <f t="shared" si="191"/>
        <v>0</v>
      </c>
      <c r="DC36">
        <f t="shared" si="191"/>
        <v>0</v>
      </c>
      <c r="DD36">
        <f t="shared" si="191"/>
        <v>0</v>
      </c>
      <c r="DE36">
        <f t="shared" si="191"/>
        <v>0</v>
      </c>
      <c r="DF36">
        <f t="shared" si="191"/>
        <v>0</v>
      </c>
      <c r="DI36" s="23"/>
      <c r="DJ36" t="s">
        <v>59</v>
      </c>
      <c r="DK36">
        <f t="shared" ref="DK36:DT36" si="192">IF(DK35=0,0,VLOOKUP(DK4,$A$5:$M$91,13))</f>
        <v>0</v>
      </c>
      <c r="DL36">
        <f t="shared" si="192"/>
        <v>0</v>
      </c>
      <c r="DM36">
        <f t="shared" si="192"/>
        <v>0</v>
      </c>
      <c r="DN36">
        <f t="shared" si="192"/>
        <v>0</v>
      </c>
      <c r="DO36">
        <f t="shared" si="192"/>
        <v>0</v>
      </c>
      <c r="DP36">
        <f t="shared" si="192"/>
        <v>1.6061358035703155</v>
      </c>
      <c r="DQ36">
        <f t="shared" si="192"/>
        <v>0</v>
      </c>
      <c r="DR36">
        <f t="shared" si="192"/>
        <v>0</v>
      </c>
      <c r="DS36">
        <f t="shared" si="192"/>
        <v>0</v>
      </c>
      <c r="DT36">
        <f t="shared" si="192"/>
        <v>0</v>
      </c>
      <c r="DW36" s="23"/>
      <c r="DX36" t="s">
        <v>59</v>
      </c>
      <c r="DY36">
        <f t="shared" ref="DY36:EL36" si="193">IF(DY35=0,0,VLOOKUP(DY4,$A$5:$M$91,13))</f>
        <v>0</v>
      </c>
      <c r="DZ36">
        <f t="shared" si="193"/>
        <v>0</v>
      </c>
      <c r="EA36">
        <f t="shared" si="193"/>
        <v>0</v>
      </c>
      <c r="EB36">
        <f t="shared" si="193"/>
        <v>0</v>
      </c>
      <c r="EC36">
        <f t="shared" si="193"/>
        <v>0</v>
      </c>
      <c r="ED36">
        <f t="shared" si="193"/>
        <v>0</v>
      </c>
      <c r="EE36">
        <f t="shared" si="193"/>
        <v>2.2992829841302607</v>
      </c>
      <c r="EF36">
        <f t="shared" si="193"/>
        <v>0</v>
      </c>
      <c r="EG36">
        <f t="shared" si="193"/>
        <v>1.6061358035703155</v>
      </c>
      <c r="EH36">
        <f t="shared" si="193"/>
        <v>2.2992829841302607</v>
      </c>
      <c r="EI36">
        <f t="shared" si="193"/>
        <v>2.0116009116784799</v>
      </c>
      <c r="EJ36">
        <f t="shared" si="193"/>
        <v>1.7884573603642702</v>
      </c>
      <c r="EK36">
        <f t="shared" si="193"/>
        <v>1.7884573603642702</v>
      </c>
      <c r="EL36">
        <f t="shared" si="193"/>
        <v>0</v>
      </c>
      <c r="EO36" s="23"/>
      <c r="EP36" t="s">
        <v>59</v>
      </c>
      <c r="EQ36">
        <f t="shared" ref="EQ36:FK36" si="194">IF(EQ35=0,0,VLOOKUP(EQ4,$A$5:$M$91,13))</f>
        <v>2.2992829841302607</v>
      </c>
      <c r="ER36">
        <f t="shared" si="194"/>
        <v>2.0116009116784799</v>
      </c>
      <c r="ES36">
        <f t="shared" si="194"/>
        <v>1.7884573603642702</v>
      </c>
      <c r="ET36">
        <f t="shared" si="194"/>
        <v>1.7884573603642702</v>
      </c>
      <c r="EU36">
        <f t="shared" si="194"/>
        <v>0</v>
      </c>
      <c r="EV36">
        <f t="shared" si="194"/>
        <v>1.6061358035703155</v>
      </c>
      <c r="EW36">
        <f t="shared" si="194"/>
        <v>0</v>
      </c>
      <c r="EX36">
        <f t="shared" si="194"/>
        <v>0</v>
      </c>
      <c r="EY36">
        <f t="shared" si="194"/>
        <v>0</v>
      </c>
      <c r="EZ36">
        <f t="shared" si="194"/>
        <v>0</v>
      </c>
      <c r="FA36">
        <f t="shared" si="194"/>
        <v>0</v>
      </c>
      <c r="FB36">
        <f t="shared" si="194"/>
        <v>0</v>
      </c>
      <c r="FC36">
        <f t="shared" si="194"/>
        <v>0</v>
      </c>
      <c r="FD36">
        <f t="shared" si="194"/>
        <v>0</v>
      </c>
      <c r="FE36">
        <f t="shared" si="194"/>
        <v>0</v>
      </c>
      <c r="FF36">
        <f t="shared" si="194"/>
        <v>0</v>
      </c>
      <c r="FG36">
        <f t="shared" si="194"/>
        <v>0</v>
      </c>
      <c r="FH36">
        <f t="shared" si="194"/>
        <v>0</v>
      </c>
      <c r="FI36">
        <f t="shared" si="194"/>
        <v>0</v>
      </c>
      <c r="FJ36">
        <f t="shared" si="194"/>
        <v>0</v>
      </c>
      <c r="FK36">
        <f t="shared" si="194"/>
        <v>2.2992829841302607</v>
      </c>
      <c r="FN36" s="23"/>
      <c r="FO36" t="s">
        <v>59</v>
      </c>
      <c r="FP36">
        <f t="shared" ref="FP36:GA36" si="195">IF(FP35=0,0,VLOOKUP(FP4,$A$5:$M$91,13))</f>
        <v>0</v>
      </c>
      <c r="FQ36">
        <f t="shared" si="195"/>
        <v>0</v>
      </c>
      <c r="FR36">
        <f t="shared" si="195"/>
        <v>1.6061358035703155</v>
      </c>
      <c r="FS36">
        <f t="shared" si="195"/>
        <v>0</v>
      </c>
      <c r="FT36">
        <f t="shared" si="195"/>
        <v>0</v>
      </c>
      <c r="FU36">
        <f t="shared" si="195"/>
        <v>0</v>
      </c>
      <c r="FV36">
        <f t="shared" si="195"/>
        <v>0</v>
      </c>
      <c r="FW36">
        <f t="shared" si="195"/>
        <v>0</v>
      </c>
      <c r="FX36">
        <f t="shared" si="195"/>
        <v>0</v>
      </c>
      <c r="FY36">
        <f t="shared" si="195"/>
        <v>0</v>
      </c>
      <c r="FZ36">
        <f t="shared" si="195"/>
        <v>0</v>
      </c>
      <c r="GA36">
        <f t="shared" si="195"/>
        <v>0</v>
      </c>
      <c r="GD36" s="23"/>
      <c r="GE36" t="s">
        <v>59</v>
      </c>
      <c r="GF36">
        <f t="shared" ref="GF36:HA36" si="196">IF(GF35=0,0,VLOOKUP(GF4,$A$5:$M$91,13))</f>
        <v>0</v>
      </c>
      <c r="GG36">
        <f t="shared" si="196"/>
        <v>0</v>
      </c>
      <c r="GH36">
        <f t="shared" si="196"/>
        <v>1.6061358035703155</v>
      </c>
      <c r="GI36">
        <f t="shared" si="196"/>
        <v>1.7884573603642702</v>
      </c>
      <c r="GJ36">
        <f t="shared" si="196"/>
        <v>1.7884573603642702</v>
      </c>
      <c r="GK36">
        <f t="shared" si="196"/>
        <v>0</v>
      </c>
      <c r="GL36">
        <f t="shared" si="196"/>
        <v>0</v>
      </c>
      <c r="GM36">
        <f t="shared" si="196"/>
        <v>0</v>
      </c>
      <c r="GN36">
        <f t="shared" si="196"/>
        <v>2.0116009116784799</v>
      </c>
      <c r="GO36">
        <f t="shared" si="196"/>
        <v>1.6061358035703155</v>
      </c>
      <c r="GP36">
        <f t="shared" si="196"/>
        <v>0</v>
      </c>
      <c r="GQ36">
        <f t="shared" si="196"/>
        <v>0</v>
      </c>
      <c r="GR36">
        <f t="shared" si="196"/>
        <v>0</v>
      </c>
      <c r="GS36">
        <f t="shared" si="196"/>
        <v>0</v>
      </c>
      <c r="GT36">
        <f t="shared" si="196"/>
        <v>0</v>
      </c>
      <c r="GU36">
        <f t="shared" si="196"/>
        <v>0</v>
      </c>
      <c r="GV36">
        <f t="shared" si="196"/>
        <v>0</v>
      </c>
      <c r="GW36">
        <f t="shared" si="196"/>
        <v>0</v>
      </c>
      <c r="GX36">
        <f t="shared" si="196"/>
        <v>0</v>
      </c>
      <c r="GY36">
        <f t="shared" si="196"/>
        <v>0</v>
      </c>
      <c r="GZ36">
        <f t="shared" si="196"/>
        <v>0</v>
      </c>
      <c r="HA36">
        <f t="shared" si="196"/>
        <v>0</v>
      </c>
    </row>
    <row r="37" spans="1:209" x14ac:dyDescent="0.25">
      <c r="A37" s="10" t="s">
        <v>145</v>
      </c>
      <c r="B37" s="9">
        <v>0</v>
      </c>
      <c r="C37" s="9">
        <v>0</v>
      </c>
      <c r="D37" s="9">
        <v>0</v>
      </c>
      <c r="E37" s="9">
        <v>0</v>
      </c>
      <c r="F37" s="9">
        <v>1</v>
      </c>
      <c r="G37" s="9">
        <v>0</v>
      </c>
      <c r="H37" s="9">
        <v>0</v>
      </c>
      <c r="I37" s="9">
        <v>0</v>
      </c>
      <c r="J37" s="9">
        <v>0</v>
      </c>
      <c r="K37" s="9">
        <v>0</v>
      </c>
      <c r="L37" s="9">
        <f t="shared" si="9"/>
        <v>1</v>
      </c>
      <c r="M37" s="9">
        <f t="shared" si="10"/>
        <v>2.7047480922384253</v>
      </c>
      <c r="S37" s="23"/>
      <c r="T37" t="s">
        <v>67</v>
      </c>
      <c r="U37">
        <f>(U36*($Q$3+1)*U35)/($Q$3*((1-$Q$4)+($Q$4*$I$92/$Q$5))+U35)</f>
        <v>1.6665985774613905</v>
      </c>
      <c r="V37">
        <f t="shared" ref="V37:AI37" si="197">(V36*($Q$3+1)*V35)/($Q$3*((1-$Q$4)+($Q$4*$I$92/$Q$5))+V35)</f>
        <v>0</v>
      </c>
      <c r="W37">
        <f t="shared" si="197"/>
        <v>0</v>
      </c>
      <c r="X37">
        <f t="shared" si="197"/>
        <v>0</v>
      </c>
      <c r="Y37">
        <f t="shared" si="197"/>
        <v>0</v>
      </c>
      <c r="Z37">
        <f t="shared" si="197"/>
        <v>0</v>
      </c>
      <c r="AA37">
        <f t="shared" si="197"/>
        <v>0</v>
      </c>
      <c r="AB37">
        <f t="shared" si="197"/>
        <v>1.6665985774613905</v>
      </c>
      <c r="AC37">
        <f t="shared" si="197"/>
        <v>0</v>
      </c>
      <c r="AD37">
        <f t="shared" si="197"/>
        <v>1.4817255626248449</v>
      </c>
      <c r="AE37">
        <f t="shared" si="197"/>
        <v>1.4817255626248449</v>
      </c>
      <c r="AF37">
        <f t="shared" si="197"/>
        <v>0</v>
      </c>
      <c r="AG37">
        <f t="shared" si="197"/>
        <v>0</v>
      </c>
      <c r="AH37">
        <f t="shared" si="197"/>
        <v>0</v>
      </c>
      <c r="AI37">
        <f t="shared" si="197"/>
        <v>0</v>
      </c>
      <c r="AL37" s="23"/>
      <c r="AM37" t="s">
        <v>69</v>
      </c>
      <c r="AN37">
        <f t="shared" ref="AN37:BA37" si="198">(AN36*($Q$3+1)*AN35)/($Q$3*((1-$Q$4)+($Q$4*$I$92/$Q$5))+AN35)</f>
        <v>0</v>
      </c>
      <c r="AO37">
        <f t="shared" si="198"/>
        <v>0</v>
      </c>
      <c r="AP37">
        <f t="shared" si="198"/>
        <v>0</v>
      </c>
      <c r="AQ37">
        <f t="shared" si="198"/>
        <v>0</v>
      </c>
      <c r="AR37">
        <f t="shared" si="198"/>
        <v>0</v>
      </c>
      <c r="AS37">
        <f t="shared" si="198"/>
        <v>0</v>
      </c>
      <c r="AT37">
        <f t="shared" si="198"/>
        <v>0</v>
      </c>
      <c r="AU37">
        <f t="shared" si="198"/>
        <v>0</v>
      </c>
      <c r="AV37">
        <f t="shared" si="198"/>
        <v>0</v>
      </c>
      <c r="AW37">
        <f t="shared" si="198"/>
        <v>0</v>
      </c>
      <c r="AX37">
        <f t="shared" si="198"/>
        <v>0</v>
      </c>
      <c r="AY37">
        <f t="shared" si="198"/>
        <v>0</v>
      </c>
      <c r="AZ37">
        <f t="shared" si="198"/>
        <v>0</v>
      </c>
      <c r="BA37">
        <f t="shared" si="198"/>
        <v>0</v>
      </c>
      <c r="BD37" s="23"/>
      <c r="BE37" t="s">
        <v>71</v>
      </c>
      <c r="BF37">
        <f t="shared" ref="BF37:CA37" si="199">(BF36*($Q$3+1)*BF35)/($Q$3*((1-$Q$4)+($Q$4*$I$92/$Q$5))+BF35)</f>
        <v>0</v>
      </c>
      <c r="BG37">
        <f t="shared" si="199"/>
        <v>0</v>
      </c>
      <c r="BH37">
        <f t="shared" si="199"/>
        <v>1.6665985774613905</v>
      </c>
      <c r="BI37">
        <f t="shared" si="199"/>
        <v>0</v>
      </c>
      <c r="BJ37">
        <f t="shared" si="199"/>
        <v>1.4817255626248449</v>
      </c>
      <c r="BK37">
        <f t="shared" si="199"/>
        <v>1.4817255626248449</v>
      </c>
      <c r="BL37">
        <f t="shared" si="199"/>
        <v>0</v>
      </c>
      <c r="BM37">
        <f t="shared" si="199"/>
        <v>1.6665985774613905</v>
      </c>
      <c r="BN37">
        <f t="shared" si="199"/>
        <v>0</v>
      </c>
      <c r="BO37">
        <f t="shared" si="199"/>
        <v>0</v>
      </c>
      <c r="BP37">
        <f t="shared" si="199"/>
        <v>0</v>
      </c>
      <c r="BQ37">
        <f t="shared" si="199"/>
        <v>0</v>
      </c>
      <c r="BR37">
        <f t="shared" si="199"/>
        <v>0</v>
      </c>
      <c r="BS37">
        <f t="shared" si="199"/>
        <v>0</v>
      </c>
      <c r="BT37">
        <f t="shared" si="199"/>
        <v>0</v>
      </c>
      <c r="BU37">
        <f t="shared" si="199"/>
        <v>0</v>
      </c>
      <c r="BV37">
        <f t="shared" si="199"/>
        <v>0</v>
      </c>
      <c r="BW37">
        <f t="shared" si="199"/>
        <v>1.93329200878009</v>
      </c>
      <c r="BX37">
        <f t="shared" si="199"/>
        <v>0</v>
      </c>
      <c r="BY37">
        <f t="shared" si="199"/>
        <v>0</v>
      </c>
      <c r="BZ37">
        <f t="shared" si="199"/>
        <v>0</v>
      </c>
      <c r="CA37">
        <f t="shared" si="199"/>
        <v>0</v>
      </c>
      <c r="CD37" s="23"/>
      <c r="CE37" t="s">
        <v>73</v>
      </c>
      <c r="CF37">
        <f t="shared" ref="CF37:CP37" si="200">(CF36*($Q$3+1)*CF35)/($Q$3*((1-$Q$4)+($Q$4*$I$92/$Q$5))+CF35)</f>
        <v>0</v>
      </c>
      <c r="CG37">
        <f t="shared" si="200"/>
        <v>0</v>
      </c>
      <c r="CH37">
        <f t="shared" si="200"/>
        <v>0</v>
      </c>
      <c r="CI37">
        <f t="shared" si="200"/>
        <v>0</v>
      </c>
      <c r="CJ37">
        <f t="shared" si="200"/>
        <v>0</v>
      </c>
      <c r="CK37">
        <f t="shared" si="200"/>
        <v>0</v>
      </c>
      <c r="CL37">
        <f t="shared" si="200"/>
        <v>0</v>
      </c>
      <c r="CM37">
        <f t="shared" si="200"/>
        <v>0</v>
      </c>
      <c r="CN37">
        <f t="shared" si="200"/>
        <v>0</v>
      </c>
      <c r="CO37">
        <f t="shared" si="200"/>
        <v>0</v>
      </c>
      <c r="CP37">
        <f t="shared" si="200"/>
        <v>1.6665985774613905</v>
      </c>
      <c r="CS37" s="23"/>
      <c r="CT37" t="s">
        <v>82</v>
      </c>
      <c r="CU37">
        <f t="shared" ref="CU37:DF37" si="201">(CU36*($Q$3+1)*CU35)/($Q$3*((1-$Q$4)+($Q$4*$I$92/$Q$5))+CU35)</f>
        <v>0</v>
      </c>
      <c r="CV37">
        <f t="shared" si="201"/>
        <v>0</v>
      </c>
      <c r="CW37">
        <f t="shared" si="201"/>
        <v>0</v>
      </c>
      <c r="CX37">
        <f t="shared" si="201"/>
        <v>0</v>
      </c>
      <c r="CY37">
        <f t="shared" si="201"/>
        <v>0</v>
      </c>
      <c r="CZ37">
        <f t="shared" si="201"/>
        <v>0</v>
      </c>
      <c r="DA37">
        <f t="shared" si="201"/>
        <v>0</v>
      </c>
      <c r="DB37">
        <f t="shared" si="201"/>
        <v>0</v>
      </c>
      <c r="DC37">
        <f t="shared" si="201"/>
        <v>0</v>
      </c>
      <c r="DD37">
        <f t="shared" si="201"/>
        <v>0</v>
      </c>
      <c r="DE37">
        <f t="shared" si="201"/>
        <v>0</v>
      </c>
      <c r="DF37">
        <f t="shared" si="201"/>
        <v>0</v>
      </c>
      <c r="DI37" s="23"/>
      <c r="DJ37" t="s">
        <v>86</v>
      </c>
      <c r="DK37">
        <f t="shared" ref="DK37:DT37" si="202">(DK36*($Q$3+1)*DK35)/($Q$3*((1-$Q$4)+($Q$4*$I$92/$Q$5))+DK35)</f>
        <v>0</v>
      </c>
      <c r="DL37">
        <f t="shared" si="202"/>
        <v>0</v>
      </c>
      <c r="DM37">
        <f t="shared" si="202"/>
        <v>0</v>
      </c>
      <c r="DN37">
        <f t="shared" si="202"/>
        <v>0</v>
      </c>
      <c r="DO37">
        <f t="shared" si="202"/>
        <v>0</v>
      </c>
      <c r="DP37">
        <f t="shared" si="202"/>
        <v>1.93329200878009</v>
      </c>
      <c r="DQ37">
        <f t="shared" si="202"/>
        <v>0</v>
      </c>
      <c r="DR37">
        <f t="shared" si="202"/>
        <v>0</v>
      </c>
      <c r="DS37">
        <f t="shared" si="202"/>
        <v>0</v>
      </c>
      <c r="DT37">
        <f t="shared" si="202"/>
        <v>0</v>
      </c>
      <c r="DW37" s="23"/>
      <c r="DX37" t="s">
        <v>90</v>
      </c>
      <c r="DY37">
        <f t="shared" ref="DY37:EL37" si="203">(DY36*($Q$3+1)*DY35)/($Q$3*((1-$Q$4)+($Q$4*$I$92/$Q$5))+DY35)</f>
        <v>0</v>
      </c>
      <c r="DZ37">
        <f t="shared" si="203"/>
        <v>0</v>
      </c>
      <c r="EA37">
        <f t="shared" si="203"/>
        <v>0</v>
      </c>
      <c r="EB37">
        <f t="shared" si="203"/>
        <v>0</v>
      </c>
      <c r="EC37">
        <f t="shared" si="203"/>
        <v>0</v>
      </c>
      <c r="ED37">
        <f t="shared" si="203"/>
        <v>0</v>
      </c>
      <c r="EE37">
        <f t="shared" si="203"/>
        <v>1.9049413471061056</v>
      </c>
      <c r="EF37">
        <f t="shared" si="203"/>
        <v>0</v>
      </c>
      <c r="EG37">
        <f t="shared" si="203"/>
        <v>1.93329200878009</v>
      </c>
      <c r="EH37">
        <f t="shared" si="203"/>
        <v>3.2596977709797028</v>
      </c>
      <c r="EI37">
        <f t="shared" si="203"/>
        <v>1.6665985774613905</v>
      </c>
      <c r="EJ37">
        <f t="shared" si="203"/>
        <v>1.4817255626248449</v>
      </c>
      <c r="EK37">
        <f t="shared" si="203"/>
        <v>1.4817255626248449</v>
      </c>
      <c r="EL37">
        <f t="shared" si="203"/>
        <v>0</v>
      </c>
      <c r="EO37" s="23"/>
      <c r="EP37" t="s">
        <v>94</v>
      </c>
      <c r="EQ37">
        <f t="shared" ref="EQ37:FK37" si="204">(EQ36*($Q$3+1)*EQ35)/($Q$3*((1-$Q$4)+($Q$4*$I$92/$Q$5))+EQ35)</f>
        <v>1.9049413471061056</v>
      </c>
      <c r="ER37">
        <f t="shared" si="204"/>
        <v>1.6665985774613905</v>
      </c>
      <c r="ES37">
        <f t="shared" si="204"/>
        <v>1.4817255626248449</v>
      </c>
      <c r="ET37">
        <f t="shared" si="204"/>
        <v>1.4817255626248449</v>
      </c>
      <c r="EU37">
        <f t="shared" si="204"/>
        <v>0</v>
      </c>
      <c r="EV37">
        <f t="shared" si="204"/>
        <v>1.93329200878009</v>
      </c>
      <c r="EW37">
        <f t="shared" si="204"/>
        <v>0</v>
      </c>
      <c r="EX37">
        <f t="shared" si="204"/>
        <v>0</v>
      </c>
      <c r="EY37">
        <f t="shared" si="204"/>
        <v>0</v>
      </c>
      <c r="EZ37">
        <f t="shared" si="204"/>
        <v>0</v>
      </c>
      <c r="FA37">
        <f t="shared" si="204"/>
        <v>0</v>
      </c>
      <c r="FB37">
        <f t="shared" si="204"/>
        <v>0</v>
      </c>
      <c r="FC37">
        <f t="shared" si="204"/>
        <v>0</v>
      </c>
      <c r="FD37">
        <f t="shared" si="204"/>
        <v>0</v>
      </c>
      <c r="FE37">
        <f t="shared" si="204"/>
        <v>0</v>
      </c>
      <c r="FF37">
        <f t="shared" si="204"/>
        <v>0</v>
      </c>
      <c r="FG37">
        <f t="shared" si="204"/>
        <v>0</v>
      </c>
      <c r="FH37">
        <f t="shared" si="204"/>
        <v>0</v>
      </c>
      <c r="FI37">
        <f t="shared" si="204"/>
        <v>0</v>
      </c>
      <c r="FJ37">
        <f t="shared" si="204"/>
        <v>0</v>
      </c>
      <c r="FK37">
        <f t="shared" si="204"/>
        <v>1.9049413471061056</v>
      </c>
      <c r="FN37" s="23"/>
      <c r="FO37" t="s">
        <v>98</v>
      </c>
      <c r="FP37">
        <f t="shared" ref="FP37:GA37" si="205">(FP36*($Q$3+1)*FP35)/($Q$3*((1-$Q$4)+($Q$4*$I$92/$Q$5))+FP35)</f>
        <v>0</v>
      </c>
      <c r="FQ37">
        <f t="shared" si="205"/>
        <v>0</v>
      </c>
      <c r="FR37">
        <f t="shared" si="205"/>
        <v>1.3306733109434647</v>
      </c>
      <c r="FS37">
        <f t="shared" si="205"/>
        <v>0</v>
      </c>
      <c r="FT37">
        <f t="shared" si="205"/>
        <v>0</v>
      </c>
      <c r="FU37">
        <f t="shared" si="205"/>
        <v>0</v>
      </c>
      <c r="FV37">
        <f t="shared" si="205"/>
        <v>0</v>
      </c>
      <c r="FW37">
        <f t="shared" si="205"/>
        <v>0</v>
      </c>
      <c r="FX37">
        <f t="shared" si="205"/>
        <v>0</v>
      </c>
      <c r="FY37">
        <f t="shared" si="205"/>
        <v>0</v>
      </c>
      <c r="FZ37">
        <f t="shared" si="205"/>
        <v>0</v>
      </c>
      <c r="GA37">
        <f t="shared" si="205"/>
        <v>0</v>
      </c>
      <c r="GD37" s="23"/>
      <c r="GE37" t="s">
        <v>101</v>
      </c>
      <c r="GF37">
        <f t="shared" ref="GF37:HA37" si="206">(GF36*($Q$3+1)*GF35)/($Q$3*((1-$Q$4)+($Q$4*$I$92/$Q$5))+GF35)</f>
        <v>0</v>
      </c>
      <c r="GG37">
        <f t="shared" si="206"/>
        <v>0</v>
      </c>
      <c r="GH37">
        <f t="shared" si="206"/>
        <v>1.3306733109434647</v>
      </c>
      <c r="GI37">
        <f t="shared" si="206"/>
        <v>1.4817255626248449</v>
      </c>
      <c r="GJ37">
        <f t="shared" si="206"/>
        <v>1.4817255626248449</v>
      </c>
      <c r="GK37">
        <f t="shared" si="206"/>
        <v>0</v>
      </c>
      <c r="GL37">
        <f t="shared" si="206"/>
        <v>0</v>
      </c>
      <c r="GM37">
        <f t="shared" si="206"/>
        <v>0</v>
      </c>
      <c r="GN37">
        <f t="shared" si="206"/>
        <v>1.6665985774613905</v>
      </c>
      <c r="GO37">
        <f t="shared" si="206"/>
        <v>1.93329200878009</v>
      </c>
      <c r="GP37">
        <f t="shared" si="206"/>
        <v>0</v>
      </c>
      <c r="GQ37">
        <f t="shared" si="206"/>
        <v>0</v>
      </c>
      <c r="GR37">
        <f t="shared" si="206"/>
        <v>0</v>
      </c>
      <c r="GS37">
        <f t="shared" si="206"/>
        <v>0</v>
      </c>
      <c r="GT37">
        <f t="shared" si="206"/>
        <v>0</v>
      </c>
      <c r="GU37">
        <f t="shared" si="206"/>
        <v>0</v>
      </c>
      <c r="GV37">
        <f t="shared" si="206"/>
        <v>0</v>
      </c>
      <c r="GW37">
        <f t="shared" si="206"/>
        <v>0</v>
      </c>
      <c r="GX37">
        <f t="shared" si="206"/>
        <v>0</v>
      </c>
      <c r="GY37">
        <f t="shared" si="206"/>
        <v>0</v>
      </c>
      <c r="GZ37">
        <f t="shared" si="206"/>
        <v>0</v>
      </c>
      <c r="HA37">
        <f t="shared" si="206"/>
        <v>0</v>
      </c>
    </row>
    <row r="38" spans="1:209" x14ac:dyDescent="0.25">
      <c r="A38" s="10" t="s">
        <v>153</v>
      </c>
      <c r="B38" s="9">
        <v>0</v>
      </c>
      <c r="C38" s="9">
        <v>0</v>
      </c>
      <c r="D38" s="9">
        <v>0</v>
      </c>
      <c r="E38" s="9">
        <v>0</v>
      </c>
      <c r="F38" s="9">
        <v>0</v>
      </c>
      <c r="G38" s="9">
        <v>0</v>
      </c>
      <c r="H38" s="9">
        <v>0</v>
      </c>
      <c r="I38" s="9">
        <v>2</v>
      </c>
      <c r="J38" s="9">
        <v>0</v>
      </c>
      <c r="K38" s="9">
        <v>0</v>
      </c>
      <c r="L38" s="9">
        <f t="shared" si="9"/>
        <v>1</v>
      </c>
      <c r="M38" s="9">
        <f t="shared" si="10"/>
        <v>2.7047480922384253</v>
      </c>
      <c r="S38" s="23"/>
      <c r="T38" t="s">
        <v>68</v>
      </c>
      <c r="U38">
        <f>SUM(U37:AI37)</f>
        <v>6.2966482801724712</v>
      </c>
      <c r="AL38" s="23"/>
      <c r="AM38" t="s">
        <v>70</v>
      </c>
      <c r="AN38">
        <f>SUM(AN37:BB37)</f>
        <v>0</v>
      </c>
      <c r="BD38" s="23"/>
      <c r="BE38" t="s">
        <v>72</v>
      </c>
      <c r="BF38">
        <f>SUM(BF37:CA37)</f>
        <v>8.2299402889525606</v>
      </c>
      <c r="CD38" s="23"/>
      <c r="CE38" t="s">
        <v>74</v>
      </c>
      <c r="CF38">
        <f>SUM(CF37:CP37)</f>
        <v>1.6665985774613905</v>
      </c>
      <c r="CS38" s="23"/>
      <c r="CT38" t="s">
        <v>83</v>
      </c>
      <c r="CU38">
        <f>SUM(CU37:DE37)</f>
        <v>0</v>
      </c>
      <c r="DI38" s="23"/>
      <c r="DJ38" t="s">
        <v>87</v>
      </c>
      <c r="DK38">
        <f>SUM(DK37:DT37)</f>
        <v>1.93329200878009</v>
      </c>
      <c r="DW38" s="23"/>
      <c r="DX38" t="s">
        <v>91</v>
      </c>
      <c r="DY38">
        <f>SUM(DY37:EL37)</f>
        <v>11.72798082957698</v>
      </c>
      <c r="EO38" s="23"/>
      <c r="EP38" t="s">
        <v>95</v>
      </c>
      <c r="EQ38">
        <f>SUM(EQ37:FK37)</f>
        <v>10.373224405703382</v>
      </c>
      <c r="FN38" s="23"/>
      <c r="FO38" t="s">
        <v>99</v>
      </c>
      <c r="FP38">
        <f>SUM(FP37:GA37)</f>
        <v>1.3306733109434647</v>
      </c>
      <c r="GD38" s="23"/>
      <c r="GE38" t="s">
        <v>102</v>
      </c>
      <c r="GF38">
        <f>SUM(GF37:HA37)</f>
        <v>7.894015022434635</v>
      </c>
    </row>
    <row r="39" spans="1:209" x14ac:dyDescent="0.25">
      <c r="A39" s="10" t="s">
        <v>163</v>
      </c>
      <c r="B39" s="9">
        <v>0</v>
      </c>
      <c r="C39" s="9">
        <v>0</v>
      </c>
      <c r="D39" s="9">
        <v>0</v>
      </c>
      <c r="E39" s="9">
        <v>0</v>
      </c>
      <c r="F39" s="9">
        <v>0</v>
      </c>
      <c r="G39" s="9">
        <v>0</v>
      </c>
      <c r="H39" s="9">
        <v>0</v>
      </c>
      <c r="I39" s="9">
        <v>1</v>
      </c>
      <c r="J39" s="9">
        <v>0</v>
      </c>
      <c r="K39" s="9">
        <v>0</v>
      </c>
      <c r="L39" s="9">
        <f t="shared" si="9"/>
        <v>1</v>
      </c>
      <c r="M39" s="9">
        <f t="shared" si="10"/>
        <v>2.7047480922384253</v>
      </c>
      <c r="S39" s="4"/>
      <c r="AL39" s="4"/>
      <c r="BD39" s="4"/>
      <c r="CD39" s="4"/>
      <c r="CS39" s="4"/>
      <c r="DI39" s="4"/>
      <c r="DW39" s="4"/>
      <c r="EO39" s="4"/>
      <c r="FN39" s="4"/>
      <c r="GD39" s="4"/>
    </row>
    <row r="40" spans="1:209" x14ac:dyDescent="0.25">
      <c r="A40" s="10" t="s">
        <v>76</v>
      </c>
      <c r="B40" s="9">
        <v>0</v>
      </c>
      <c r="C40" s="9">
        <v>1</v>
      </c>
      <c r="D40" s="9">
        <v>0</v>
      </c>
      <c r="E40" s="9">
        <v>1</v>
      </c>
      <c r="F40" s="9">
        <v>0</v>
      </c>
      <c r="G40" s="9">
        <v>0</v>
      </c>
      <c r="H40" s="9">
        <v>1</v>
      </c>
      <c r="I40" s="9">
        <v>0</v>
      </c>
      <c r="J40" s="9">
        <v>1</v>
      </c>
      <c r="K40" s="9">
        <v>1</v>
      </c>
      <c r="L40" s="9">
        <f t="shared" si="9"/>
        <v>5</v>
      </c>
      <c r="M40" s="9">
        <f t="shared" si="10"/>
        <v>1.6061358035703155</v>
      </c>
      <c r="S40" s="23">
        <v>9</v>
      </c>
      <c r="T40" t="s">
        <v>66</v>
      </c>
      <c r="U40">
        <f>VLOOKUP(U$4,$A$5:$M$91,10)</f>
        <v>0</v>
      </c>
      <c r="V40">
        <f t="shared" ref="V40:AI43" si="207">VLOOKUP(V$4,$A$5:$M$91,10)</f>
        <v>0</v>
      </c>
      <c r="W40">
        <f t="shared" si="207"/>
        <v>0</v>
      </c>
      <c r="X40">
        <f t="shared" si="207"/>
        <v>0</v>
      </c>
      <c r="Y40">
        <f t="shared" si="207"/>
        <v>0</v>
      </c>
      <c r="Z40">
        <f t="shared" si="207"/>
        <v>0</v>
      </c>
      <c r="AA40">
        <f t="shared" si="207"/>
        <v>0</v>
      </c>
      <c r="AB40">
        <f t="shared" si="207"/>
        <v>0</v>
      </c>
      <c r="AC40">
        <f t="shared" si="207"/>
        <v>0</v>
      </c>
      <c r="AD40">
        <f t="shared" si="207"/>
        <v>0</v>
      </c>
      <c r="AE40">
        <f t="shared" si="207"/>
        <v>0</v>
      </c>
      <c r="AF40">
        <f t="shared" si="207"/>
        <v>0</v>
      </c>
      <c r="AG40">
        <f t="shared" si="207"/>
        <v>0</v>
      </c>
      <c r="AH40">
        <f t="shared" si="207"/>
        <v>0</v>
      </c>
      <c r="AI40">
        <f t="shared" si="207"/>
        <v>0</v>
      </c>
      <c r="AL40" s="23">
        <v>9</v>
      </c>
      <c r="AM40" t="s">
        <v>66</v>
      </c>
      <c r="AN40">
        <f>VLOOKUP(AN$4,$A$5:$M$91,10)</f>
        <v>1</v>
      </c>
      <c r="AO40">
        <f t="shared" ref="AO40:BA40" si="208">VLOOKUP(AO$4,$A$5:$M$91,10)</f>
        <v>0</v>
      </c>
      <c r="AP40">
        <f t="shared" si="208"/>
        <v>0</v>
      </c>
      <c r="AQ40">
        <f t="shared" si="208"/>
        <v>0</v>
      </c>
      <c r="AR40">
        <f t="shared" si="208"/>
        <v>0</v>
      </c>
      <c r="AS40">
        <f t="shared" si="208"/>
        <v>0</v>
      </c>
      <c r="AT40">
        <f t="shared" si="208"/>
        <v>0</v>
      </c>
      <c r="AU40">
        <f t="shared" si="208"/>
        <v>0</v>
      </c>
      <c r="AV40">
        <f t="shared" si="208"/>
        <v>0</v>
      </c>
      <c r="AW40">
        <f t="shared" si="208"/>
        <v>0</v>
      </c>
      <c r="AX40">
        <f t="shared" si="208"/>
        <v>0</v>
      </c>
      <c r="AY40">
        <f t="shared" si="208"/>
        <v>0</v>
      </c>
      <c r="AZ40">
        <f t="shared" si="208"/>
        <v>0</v>
      </c>
      <c r="BA40">
        <f t="shared" si="208"/>
        <v>0</v>
      </c>
      <c r="BD40" s="23">
        <v>9</v>
      </c>
      <c r="BE40" t="s">
        <v>66</v>
      </c>
      <c r="BF40">
        <f>VLOOKUP(BF$4,$A$5:$M$91,10)</f>
        <v>0</v>
      </c>
      <c r="BG40">
        <f t="shared" ref="BG40:BV42" si="209">VLOOKUP(BG$4,$A$5:$M$91,10)</f>
        <v>0</v>
      </c>
      <c r="BH40">
        <f t="shared" si="209"/>
        <v>0</v>
      </c>
      <c r="BI40">
        <f t="shared" si="209"/>
        <v>0</v>
      </c>
      <c r="BJ40">
        <f t="shared" si="209"/>
        <v>0</v>
      </c>
      <c r="BK40">
        <f t="shared" si="209"/>
        <v>0</v>
      </c>
      <c r="BL40">
        <f t="shared" si="209"/>
        <v>0</v>
      </c>
      <c r="BM40">
        <f t="shared" si="209"/>
        <v>0</v>
      </c>
      <c r="BN40">
        <f t="shared" si="209"/>
        <v>0</v>
      </c>
      <c r="BO40">
        <f t="shared" si="209"/>
        <v>0</v>
      </c>
      <c r="BP40">
        <f t="shared" si="209"/>
        <v>0</v>
      </c>
      <c r="BQ40">
        <f t="shared" si="209"/>
        <v>0</v>
      </c>
      <c r="BR40">
        <f t="shared" si="209"/>
        <v>0</v>
      </c>
      <c r="BS40">
        <f t="shared" si="209"/>
        <v>0</v>
      </c>
      <c r="BT40">
        <f t="shared" si="209"/>
        <v>0</v>
      </c>
      <c r="BU40">
        <f t="shared" si="209"/>
        <v>0</v>
      </c>
      <c r="BV40">
        <f t="shared" si="209"/>
        <v>0</v>
      </c>
      <c r="BW40">
        <f t="shared" ref="BW40:CA42" si="210">VLOOKUP(BW$4,$A$5:$M$91,10)</f>
        <v>0</v>
      </c>
      <c r="BX40">
        <f t="shared" si="210"/>
        <v>0</v>
      </c>
      <c r="BY40">
        <f t="shared" si="210"/>
        <v>0</v>
      </c>
      <c r="BZ40">
        <f t="shared" si="210"/>
        <v>0</v>
      </c>
      <c r="CA40">
        <f t="shared" si="210"/>
        <v>0</v>
      </c>
      <c r="CD40" s="23">
        <v>9</v>
      </c>
      <c r="CE40" t="s">
        <v>66</v>
      </c>
      <c r="CF40">
        <f>VLOOKUP(CF$4,$A$5:$M$91,10)</f>
        <v>0</v>
      </c>
      <c r="CG40">
        <f t="shared" ref="CG40:CV40" si="211">VLOOKUP(CG$4,$A$5:$M$91,10)</f>
        <v>1</v>
      </c>
      <c r="CH40">
        <f t="shared" si="211"/>
        <v>0</v>
      </c>
      <c r="CI40">
        <f>VLOOKUP(CI$4,$A$5:$M$91,10)</f>
        <v>0</v>
      </c>
      <c r="CJ40">
        <f t="shared" si="211"/>
        <v>0</v>
      </c>
      <c r="CK40">
        <f t="shared" si="211"/>
        <v>0</v>
      </c>
      <c r="CL40">
        <f t="shared" si="211"/>
        <v>0</v>
      </c>
      <c r="CM40">
        <f t="shared" si="211"/>
        <v>0</v>
      </c>
      <c r="CN40">
        <f t="shared" si="211"/>
        <v>0</v>
      </c>
      <c r="CO40">
        <f t="shared" si="211"/>
        <v>0</v>
      </c>
      <c r="CP40">
        <f t="shared" si="211"/>
        <v>0</v>
      </c>
      <c r="CS40" s="23">
        <v>9</v>
      </c>
      <c r="CT40" t="s">
        <v>66</v>
      </c>
      <c r="CU40">
        <f>VLOOKUP(CU$4,$A$5:$M$91,10)</f>
        <v>0</v>
      </c>
      <c r="CV40">
        <f t="shared" si="211"/>
        <v>0</v>
      </c>
      <c r="CW40">
        <f t="shared" ref="CW40:DF40" si="212">VLOOKUP(CW$4,$A$5:$M$91,10)</f>
        <v>0</v>
      </c>
      <c r="CX40">
        <f>VLOOKUP(CX$4,$A$5:$M$91,10)</f>
        <v>0</v>
      </c>
      <c r="CY40">
        <f t="shared" si="212"/>
        <v>0</v>
      </c>
      <c r="CZ40">
        <f t="shared" si="212"/>
        <v>0</v>
      </c>
      <c r="DA40">
        <f t="shared" si="212"/>
        <v>0</v>
      </c>
      <c r="DB40">
        <f t="shared" si="212"/>
        <v>0</v>
      </c>
      <c r="DC40">
        <f t="shared" si="212"/>
        <v>0</v>
      </c>
      <c r="DD40">
        <f t="shared" si="212"/>
        <v>0</v>
      </c>
      <c r="DE40">
        <f t="shared" si="212"/>
        <v>0</v>
      </c>
      <c r="DF40">
        <f t="shared" si="212"/>
        <v>0</v>
      </c>
      <c r="DI40" s="23">
        <v>9</v>
      </c>
      <c r="DJ40" t="s">
        <v>66</v>
      </c>
      <c r="DK40">
        <f>VLOOKUP(DK$4,$A$5:$M$91,10)</f>
        <v>0</v>
      </c>
      <c r="DL40">
        <f t="shared" ref="DL40:DT40" si="213">VLOOKUP(DL$4,$A$5:$M$91,10)</f>
        <v>0</v>
      </c>
      <c r="DM40">
        <f t="shared" si="213"/>
        <v>0</v>
      </c>
      <c r="DN40">
        <f>VLOOKUP(DN$4,$A$5:$M$91,10)</f>
        <v>0</v>
      </c>
      <c r="DO40">
        <f t="shared" si="213"/>
        <v>0</v>
      </c>
      <c r="DP40">
        <f t="shared" si="213"/>
        <v>0</v>
      </c>
      <c r="DQ40">
        <f t="shared" si="213"/>
        <v>0</v>
      </c>
      <c r="DR40">
        <f t="shared" si="213"/>
        <v>0</v>
      </c>
      <c r="DS40">
        <f t="shared" si="213"/>
        <v>0</v>
      </c>
      <c r="DT40">
        <f t="shared" si="213"/>
        <v>0</v>
      </c>
      <c r="DW40" s="23">
        <v>9</v>
      </c>
      <c r="DX40" t="s">
        <v>66</v>
      </c>
      <c r="DY40">
        <f>VLOOKUP(DY$4,$A$5:$M$91,10)</f>
        <v>0</v>
      </c>
      <c r="DZ40">
        <f t="shared" ref="DZ40:EL40" si="214">VLOOKUP(DZ$4,$A$5:$M$91,10)</f>
        <v>1</v>
      </c>
      <c r="EA40">
        <f t="shared" si="214"/>
        <v>0</v>
      </c>
      <c r="EB40">
        <f>VLOOKUP(EB$4,$A$5:$M$91,10)</f>
        <v>0</v>
      </c>
      <c r="EC40">
        <f t="shared" si="214"/>
        <v>0</v>
      </c>
      <c r="ED40">
        <f t="shared" si="214"/>
        <v>0</v>
      </c>
      <c r="EE40">
        <f t="shared" si="214"/>
        <v>0</v>
      </c>
      <c r="EF40">
        <f t="shared" si="214"/>
        <v>0</v>
      </c>
      <c r="EG40">
        <f t="shared" si="214"/>
        <v>0</v>
      </c>
      <c r="EH40">
        <f t="shared" si="214"/>
        <v>0</v>
      </c>
      <c r="EI40">
        <f t="shared" si="214"/>
        <v>0</v>
      </c>
      <c r="EJ40">
        <f t="shared" si="214"/>
        <v>0</v>
      </c>
      <c r="EK40">
        <f t="shared" si="214"/>
        <v>0</v>
      </c>
      <c r="EL40">
        <f t="shared" si="214"/>
        <v>0</v>
      </c>
      <c r="EO40" s="23">
        <v>9</v>
      </c>
      <c r="EP40" t="s">
        <v>66</v>
      </c>
      <c r="EQ40">
        <f>VLOOKUP(EQ$4,$A$5:$M$91,10)</f>
        <v>0</v>
      </c>
      <c r="ER40">
        <f t="shared" ref="ER40:FK40" si="215">VLOOKUP(ER$4,$A$5:$M$91,10)</f>
        <v>0</v>
      </c>
      <c r="ES40">
        <f t="shared" si="215"/>
        <v>0</v>
      </c>
      <c r="ET40">
        <f>VLOOKUP(ET$4,$A$5:$M$91,10)</f>
        <v>0</v>
      </c>
      <c r="EU40">
        <f t="shared" si="215"/>
        <v>0</v>
      </c>
      <c r="EV40">
        <f t="shared" si="215"/>
        <v>0</v>
      </c>
      <c r="EW40">
        <f t="shared" si="215"/>
        <v>0</v>
      </c>
      <c r="EX40">
        <f t="shared" si="215"/>
        <v>0</v>
      </c>
      <c r="EY40">
        <f t="shared" si="215"/>
        <v>0</v>
      </c>
      <c r="EZ40">
        <f t="shared" si="215"/>
        <v>0</v>
      </c>
      <c r="FA40">
        <f t="shared" si="215"/>
        <v>0</v>
      </c>
      <c r="FB40">
        <f t="shared" si="215"/>
        <v>0</v>
      </c>
      <c r="FC40">
        <f t="shared" si="215"/>
        <v>0</v>
      </c>
      <c r="FD40">
        <f t="shared" si="215"/>
        <v>0</v>
      </c>
      <c r="FE40">
        <f t="shared" si="215"/>
        <v>0</v>
      </c>
      <c r="FF40">
        <f t="shared" si="215"/>
        <v>0</v>
      </c>
      <c r="FG40">
        <f t="shared" si="215"/>
        <v>0</v>
      </c>
      <c r="FH40">
        <f t="shared" si="215"/>
        <v>0</v>
      </c>
      <c r="FI40">
        <f t="shared" si="215"/>
        <v>0</v>
      </c>
      <c r="FJ40">
        <f t="shared" si="215"/>
        <v>0</v>
      </c>
      <c r="FK40">
        <f t="shared" si="215"/>
        <v>0</v>
      </c>
      <c r="FN40" s="23">
        <v>8</v>
      </c>
      <c r="FO40" t="s">
        <v>66</v>
      </c>
      <c r="FP40">
        <f>VLOOKUP(FP$4,$A$5:$M$91,9)</f>
        <v>0</v>
      </c>
      <c r="FQ40">
        <f t="shared" ref="FQ40:GA40" si="216">VLOOKUP(FQ$4,$A$5:$M$91,9)</f>
        <v>0</v>
      </c>
      <c r="FR40">
        <f t="shared" si="216"/>
        <v>0</v>
      </c>
      <c r="FS40">
        <f t="shared" si="216"/>
        <v>0</v>
      </c>
      <c r="FT40">
        <f t="shared" si="216"/>
        <v>0</v>
      </c>
      <c r="FU40">
        <f t="shared" si="216"/>
        <v>0</v>
      </c>
      <c r="FV40">
        <f t="shared" si="216"/>
        <v>0</v>
      </c>
      <c r="FW40">
        <f t="shared" si="216"/>
        <v>0</v>
      </c>
      <c r="FX40">
        <f t="shared" si="216"/>
        <v>0</v>
      </c>
      <c r="FY40">
        <f t="shared" si="216"/>
        <v>0</v>
      </c>
      <c r="FZ40">
        <f t="shared" si="216"/>
        <v>0</v>
      </c>
      <c r="GA40">
        <f t="shared" si="216"/>
        <v>0</v>
      </c>
      <c r="GD40" s="23">
        <v>8</v>
      </c>
      <c r="GE40" t="s">
        <v>66</v>
      </c>
      <c r="GF40">
        <f>VLOOKUP(GF$4,$A$5:$M$91,9)</f>
        <v>0</v>
      </c>
      <c r="GG40">
        <f t="shared" ref="GG40:HA40" si="217">VLOOKUP(GG$4,$A$5:$M$91,9)</f>
        <v>0</v>
      </c>
      <c r="GH40">
        <f t="shared" si="217"/>
        <v>0</v>
      </c>
      <c r="GI40">
        <f t="shared" si="217"/>
        <v>0</v>
      </c>
      <c r="GJ40">
        <f t="shared" si="217"/>
        <v>0</v>
      </c>
      <c r="GK40">
        <f t="shared" si="217"/>
        <v>0</v>
      </c>
      <c r="GL40">
        <f t="shared" si="217"/>
        <v>0</v>
      </c>
      <c r="GM40">
        <f t="shared" si="217"/>
        <v>0</v>
      </c>
      <c r="GN40">
        <f t="shared" si="217"/>
        <v>0</v>
      </c>
      <c r="GO40">
        <f t="shared" si="217"/>
        <v>2</v>
      </c>
      <c r="GP40">
        <f t="shared" si="217"/>
        <v>0</v>
      </c>
      <c r="GQ40">
        <f t="shared" si="217"/>
        <v>0</v>
      </c>
      <c r="GR40">
        <f t="shared" si="217"/>
        <v>0</v>
      </c>
      <c r="GS40">
        <f t="shared" si="217"/>
        <v>0</v>
      </c>
      <c r="GT40">
        <f t="shared" si="217"/>
        <v>0</v>
      </c>
      <c r="GU40">
        <f t="shared" si="217"/>
        <v>0</v>
      </c>
      <c r="GV40">
        <f t="shared" si="217"/>
        <v>0</v>
      </c>
      <c r="GW40">
        <f t="shared" si="217"/>
        <v>0</v>
      </c>
      <c r="GX40">
        <f t="shared" si="217"/>
        <v>0</v>
      </c>
      <c r="GY40">
        <f t="shared" si="217"/>
        <v>0</v>
      </c>
      <c r="GZ40">
        <f t="shared" si="217"/>
        <v>0</v>
      </c>
      <c r="HA40">
        <f t="shared" si="217"/>
        <v>0</v>
      </c>
    </row>
    <row r="41" spans="1:209" x14ac:dyDescent="0.25">
      <c r="A41" s="10" t="s">
        <v>104</v>
      </c>
      <c r="B41" s="9">
        <v>2</v>
      </c>
      <c r="C41" s="9">
        <v>1</v>
      </c>
      <c r="D41" s="9">
        <v>1</v>
      </c>
      <c r="E41" s="9">
        <v>1</v>
      </c>
      <c r="F41" s="9">
        <v>0</v>
      </c>
      <c r="G41" s="9">
        <v>0</v>
      </c>
      <c r="H41" s="9">
        <v>0</v>
      </c>
      <c r="I41" s="9">
        <v>0</v>
      </c>
      <c r="J41" s="9">
        <v>0</v>
      </c>
      <c r="K41" s="9">
        <v>1</v>
      </c>
      <c r="L41" s="9">
        <f t="shared" si="9"/>
        <v>5</v>
      </c>
      <c r="M41" s="9">
        <f t="shared" si="10"/>
        <v>1.6061358035703155</v>
      </c>
      <c r="S41" s="23"/>
      <c r="T41" t="s">
        <v>59</v>
      </c>
      <c r="U41">
        <f>VLOOKUP(U$4,$A$5:$M$91,10)</f>
        <v>0</v>
      </c>
      <c r="V41">
        <f t="shared" si="207"/>
        <v>0</v>
      </c>
      <c r="W41">
        <f t="shared" si="207"/>
        <v>0</v>
      </c>
      <c r="X41">
        <f t="shared" si="207"/>
        <v>0</v>
      </c>
      <c r="Y41">
        <f t="shared" si="207"/>
        <v>0</v>
      </c>
      <c r="Z41">
        <f t="shared" si="207"/>
        <v>0</v>
      </c>
      <c r="AA41">
        <f t="shared" si="207"/>
        <v>0</v>
      </c>
      <c r="AB41">
        <f t="shared" si="207"/>
        <v>0</v>
      </c>
      <c r="AC41">
        <f t="shared" si="207"/>
        <v>0</v>
      </c>
      <c r="AD41">
        <f t="shared" si="207"/>
        <v>0</v>
      </c>
      <c r="AE41">
        <f t="shared" si="207"/>
        <v>0</v>
      </c>
      <c r="AF41">
        <f t="shared" si="207"/>
        <v>0</v>
      </c>
      <c r="AG41">
        <f t="shared" si="207"/>
        <v>0</v>
      </c>
      <c r="AH41">
        <f t="shared" si="207"/>
        <v>0</v>
      </c>
      <c r="AI41">
        <f t="shared" si="207"/>
        <v>0</v>
      </c>
      <c r="AL41" s="23"/>
      <c r="AM41" t="s">
        <v>59</v>
      </c>
      <c r="AN41">
        <f>IF(AN40=0,0,VLOOKUP(AN4,$A$5:$M$91,13))</f>
        <v>1.6061358035703155</v>
      </c>
      <c r="AO41">
        <f t="shared" ref="AO41:BA41" si="218">IF(AO40=0,0,VLOOKUP(AO4,$A$5:$M$91,13))</f>
        <v>0</v>
      </c>
      <c r="AP41">
        <f t="shared" si="218"/>
        <v>0</v>
      </c>
      <c r="AQ41">
        <f t="shared" si="218"/>
        <v>0</v>
      </c>
      <c r="AR41">
        <f t="shared" si="218"/>
        <v>0</v>
      </c>
      <c r="AS41">
        <f t="shared" si="218"/>
        <v>0</v>
      </c>
      <c r="AT41">
        <f t="shared" si="218"/>
        <v>0</v>
      </c>
      <c r="AU41">
        <f t="shared" si="218"/>
        <v>0</v>
      </c>
      <c r="AV41">
        <f t="shared" si="218"/>
        <v>0</v>
      </c>
      <c r="AW41">
        <f t="shared" si="218"/>
        <v>0</v>
      </c>
      <c r="AX41">
        <f t="shared" si="218"/>
        <v>0</v>
      </c>
      <c r="AY41">
        <f t="shared" si="218"/>
        <v>0</v>
      </c>
      <c r="AZ41">
        <f t="shared" si="218"/>
        <v>0</v>
      </c>
      <c r="BA41">
        <f t="shared" si="218"/>
        <v>0</v>
      </c>
      <c r="BD41" s="23"/>
      <c r="BE41" t="s">
        <v>59</v>
      </c>
      <c r="BF41">
        <f>VLOOKUP(BF$4,$A$5:$M$91,10)</f>
        <v>0</v>
      </c>
      <c r="BG41">
        <f t="shared" si="209"/>
        <v>0</v>
      </c>
      <c r="BH41">
        <f t="shared" si="209"/>
        <v>0</v>
      </c>
      <c r="BI41">
        <f t="shared" si="209"/>
        <v>0</v>
      </c>
      <c r="BJ41">
        <f t="shared" si="209"/>
        <v>0</v>
      </c>
      <c r="BK41">
        <f t="shared" si="209"/>
        <v>0</v>
      </c>
      <c r="BL41">
        <f t="shared" si="209"/>
        <v>0</v>
      </c>
      <c r="BM41">
        <f t="shared" si="209"/>
        <v>0</v>
      </c>
      <c r="BN41">
        <f t="shared" si="209"/>
        <v>0</v>
      </c>
      <c r="BO41">
        <f t="shared" si="209"/>
        <v>0</v>
      </c>
      <c r="BP41">
        <f t="shared" si="209"/>
        <v>0</v>
      </c>
      <c r="BQ41">
        <f t="shared" si="209"/>
        <v>0</v>
      </c>
      <c r="BR41">
        <f t="shared" si="209"/>
        <v>0</v>
      </c>
      <c r="BS41">
        <f t="shared" si="209"/>
        <v>0</v>
      </c>
      <c r="BT41">
        <f t="shared" si="209"/>
        <v>0</v>
      </c>
      <c r="BU41">
        <f t="shared" si="209"/>
        <v>0</v>
      </c>
      <c r="BV41">
        <f t="shared" si="209"/>
        <v>0</v>
      </c>
      <c r="BW41">
        <f t="shared" si="210"/>
        <v>0</v>
      </c>
      <c r="BX41">
        <f t="shared" si="210"/>
        <v>0</v>
      </c>
      <c r="BY41">
        <f t="shared" si="210"/>
        <v>0</v>
      </c>
      <c r="BZ41">
        <f t="shared" si="210"/>
        <v>0</v>
      </c>
      <c r="CA41">
        <f t="shared" si="210"/>
        <v>0</v>
      </c>
      <c r="CD41" s="23"/>
      <c r="CE41" t="s">
        <v>59</v>
      </c>
      <c r="CF41">
        <f>IF(CF40=0,0,VLOOKUP(CF4,$A$5:$M$91,13))</f>
        <v>0</v>
      </c>
      <c r="CG41">
        <f>IF(CG40=0,0,VLOOKUP(CG4,$A$5:$M$91,13))</f>
        <v>1.6061358035703155</v>
      </c>
      <c r="CH41">
        <f t="shared" ref="CH41:CP41" si="219">IF(CH40=0,0,VLOOKUP(CH4,$A$5:$M$91,13))</f>
        <v>0</v>
      </c>
      <c r="CI41">
        <f t="shared" si="219"/>
        <v>0</v>
      </c>
      <c r="CJ41">
        <f t="shared" si="219"/>
        <v>0</v>
      </c>
      <c r="CK41">
        <f t="shared" si="219"/>
        <v>0</v>
      </c>
      <c r="CL41">
        <f t="shared" si="219"/>
        <v>0</v>
      </c>
      <c r="CM41">
        <f t="shared" si="219"/>
        <v>0</v>
      </c>
      <c r="CN41">
        <f t="shared" si="219"/>
        <v>0</v>
      </c>
      <c r="CO41">
        <f t="shared" si="219"/>
        <v>0</v>
      </c>
      <c r="CP41">
        <f t="shared" si="219"/>
        <v>0</v>
      </c>
      <c r="CS41" s="23"/>
      <c r="CT41" t="s">
        <v>59</v>
      </c>
      <c r="CU41">
        <f t="shared" ref="CU41:DF41" si="220">IF(CU40=0,0,VLOOKUP(CU4,$A$5:$M$91,13))</f>
        <v>0</v>
      </c>
      <c r="CV41">
        <f t="shared" si="220"/>
        <v>0</v>
      </c>
      <c r="CW41">
        <f t="shared" si="220"/>
        <v>0</v>
      </c>
      <c r="CX41">
        <f t="shared" si="220"/>
        <v>0</v>
      </c>
      <c r="CY41">
        <f t="shared" si="220"/>
        <v>0</v>
      </c>
      <c r="CZ41">
        <f t="shared" si="220"/>
        <v>0</v>
      </c>
      <c r="DA41">
        <f t="shared" si="220"/>
        <v>0</v>
      </c>
      <c r="DB41">
        <f t="shared" si="220"/>
        <v>0</v>
      </c>
      <c r="DC41">
        <f t="shared" si="220"/>
        <v>0</v>
      </c>
      <c r="DD41">
        <f t="shared" si="220"/>
        <v>0</v>
      </c>
      <c r="DE41">
        <f t="shared" si="220"/>
        <v>0</v>
      </c>
      <c r="DF41">
        <f t="shared" si="220"/>
        <v>0</v>
      </c>
      <c r="DI41" s="23"/>
      <c r="DJ41" t="s">
        <v>59</v>
      </c>
      <c r="DK41">
        <f t="shared" ref="DK41:DT41" si="221">IF(DK40=0,0,VLOOKUP(DK4,$A$5:$M$91,13))</f>
        <v>0</v>
      </c>
      <c r="DL41">
        <f t="shared" si="221"/>
        <v>0</v>
      </c>
      <c r="DM41">
        <f t="shared" si="221"/>
        <v>0</v>
      </c>
      <c r="DN41">
        <f t="shared" si="221"/>
        <v>0</v>
      </c>
      <c r="DO41">
        <f t="shared" si="221"/>
        <v>0</v>
      </c>
      <c r="DP41">
        <f t="shared" si="221"/>
        <v>0</v>
      </c>
      <c r="DQ41">
        <f t="shared" si="221"/>
        <v>0</v>
      </c>
      <c r="DR41">
        <f t="shared" si="221"/>
        <v>0</v>
      </c>
      <c r="DS41">
        <f t="shared" si="221"/>
        <v>0</v>
      </c>
      <c r="DT41">
        <f t="shared" si="221"/>
        <v>0</v>
      </c>
      <c r="DW41" s="23"/>
      <c r="DX41" t="s">
        <v>59</v>
      </c>
      <c r="DY41">
        <f t="shared" ref="DY41:EL41" si="222">IF(DY40=0,0,VLOOKUP(DY4,$A$5:$M$91,13))</f>
        <v>0</v>
      </c>
      <c r="DZ41">
        <f t="shared" si="222"/>
        <v>1.6061358035703155</v>
      </c>
      <c r="EA41">
        <f t="shared" si="222"/>
        <v>0</v>
      </c>
      <c r="EB41">
        <f t="shared" si="222"/>
        <v>0</v>
      </c>
      <c r="EC41">
        <f t="shared" si="222"/>
        <v>0</v>
      </c>
      <c r="ED41">
        <f t="shared" si="222"/>
        <v>0</v>
      </c>
      <c r="EE41">
        <f t="shared" si="222"/>
        <v>0</v>
      </c>
      <c r="EF41">
        <f t="shared" si="222"/>
        <v>0</v>
      </c>
      <c r="EG41">
        <f t="shared" si="222"/>
        <v>0</v>
      </c>
      <c r="EH41">
        <f t="shared" si="222"/>
        <v>0</v>
      </c>
      <c r="EI41">
        <f t="shared" si="222"/>
        <v>0</v>
      </c>
      <c r="EJ41">
        <f t="shared" si="222"/>
        <v>0</v>
      </c>
      <c r="EK41">
        <f t="shared" si="222"/>
        <v>0</v>
      </c>
      <c r="EL41">
        <f t="shared" si="222"/>
        <v>0</v>
      </c>
      <c r="EO41" s="23"/>
      <c r="EP41" t="s">
        <v>59</v>
      </c>
      <c r="EQ41">
        <f t="shared" ref="EQ41:FK41" si="223">IF(EQ40=0,0,VLOOKUP(EQ4,$A$5:$M$91,13))</f>
        <v>0</v>
      </c>
      <c r="ER41">
        <f t="shared" si="223"/>
        <v>0</v>
      </c>
      <c r="ES41">
        <f t="shared" si="223"/>
        <v>0</v>
      </c>
      <c r="ET41">
        <f t="shared" si="223"/>
        <v>0</v>
      </c>
      <c r="EU41">
        <f t="shared" si="223"/>
        <v>0</v>
      </c>
      <c r="EV41">
        <f t="shared" si="223"/>
        <v>0</v>
      </c>
      <c r="EW41">
        <f t="shared" si="223"/>
        <v>0</v>
      </c>
      <c r="EX41">
        <f t="shared" si="223"/>
        <v>0</v>
      </c>
      <c r="EY41">
        <f t="shared" si="223"/>
        <v>0</v>
      </c>
      <c r="EZ41">
        <f t="shared" si="223"/>
        <v>0</v>
      </c>
      <c r="FA41">
        <f t="shared" si="223"/>
        <v>0</v>
      </c>
      <c r="FB41">
        <f t="shared" si="223"/>
        <v>0</v>
      </c>
      <c r="FC41">
        <f t="shared" si="223"/>
        <v>0</v>
      </c>
      <c r="FD41">
        <f t="shared" si="223"/>
        <v>0</v>
      </c>
      <c r="FE41">
        <f t="shared" si="223"/>
        <v>0</v>
      </c>
      <c r="FF41">
        <f t="shared" si="223"/>
        <v>0</v>
      </c>
      <c r="FG41">
        <f t="shared" si="223"/>
        <v>0</v>
      </c>
      <c r="FH41">
        <f t="shared" si="223"/>
        <v>0</v>
      </c>
      <c r="FI41">
        <f t="shared" si="223"/>
        <v>0</v>
      </c>
      <c r="FJ41">
        <f t="shared" si="223"/>
        <v>0</v>
      </c>
      <c r="FK41">
        <f t="shared" si="223"/>
        <v>0</v>
      </c>
      <c r="FN41" s="23"/>
      <c r="FO41" t="s">
        <v>59</v>
      </c>
      <c r="FP41">
        <f t="shared" ref="FP41:GA41" si="224">IF(FP40=0,0,VLOOKUP(FP4,$A$5:$M$91,13))</f>
        <v>0</v>
      </c>
      <c r="FQ41">
        <f t="shared" si="224"/>
        <v>0</v>
      </c>
      <c r="FR41">
        <f t="shared" si="224"/>
        <v>0</v>
      </c>
      <c r="FS41">
        <f t="shared" si="224"/>
        <v>0</v>
      </c>
      <c r="FT41">
        <f t="shared" si="224"/>
        <v>0</v>
      </c>
      <c r="FU41">
        <f t="shared" si="224"/>
        <v>0</v>
      </c>
      <c r="FV41">
        <f t="shared" si="224"/>
        <v>0</v>
      </c>
      <c r="FW41">
        <f t="shared" si="224"/>
        <v>0</v>
      </c>
      <c r="FX41">
        <f t="shared" si="224"/>
        <v>0</v>
      </c>
      <c r="FY41">
        <f t="shared" si="224"/>
        <v>0</v>
      </c>
      <c r="FZ41">
        <f t="shared" si="224"/>
        <v>0</v>
      </c>
      <c r="GA41">
        <f t="shared" si="224"/>
        <v>0</v>
      </c>
      <c r="GD41" s="23"/>
      <c r="GE41" t="s">
        <v>59</v>
      </c>
      <c r="GF41">
        <f t="shared" ref="GF41:HA41" si="225">IF(GF40=0,0,VLOOKUP(GF4,$A$5:$M$91,13))</f>
        <v>0</v>
      </c>
      <c r="GG41">
        <f t="shared" si="225"/>
        <v>0</v>
      </c>
      <c r="GH41">
        <f t="shared" si="225"/>
        <v>0</v>
      </c>
      <c r="GI41">
        <f t="shared" si="225"/>
        <v>0</v>
      </c>
      <c r="GJ41">
        <f t="shared" si="225"/>
        <v>0</v>
      </c>
      <c r="GK41">
        <f t="shared" si="225"/>
        <v>0</v>
      </c>
      <c r="GL41">
        <f t="shared" si="225"/>
        <v>0</v>
      </c>
      <c r="GM41">
        <f t="shared" si="225"/>
        <v>0</v>
      </c>
      <c r="GN41">
        <f t="shared" si="225"/>
        <v>0</v>
      </c>
      <c r="GO41">
        <f t="shared" si="225"/>
        <v>1.6061358035703155</v>
      </c>
      <c r="GP41">
        <f t="shared" si="225"/>
        <v>0</v>
      </c>
      <c r="GQ41">
        <f t="shared" si="225"/>
        <v>0</v>
      </c>
      <c r="GR41">
        <f t="shared" si="225"/>
        <v>0</v>
      </c>
      <c r="GS41">
        <f t="shared" si="225"/>
        <v>0</v>
      </c>
      <c r="GT41">
        <f t="shared" si="225"/>
        <v>0</v>
      </c>
      <c r="GU41">
        <f t="shared" si="225"/>
        <v>0</v>
      </c>
      <c r="GV41">
        <f t="shared" si="225"/>
        <v>0</v>
      </c>
      <c r="GW41">
        <f t="shared" si="225"/>
        <v>0</v>
      </c>
      <c r="GX41">
        <f t="shared" si="225"/>
        <v>0</v>
      </c>
      <c r="GY41">
        <f t="shared" si="225"/>
        <v>0</v>
      </c>
      <c r="GZ41">
        <f t="shared" si="225"/>
        <v>0</v>
      </c>
      <c r="HA41">
        <f t="shared" si="225"/>
        <v>0</v>
      </c>
    </row>
    <row r="42" spans="1:209" x14ac:dyDescent="0.25">
      <c r="A42" s="10" t="s">
        <v>88</v>
      </c>
      <c r="B42" s="9">
        <v>0</v>
      </c>
      <c r="C42" s="9">
        <v>0</v>
      </c>
      <c r="D42" s="9">
        <v>0</v>
      </c>
      <c r="E42" s="9">
        <v>0</v>
      </c>
      <c r="F42" s="9">
        <v>0</v>
      </c>
      <c r="G42" s="9">
        <v>1</v>
      </c>
      <c r="H42" s="9">
        <v>0</v>
      </c>
      <c r="I42" s="9">
        <v>0</v>
      </c>
      <c r="J42" s="9">
        <v>0</v>
      </c>
      <c r="K42" s="9">
        <v>0</v>
      </c>
      <c r="L42" s="9">
        <f t="shared" si="9"/>
        <v>1</v>
      </c>
      <c r="M42" s="9">
        <f t="shared" si="10"/>
        <v>2.7047480922384253</v>
      </c>
      <c r="S42" s="23"/>
      <c r="T42" t="s">
        <v>67</v>
      </c>
      <c r="U42">
        <f>VLOOKUP(U$4,$A$5:$M$91,10)</f>
        <v>0</v>
      </c>
      <c r="V42">
        <f>VLOOKUP(V$4,$A$5:$M$91,10)</f>
        <v>0</v>
      </c>
      <c r="W42">
        <f t="shared" si="207"/>
        <v>0</v>
      </c>
      <c r="X42">
        <f t="shared" si="207"/>
        <v>0</v>
      </c>
      <c r="Y42">
        <f t="shared" si="207"/>
        <v>0</v>
      </c>
      <c r="Z42">
        <f t="shared" si="207"/>
        <v>0</v>
      </c>
      <c r="AA42">
        <f t="shared" si="207"/>
        <v>0</v>
      </c>
      <c r="AB42">
        <f t="shared" si="207"/>
        <v>0</v>
      </c>
      <c r="AC42">
        <f t="shared" si="207"/>
        <v>0</v>
      </c>
      <c r="AD42">
        <f t="shared" si="207"/>
        <v>0</v>
      </c>
      <c r="AE42">
        <f t="shared" si="207"/>
        <v>0</v>
      </c>
      <c r="AF42">
        <f t="shared" si="207"/>
        <v>0</v>
      </c>
      <c r="AG42">
        <f t="shared" si="207"/>
        <v>0</v>
      </c>
      <c r="AH42">
        <f t="shared" si="207"/>
        <v>0</v>
      </c>
      <c r="AI42">
        <f t="shared" si="207"/>
        <v>0</v>
      </c>
      <c r="AL42" s="23"/>
      <c r="AM42" t="s">
        <v>69</v>
      </c>
      <c r="AN42">
        <f>(AN41*($Q$3+1)*AN40)/($Q$3*((1-$Q$4)+($Q$4*$J$92/$Q$5))+AN40)</f>
        <v>1.8114910298452109</v>
      </c>
      <c r="AO42">
        <f t="shared" ref="AO42:BA42" si="226">(AO41*($Q$3+1)*AO40)/($Q$3*((1-$Q$4)+($Q$4*$J$92/$Q$5))+AO40)</f>
        <v>0</v>
      </c>
      <c r="AP42">
        <f t="shared" si="226"/>
        <v>0</v>
      </c>
      <c r="AQ42">
        <f t="shared" si="226"/>
        <v>0</v>
      </c>
      <c r="AR42">
        <f t="shared" si="226"/>
        <v>0</v>
      </c>
      <c r="AS42">
        <f t="shared" si="226"/>
        <v>0</v>
      </c>
      <c r="AT42">
        <f t="shared" si="226"/>
        <v>0</v>
      </c>
      <c r="AU42">
        <f t="shared" si="226"/>
        <v>0</v>
      </c>
      <c r="AV42">
        <f t="shared" si="226"/>
        <v>0</v>
      </c>
      <c r="AW42">
        <f t="shared" si="226"/>
        <v>0</v>
      </c>
      <c r="AX42">
        <f t="shared" si="226"/>
        <v>0</v>
      </c>
      <c r="AY42">
        <f t="shared" si="226"/>
        <v>0</v>
      </c>
      <c r="AZ42">
        <f t="shared" si="226"/>
        <v>0</v>
      </c>
      <c r="BA42">
        <f t="shared" si="226"/>
        <v>0</v>
      </c>
      <c r="BD42" s="23"/>
      <c r="BE42" t="s">
        <v>71</v>
      </c>
      <c r="BF42">
        <f>VLOOKUP(BF$4,$A$5:$M$91,10)</f>
        <v>0</v>
      </c>
      <c r="BG42">
        <f>VLOOKUP(BG$4,$A$5:$M$91,10)</f>
        <v>0</v>
      </c>
      <c r="BH42">
        <f>VLOOKUP(BH$4,$A$5:$M$91,10)</f>
        <v>0</v>
      </c>
      <c r="BI42">
        <f t="shared" si="209"/>
        <v>0</v>
      </c>
      <c r="BJ42">
        <f t="shared" si="209"/>
        <v>0</v>
      </c>
      <c r="BK42">
        <f t="shared" si="209"/>
        <v>0</v>
      </c>
      <c r="BL42">
        <f t="shared" si="209"/>
        <v>0</v>
      </c>
      <c r="BM42">
        <f t="shared" si="209"/>
        <v>0</v>
      </c>
      <c r="BN42">
        <f t="shared" si="209"/>
        <v>0</v>
      </c>
      <c r="BO42">
        <f t="shared" si="209"/>
        <v>0</v>
      </c>
      <c r="BP42">
        <f t="shared" si="209"/>
        <v>0</v>
      </c>
      <c r="BQ42">
        <f t="shared" si="209"/>
        <v>0</v>
      </c>
      <c r="BR42">
        <f t="shared" si="209"/>
        <v>0</v>
      </c>
      <c r="BS42">
        <f t="shared" si="209"/>
        <v>0</v>
      </c>
      <c r="BT42">
        <f t="shared" si="209"/>
        <v>0</v>
      </c>
      <c r="BU42">
        <f t="shared" si="209"/>
        <v>0</v>
      </c>
      <c r="BV42">
        <f t="shared" si="209"/>
        <v>0</v>
      </c>
      <c r="BW42">
        <f t="shared" si="210"/>
        <v>0</v>
      </c>
      <c r="BX42">
        <f t="shared" si="210"/>
        <v>0</v>
      </c>
      <c r="BY42">
        <f t="shared" si="210"/>
        <v>0</v>
      </c>
      <c r="BZ42">
        <f t="shared" si="210"/>
        <v>0</v>
      </c>
      <c r="CA42">
        <f t="shared" si="210"/>
        <v>0</v>
      </c>
      <c r="CD42" s="23"/>
      <c r="CE42" t="s">
        <v>73</v>
      </c>
      <c r="CF42">
        <f>(CF41*($Q$3+1)*CF40)/($Q$3*((1-$Q$4)+($Q$4*$J$92/$Q$5))+CF40)</f>
        <v>0</v>
      </c>
      <c r="CG42">
        <f t="shared" ref="CG42:CP42" si="227">(CG41*($Q$3+1)*CG40)/($Q$3*((1-$Q$4)+($Q$4*$J$92/$Q$5))+CG40)</f>
        <v>1.8114910298452109</v>
      </c>
      <c r="CH42">
        <f t="shared" si="227"/>
        <v>0</v>
      </c>
      <c r="CI42">
        <f t="shared" si="227"/>
        <v>0</v>
      </c>
      <c r="CJ42">
        <f t="shared" si="227"/>
        <v>0</v>
      </c>
      <c r="CK42">
        <f t="shared" si="227"/>
        <v>0</v>
      </c>
      <c r="CL42">
        <f t="shared" si="227"/>
        <v>0</v>
      </c>
      <c r="CM42">
        <f t="shared" si="227"/>
        <v>0</v>
      </c>
      <c r="CN42">
        <f t="shared" si="227"/>
        <v>0</v>
      </c>
      <c r="CO42">
        <f t="shared" si="227"/>
        <v>0</v>
      </c>
      <c r="CP42">
        <f t="shared" si="227"/>
        <v>0</v>
      </c>
      <c r="CS42" s="23"/>
      <c r="CT42" t="s">
        <v>82</v>
      </c>
      <c r="CU42">
        <f t="shared" ref="CU42:DF42" si="228">(CU41*($Q$3+1)*CU40)/($Q$3*((1-$Q$4)+($Q$4*$J$92/$Q$5))+CU40)</f>
        <v>0</v>
      </c>
      <c r="CV42">
        <f t="shared" si="228"/>
        <v>0</v>
      </c>
      <c r="CW42">
        <f t="shared" si="228"/>
        <v>0</v>
      </c>
      <c r="CX42">
        <f t="shared" si="228"/>
        <v>0</v>
      </c>
      <c r="CY42">
        <f t="shared" si="228"/>
        <v>0</v>
      </c>
      <c r="CZ42">
        <f t="shared" si="228"/>
        <v>0</v>
      </c>
      <c r="DA42">
        <f t="shared" si="228"/>
        <v>0</v>
      </c>
      <c r="DB42">
        <f t="shared" si="228"/>
        <v>0</v>
      </c>
      <c r="DC42">
        <f t="shared" si="228"/>
        <v>0</v>
      </c>
      <c r="DD42">
        <f t="shared" si="228"/>
        <v>0</v>
      </c>
      <c r="DE42">
        <f t="shared" si="228"/>
        <v>0</v>
      </c>
      <c r="DF42">
        <f t="shared" si="228"/>
        <v>0</v>
      </c>
      <c r="DI42" s="23"/>
      <c r="DJ42" t="s">
        <v>86</v>
      </c>
      <c r="DK42">
        <f t="shared" ref="DK42:DT42" si="229">(DK41*($Q$3+1)*DK40)/($Q$3*((1-$Q$4)+($Q$4*$J$92/$Q$5))+DK40)</f>
        <v>0</v>
      </c>
      <c r="DL42">
        <f t="shared" si="229"/>
        <v>0</v>
      </c>
      <c r="DM42">
        <f t="shared" si="229"/>
        <v>0</v>
      </c>
      <c r="DN42">
        <f t="shared" si="229"/>
        <v>0</v>
      </c>
      <c r="DO42">
        <f t="shared" si="229"/>
        <v>0</v>
      </c>
      <c r="DP42">
        <f t="shared" si="229"/>
        <v>0</v>
      </c>
      <c r="DQ42">
        <f t="shared" si="229"/>
        <v>0</v>
      </c>
      <c r="DR42">
        <f t="shared" si="229"/>
        <v>0</v>
      </c>
      <c r="DS42">
        <f t="shared" si="229"/>
        <v>0</v>
      </c>
      <c r="DT42">
        <f t="shared" si="229"/>
        <v>0</v>
      </c>
      <c r="DW42" s="23"/>
      <c r="DX42" t="s">
        <v>90</v>
      </c>
      <c r="DY42">
        <f t="shared" ref="DY42:EL42" si="230">(DY41*($Q$3+1)*DY40)/($Q$3*((1-$Q$4)+($Q$4*$J$92/$Q$5))+DY40)</f>
        <v>0</v>
      </c>
      <c r="DZ42">
        <f t="shared" si="230"/>
        <v>1.8114910298452109</v>
      </c>
      <c r="EA42">
        <f t="shared" si="230"/>
        <v>0</v>
      </c>
      <c r="EB42">
        <f t="shared" si="230"/>
        <v>0</v>
      </c>
      <c r="EC42">
        <f t="shared" si="230"/>
        <v>0</v>
      </c>
      <c r="ED42">
        <f t="shared" si="230"/>
        <v>0</v>
      </c>
      <c r="EE42">
        <f t="shared" si="230"/>
        <v>0</v>
      </c>
      <c r="EF42">
        <f t="shared" si="230"/>
        <v>0</v>
      </c>
      <c r="EG42">
        <f t="shared" si="230"/>
        <v>0</v>
      </c>
      <c r="EH42">
        <f t="shared" si="230"/>
        <v>0</v>
      </c>
      <c r="EI42">
        <f t="shared" si="230"/>
        <v>0</v>
      </c>
      <c r="EJ42">
        <f t="shared" si="230"/>
        <v>0</v>
      </c>
      <c r="EK42">
        <f t="shared" si="230"/>
        <v>0</v>
      </c>
      <c r="EL42">
        <f t="shared" si="230"/>
        <v>0</v>
      </c>
      <c r="EO42" s="23"/>
      <c r="EP42" t="s">
        <v>94</v>
      </c>
      <c r="EQ42">
        <f t="shared" ref="EQ42:FK42" si="231">(EQ41*($Q$3+1)*EQ40)/($Q$3*((1-$Q$4)+($Q$4*$J$92/$Q$5))+EQ40)</f>
        <v>0</v>
      </c>
      <c r="ER42">
        <f t="shared" si="231"/>
        <v>0</v>
      </c>
      <c r="ES42">
        <f t="shared" si="231"/>
        <v>0</v>
      </c>
      <c r="ET42">
        <f t="shared" si="231"/>
        <v>0</v>
      </c>
      <c r="EU42">
        <f t="shared" si="231"/>
        <v>0</v>
      </c>
      <c r="EV42">
        <f t="shared" si="231"/>
        <v>0</v>
      </c>
      <c r="EW42">
        <f t="shared" si="231"/>
        <v>0</v>
      </c>
      <c r="EX42">
        <f t="shared" si="231"/>
        <v>0</v>
      </c>
      <c r="EY42">
        <f t="shared" si="231"/>
        <v>0</v>
      </c>
      <c r="EZ42">
        <f t="shared" si="231"/>
        <v>0</v>
      </c>
      <c r="FA42">
        <f t="shared" si="231"/>
        <v>0</v>
      </c>
      <c r="FB42">
        <f t="shared" si="231"/>
        <v>0</v>
      </c>
      <c r="FC42">
        <f t="shared" si="231"/>
        <v>0</v>
      </c>
      <c r="FD42">
        <f t="shared" si="231"/>
        <v>0</v>
      </c>
      <c r="FE42">
        <f t="shared" si="231"/>
        <v>0</v>
      </c>
      <c r="FF42">
        <f t="shared" si="231"/>
        <v>0</v>
      </c>
      <c r="FG42">
        <f t="shared" si="231"/>
        <v>0</v>
      </c>
      <c r="FH42">
        <f t="shared" si="231"/>
        <v>0</v>
      </c>
      <c r="FI42">
        <f t="shared" si="231"/>
        <v>0</v>
      </c>
      <c r="FJ42">
        <f t="shared" si="231"/>
        <v>0</v>
      </c>
      <c r="FK42">
        <f t="shared" si="231"/>
        <v>0</v>
      </c>
      <c r="FN42" s="23"/>
      <c r="FO42" t="s">
        <v>98</v>
      </c>
      <c r="FP42">
        <f t="shared" ref="FP42:GA42" si="232">(FP41*($Q$3+1)*FP40)/($Q$3*((1-$Q$4)+($Q$4*$J$92/$Q$5))+FP40)</f>
        <v>0</v>
      </c>
      <c r="FQ42">
        <f t="shared" si="232"/>
        <v>0</v>
      </c>
      <c r="FR42">
        <f t="shared" si="232"/>
        <v>0</v>
      </c>
      <c r="FS42">
        <f t="shared" si="232"/>
        <v>0</v>
      </c>
      <c r="FT42">
        <f t="shared" si="232"/>
        <v>0</v>
      </c>
      <c r="FU42">
        <f t="shared" si="232"/>
        <v>0</v>
      </c>
      <c r="FV42">
        <f t="shared" si="232"/>
        <v>0</v>
      </c>
      <c r="FW42">
        <f t="shared" si="232"/>
        <v>0</v>
      </c>
      <c r="FX42">
        <f t="shared" si="232"/>
        <v>0</v>
      </c>
      <c r="FY42">
        <f t="shared" si="232"/>
        <v>0</v>
      </c>
      <c r="FZ42">
        <f t="shared" si="232"/>
        <v>0</v>
      </c>
      <c r="GA42">
        <f t="shared" si="232"/>
        <v>0</v>
      </c>
      <c r="GD42" s="23"/>
      <c r="GE42" t="s">
        <v>101</v>
      </c>
      <c r="GF42">
        <f t="shared" ref="GF42:HA42" si="233">(GF41*($Q$3+1)*GF40)/($Q$3*((1-$Q$4)+($Q$4*$J$92/$Q$5))+GF40)</f>
        <v>0</v>
      </c>
      <c r="GG42">
        <f t="shared" si="233"/>
        <v>0</v>
      </c>
      <c r="GH42">
        <f t="shared" si="233"/>
        <v>0</v>
      </c>
      <c r="GI42">
        <f t="shared" si="233"/>
        <v>0</v>
      </c>
      <c r="GJ42">
        <f t="shared" si="233"/>
        <v>0</v>
      </c>
      <c r="GK42">
        <f t="shared" si="233"/>
        <v>0</v>
      </c>
      <c r="GL42">
        <f t="shared" si="233"/>
        <v>0</v>
      </c>
      <c r="GM42">
        <f t="shared" si="233"/>
        <v>0</v>
      </c>
      <c r="GN42">
        <f t="shared" si="233"/>
        <v>0</v>
      </c>
      <c r="GO42">
        <f t="shared" si="233"/>
        <v>2.3951032889500992</v>
      </c>
      <c r="GP42">
        <f t="shared" si="233"/>
        <v>0</v>
      </c>
      <c r="GQ42">
        <f t="shared" si="233"/>
        <v>0</v>
      </c>
      <c r="GR42">
        <f t="shared" si="233"/>
        <v>0</v>
      </c>
      <c r="GS42">
        <f t="shared" si="233"/>
        <v>0</v>
      </c>
      <c r="GT42">
        <f t="shared" si="233"/>
        <v>0</v>
      </c>
      <c r="GU42">
        <f t="shared" si="233"/>
        <v>0</v>
      </c>
      <c r="GV42">
        <f t="shared" si="233"/>
        <v>0</v>
      </c>
      <c r="GW42">
        <f t="shared" si="233"/>
        <v>0</v>
      </c>
      <c r="GX42">
        <f t="shared" si="233"/>
        <v>0</v>
      </c>
      <c r="GY42">
        <f t="shared" si="233"/>
        <v>0</v>
      </c>
      <c r="GZ42">
        <f t="shared" si="233"/>
        <v>0</v>
      </c>
      <c r="HA42">
        <f t="shared" si="233"/>
        <v>0</v>
      </c>
    </row>
    <row r="43" spans="1:209" x14ac:dyDescent="0.25">
      <c r="A43" s="10" t="s">
        <v>151</v>
      </c>
      <c r="B43" s="9">
        <v>0</v>
      </c>
      <c r="C43" s="9">
        <v>0</v>
      </c>
      <c r="D43" s="9">
        <v>0</v>
      </c>
      <c r="E43" s="9">
        <v>0</v>
      </c>
      <c r="F43" s="9">
        <v>0</v>
      </c>
      <c r="G43" s="9">
        <v>0</v>
      </c>
      <c r="H43" s="9">
        <v>1</v>
      </c>
      <c r="I43" s="9">
        <v>0</v>
      </c>
      <c r="J43" s="9">
        <v>0</v>
      </c>
      <c r="K43" s="9">
        <v>0</v>
      </c>
      <c r="L43" s="9">
        <f t="shared" si="9"/>
        <v>1</v>
      </c>
      <c r="M43" s="9">
        <f t="shared" si="10"/>
        <v>2.7047480922384253</v>
      </c>
      <c r="S43" s="23"/>
      <c r="T43" t="s">
        <v>68</v>
      </c>
      <c r="U43">
        <f>VLOOKUP(U$4,$A$5:$M$91,10)</f>
        <v>0</v>
      </c>
      <c r="V43">
        <f t="shared" si="207"/>
        <v>0</v>
      </c>
      <c r="W43">
        <f t="shared" si="207"/>
        <v>0</v>
      </c>
      <c r="X43">
        <f t="shared" si="207"/>
        <v>0</v>
      </c>
      <c r="Y43">
        <f t="shared" si="207"/>
        <v>0</v>
      </c>
      <c r="Z43">
        <f t="shared" si="207"/>
        <v>0</v>
      </c>
      <c r="AA43">
        <f t="shared" si="207"/>
        <v>0</v>
      </c>
      <c r="AB43">
        <f t="shared" si="207"/>
        <v>0</v>
      </c>
      <c r="AC43">
        <f t="shared" si="207"/>
        <v>0</v>
      </c>
      <c r="AD43">
        <f t="shared" si="207"/>
        <v>0</v>
      </c>
      <c r="AE43">
        <f t="shared" si="207"/>
        <v>0</v>
      </c>
      <c r="AF43">
        <f t="shared" si="207"/>
        <v>0</v>
      </c>
      <c r="AG43">
        <f t="shared" si="207"/>
        <v>0</v>
      </c>
      <c r="AH43">
        <f t="shared" si="207"/>
        <v>0</v>
      </c>
      <c r="AI43">
        <f t="shared" si="207"/>
        <v>0</v>
      </c>
      <c r="AL43" s="23"/>
      <c r="AM43" t="s">
        <v>70</v>
      </c>
      <c r="AN43">
        <f>SUM(AN42:BA42)</f>
        <v>1.8114910298452109</v>
      </c>
      <c r="BD43" s="23"/>
      <c r="BE43" t="s">
        <v>72</v>
      </c>
      <c r="BF43">
        <f>VLOOKUP(BF$4,$A$5:$M$91,10)</f>
        <v>0</v>
      </c>
      <c r="CD43" s="23"/>
      <c r="CE43" t="s">
        <v>74</v>
      </c>
      <c r="CF43">
        <f>SUM(CF42:CP42)</f>
        <v>1.8114910298452109</v>
      </c>
      <c r="CS43" s="23"/>
      <c r="CT43" t="s">
        <v>83</v>
      </c>
      <c r="CU43">
        <f>SUM(CU42:DE42)</f>
        <v>0</v>
      </c>
      <c r="DI43" s="23"/>
      <c r="DJ43" t="s">
        <v>87</v>
      </c>
      <c r="DK43">
        <f>SUM(DK42:DT42)</f>
        <v>0</v>
      </c>
      <c r="DW43" s="23"/>
      <c r="DX43" t="s">
        <v>91</v>
      </c>
      <c r="DY43">
        <f>SUM(DY42:EL42)</f>
        <v>1.8114910298452109</v>
      </c>
      <c r="EO43" s="23"/>
      <c r="EP43" t="s">
        <v>95</v>
      </c>
      <c r="EQ43">
        <f>SUM(EQ42:FD42)</f>
        <v>0</v>
      </c>
      <c r="FN43" s="23"/>
      <c r="FO43" t="s">
        <v>99</v>
      </c>
      <c r="FP43">
        <f>SUM(FP42:GA42)</f>
        <v>0</v>
      </c>
      <c r="GD43" s="23"/>
      <c r="GE43" t="s">
        <v>102</v>
      </c>
      <c r="GF43">
        <f>SUM(GF42:HA42)</f>
        <v>2.3951032889500992</v>
      </c>
    </row>
    <row r="44" spans="1:209" x14ac:dyDescent="0.25">
      <c r="A44" s="10" t="s">
        <v>111</v>
      </c>
      <c r="B44" s="9">
        <v>1</v>
      </c>
      <c r="C44" s="9">
        <v>0</v>
      </c>
      <c r="D44" s="9">
        <v>0</v>
      </c>
      <c r="E44" s="9">
        <v>0</v>
      </c>
      <c r="F44" s="9">
        <v>0</v>
      </c>
      <c r="G44" s="9">
        <v>0</v>
      </c>
      <c r="H44" s="9">
        <v>0</v>
      </c>
      <c r="I44" s="9">
        <v>0</v>
      </c>
      <c r="J44" s="9">
        <v>0</v>
      </c>
      <c r="K44" s="9">
        <v>0</v>
      </c>
      <c r="L44" s="9">
        <f t="shared" si="9"/>
        <v>1</v>
      </c>
      <c r="M44" s="9">
        <f t="shared" si="10"/>
        <v>2.7047480922384253</v>
      </c>
      <c r="S44" s="4"/>
      <c r="AL44" s="4"/>
      <c r="BD44" s="4"/>
      <c r="CD44" s="4"/>
      <c r="CS44" s="4"/>
      <c r="DI44" s="4"/>
      <c r="DW44" s="4"/>
      <c r="EO44" s="4"/>
      <c r="FN44" s="4"/>
      <c r="GD44" s="4"/>
    </row>
    <row r="45" spans="1:209" x14ac:dyDescent="0.25">
      <c r="A45" s="10" t="s">
        <v>143</v>
      </c>
      <c r="B45" s="9">
        <v>0</v>
      </c>
      <c r="C45" s="9">
        <v>0</v>
      </c>
      <c r="D45" s="9">
        <v>0</v>
      </c>
      <c r="E45" s="9">
        <v>0</v>
      </c>
      <c r="F45" s="9">
        <v>1</v>
      </c>
      <c r="G45" s="9">
        <v>1</v>
      </c>
      <c r="H45" s="9">
        <v>0</v>
      </c>
      <c r="I45" s="9">
        <v>0</v>
      </c>
      <c r="J45" s="9">
        <v>0</v>
      </c>
      <c r="K45" s="9">
        <v>1</v>
      </c>
      <c r="L45" s="9">
        <f t="shared" si="9"/>
        <v>3</v>
      </c>
      <c r="M45" s="9">
        <f t="shared" si="10"/>
        <v>2.0116009116784799</v>
      </c>
      <c r="S45" s="23">
        <v>10</v>
      </c>
      <c r="T45" t="s">
        <v>66</v>
      </c>
      <c r="U45">
        <f>VLOOKUP(U$4,$A$5:$M$91,11)</f>
        <v>0</v>
      </c>
      <c r="V45">
        <f t="shared" ref="V45:AI45" si="234">VLOOKUP(V$4,$A$5:$M$91,11)</f>
        <v>1</v>
      </c>
      <c r="W45">
        <f t="shared" si="234"/>
        <v>1</v>
      </c>
      <c r="X45">
        <f t="shared" si="234"/>
        <v>0</v>
      </c>
      <c r="Y45">
        <f t="shared" si="234"/>
        <v>0</v>
      </c>
      <c r="Z45">
        <f t="shared" si="234"/>
        <v>0</v>
      </c>
      <c r="AA45">
        <f t="shared" si="234"/>
        <v>0</v>
      </c>
      <c r="AB45">
        <f t="shared" si="234"/>
        <v>0</v>
      </c>
      <c r="AC45">
        <f t="shared" si="234"/>
        <v>0</v>
      </c>
      <c r="AD45">
        <f t="shared" si="234"/>
        <v>0</v>
      </c>
      <c r="AE45">
        <f t="shared" si="234"/>
        <v>0</v>
      </c>
      <c r="AF45">
        <f t="shared" si="234"/>
        <v>0</v>
      </c>
      <c r="AG45">
        <f t="shared" si="234"/>
        <v>0</v>
      </c>
      <c r="AH45">
        <f t="shared" si="234"/>
        <v>0</v>
      </c>
      <c r="AI45">
        <f t="shared" si="234"/>
        <v>0</v>
      </c>
      <c r="AL45" s="23">
        <v>10</v>
      </c>
      <c r="AM45" t="s">
        <v>66</v>
      </c>
      <c r="AN45">
        <f>VLOOKUP(AN$4,$A$5:$M$91,11)</f>
        <v>1</v>
      </c>
      <c r="AO45">
        <f t="shared" ref="AO45:BA45" si="235">VLOOKUP(AO$4,$A$5:$M$91,11)</f>
        <v>1</v>
      </c>
      <c r="AP45">
        <f t="shared" si="235"/>
        <v>1</v>
      </c>
      <c r="AQ45">
        <f t="shared" si="235"/>
        <v>1</v>
      </c>
      <c r="AR45">
        <f t="shared" si="235"/>
        <v>0</v>
      </c>
      <c r="AS45">
        <f t="shared" si="235"/>
        <v>0</v>
      </c>
      <c r="AT45">
        <f t="shared" si="235"/>
        <v>0</v>
      </c>
      <c r="AU45">
        <f t="shared" si="235"/>
        <v>0</v>
      </c>
      <c r="AV45">
        <f t="shared" si="235"/>
        <v>0</v>
      </c>
      <c r="AW45">
        <f t="shared" si="235"/>
        <v>0</v>
      </c>
      <c r="AX45">
        <f t="shared" si="235"/>
        <v>1</v>
      </c>
      <c r="AY45">
        <f t="shared" si="235"/>
        <v>1</v>
      </c>
      <c r="AZ45">
        <f t="shared" si="235"/>
        <v>1</v>
      </c>
      <c r="BA45">
        <f t="shared" si="235"/>
        <v>1</v>
      </c>
      <c r="BD45" s="23">
        <v>10</v>
      </c>
      <c r="BE45" t="s">
        <v>66</v>
      </c>
      <c r="BF45">
        <f>VLOOKUP(BF$4,$A$5:$M$91,11)</f>
        <v>0</v>
      </c>
      <c r="BG45">
        <f t="shared" ref="BG45:CA45" si="236">VLOOKUP(BG$4,$A$5:$M$91,11)</f>
        <v>0</v>
      </c>
      <c r="BH45">
        <f t="shared" si="236"/>
        <v>0</v>
      </c>
      <c r="BI45">
        <f t="shared" si="236"/>
        <v>0</v>
      </c>
      <c r="BJ45">
        <f t="shared" si="236"/>
        <v>0</v>
      </c>
      <c r="BK45">
        <f t="shared" si="236"/>
        <v>0</v>
      </c>
      <c r="BL45">
        <f t="shared" si="236"/>
        <v>0</v>
      </c>
      <c r="BM45">
        <f t="shared" si="236"/>
        <v>0</v>
      </c>
      <c r="BN45">
        <f t="shared" si="236"/>
        <v>0</v>
      </c>
      <c r="BO45">
        <f t="shared" si="236"/>
        <v>0</v>
      </c>
      <c r="BP45">
        <f t="shared" si="236"/>
        <v>1</v>
      </c>
      <c r="BQ45">
        <f t="shared" si="236"/>
        <v>0</v>
      </c>
      <c r="BR45">
        <f t="shared" si="236"/>
        <v>1</v>
      </c>
      <c r="BS45">
        <f t="shared" si="236"/>
        <v>1</v>
      </c>
      <c r="BT45">
        <f t="shared" si="236"/>
        <v>1</v>
      </c>
      <c r="BU45">
        <f t="shared" si="236"/>
        <v>0</v>
      </c>
      <c r="BV45">
        <f t="shared" si="236"/>
        <v>0</v>
      </c>
      <c r="BW45">
        <f t="shared" si="236"/>
        <v>2</v>
      </c>
      <c r="BX45">
        <f t="shared" si="236"/>
        <v>0</v>
      </c>
      <c r="BY45">
        <f t="shared" si="236"/>
        <v>0</v>
      </c>
      <c r="BZ45">
        <f t="shared" si="236"/>
        <v>0</v>
      </c>
      <c r="CA45">
        <f t="shared" si="236"/>
        <v>0</v>
      </c>
      <c r="CD45" s="23">
        <v>10</v>
      </c>
      <c r="CE45" t="s">
        <v>66</v>
      </c>
      <c r="CF45">
        <f>VLOOKUP(CF$4,$A$5:$M$91,11)</f>
        <v>0</v>
      </c>
      <c r="CG45">
        <f t="shared" ref="CG45:DF45" si="237">VLOOKUP(CG$4,$A$5:$M$91,11)</f>
        <v>1</v>
      </c>
      <c r="CH45">
        <f t="shared" si="237"/>
        <v>1</v>
      </c>
      <c r="CI45">
        <f t="shared" si="237"/>
        <v>1</v>
      </c>
      <c r="CJ45">
        <f t="shared" si="237"/>
        <v>1</v>
      </c>
      <c r="CK45">
        <f t="shared" si="237"/>
        <v>1</v>
      </c>
      <c r="CL45">
        <f t="shared" si="237"/>
        <v>0</v>
      </c>
      <c r="CM45">
        <f t="shared" si="237"/>
        <v>0</v>
      </c>
      <c r="CN45">
        <f t="shared" si="237"/>
        <v>0</v>
      </c>
      <c r="CO45">
        <f t="shared" si="237"/>
        <v>0</v>
      </c>
      <c r="CP45">
        <f t="shared" si="237"/>
        <v>0</v>
      </c>
      <c r="CS45" s="23">
        <v>10</v>
      </c>
      <c r="CT45" t="s">
        <v>66</v>
      </c>
      <c r="CU45">
        <f>VLOOKUP(CU$4,$A$5:$M$91,11)</f>
        <v>1</v>
      </c>
      <c r="CV45">
        <f t="shared" si="237"/>
        <v>1</v>
      </c>
      <c r="CW45">
        <f t="shared" si="237"/>
        <v>1</v>
      </c>
      <c r="CX45">
        <f t="shared" si="237"/>
        <v>1</v>
      </c>
      <c r="CY45">
        <f t="shared" si="237"/>
        <v>0</v>
      </c>
      <c r="CZ45">
        <f t="shared" si="237"/>
        <v>1</v>
      </c>
      <c r="DA45">
        <f t="shared" si="237"/>
        <v>0</v>
      </c>
      <c r="DB45">
        <f t="shared" si="237"/>
        <v>0</v>
      </c>
      <c r="DC45">
        <f t="shared" si="237"/>
        <v>0</v>
      </c>
      <c r="DD45">
        <f t="shared" si="237"/>
        <v>0</v>
      </c>
      <c r="DE45">
        <f t="shared" si="237"/>
        <v>0</v>
      </c>
      <c r="DF45">
        <f t="shared" si="237"/>
        <v>0</v>
      </c>
      <c r="DI45" s="23">
        <v>10</v>
      </c>
      <c r="DJ45" t="s">
        <v>66</v>
      </c>
      <c r="DK45">
        <f>VLOOKUP(DK$4,$A$5:$M$91,11)</f>
        <v>0</v>
      </c>
      <c r="DL45">
        <f t="shared" ref="DL45:DT45" si="238">VLOOKUP(DL$4,$A$5:$M$91,11)</f>
        <v>0</v>
      </c>
      <c r="DM45">
        <f t="shared" si="238"/>
        <v>1</v>
      </c>
      <c r="DN45">
        <f t="shared" si="238"/>
        <v>0</v>
      </c>
      <c r="DO45">
        <f t="shared" si="238"/>
        <v>1</v>
      </c>
      <c r="DP45">
        <f t="shared" si="238"/>
        <v>2</v>
      </c>
      <c r="DQ45">
        <f t="shared" si="238"/>
        <v>1</v>
      </c>
      <c r="DR45">
        <f t="shared" si="238"/>
        <v>1</v>
      </c>
      <c r="DS45">
        <f t="shared" si="238"/>
        <v>1</v>
      </c>
      <c r="DT45">
        <f t="shared" si="238"/>
        <v>1</v>
      </c>
      <c r="DW45" s="23">
        <v>10</v>
      </c>
      <c r="DX45" t="s">
        <v>66</v>
      </c>
      <c r="DY45">
        <f>VLOOKUP(DY$4,$A$5:$M$91,11)</f>
        <v>0</v>
      </c>
      <c r="DZ45">
        <f t="shared" ref="DZ45:EL45" si="239">VLOOKUP(DZ$4,$A$5:$M$91,11)</f>
        <v>1</v>
      </c>
      <c r="EA45">
        <f t="shared" si="239"/>
        <v>1</v>
      </c>
      <c r="EB45">
        <f t="shared" si="239"/>
        <v>1</v>
      </c>
      <c r="EC45">
        <f t="shared" si="239"/>
        <v>0</v>
      </c>
      <c r="ED45">
        <f t="shared" si="239"/>
        <v>0</v>
      </c>
      <c r="EE45">
        <f t="shared" si="239"/>
        <v>0</v>
      </c>
      <c r="EF45">
        <f t="shared" si="239"/>
        <v>1</v>
      </c>
      <c r="EG45">
        <f t="shared" si="239"/>
        <v>2</v>
      </c>
      <c r="EH45">
        <f t="shared" si="239"/>
        <v>0</v>
      </c>
      <c r="EI45">
        <f t="shared" si="239"/>
        <v>0</v>
      </c>
      <c r="EJ45">
        <f t="shared" si="239"/>
        <v>0</v>
      </c>
      <c r="EK45">
        <f t="shared" si="239"/>
        <v>0</v>
      </c>
      <c r="EL45">
        <f t="shared" si="239"/>
        <v>0</v>
      </c>
      <c r="EO45" s="23">
        <v>10</v>
      </c>
      <c r="EP45" t="s">
        <v>66</v>
      </c>
      <c r="EQ45">
        <f>VLOOKUP(EQ$4,$A$5:$M$91,11)</f>
        <v>0</v>
      </c>
      <c r="ER45">
        <f t="shared" ref="ER45:FK45" si="240">VLOOKUP(ER$4,$A$5:$M$91,11)</f>
        <v>0</v>
      </c>
      <c r="ES45">
        <f t="shared" si="240"/>
        <v>0</v>
      </c>
      <c r="ET45">
        <f t="shared" si="240"/>
        <v>0</v>
      </c>
      <c r="EU45">
        <f t="shared" si="240"/>
        <v>0</v>
      </c>
      <c r="EV45">
        <f t="shared" si="240"/>
        <v>2</v>
      </c>
      <c r="EW45">
        <f t="shared" si="240"/>
        <v>0</v>
      </c>
      <c r="EX45">
        <f t="shared" si="240"/>
        <v>0</v>
      </c>
      <c r="EY45">
        <f t="shared" si="240"/>
        <v>0</v>
      </c>
      <c r="EZ45">
        <f t="shared" si="240"/>
        <v>0</v>
      </c>
      <c r="FA45">
        <f t="shared" si="240"/>
        <v>0</v>
      </c>
      <c r="FB45">
        <f t="shared" si="240"/>
        <v>0</v>
      </c>
      <c r="FC45">
        <f t="shared" si="240"/>
        <v>0</v>
      </c>
      <c r="FD45">
        <f t="shared" si="240"/>
        <v>0</v>
      </c>
      <c r="FE45">
        <f t="shared" si="240"/>
        <v>0</v>
      </c>
      <c r="FF45">
        <f t="shared" si="240"/>
        <v>0</v>
      </c>
      <c r="FG45">
        <f t="shared" si="240"/>
        <v>0</v>
      </c>
      <c r="FH45">
        <f t="shared" si="240"/>
        <v>0</v>
      </c>
      <c r="FI45">
        <f t="shared" si="240"/>
        <v>0</v>
      </c>
      <c r="FJ45">
        <f t="shared" si="240"/>
        <v>0</v>
      </c>
      <c r="FK45">
        <f t="shared" si="240"/>
        <v>0</v>
      </c>
      <c r="FN45" s="23">
        <v>10</v>
      </c>
      <c r="FO45" t="s">
        <v>66</v>
      </c>
      <c r="FP45">
        <f>VLOOKUP(FP$4,$A$5:$M$91,11)</f>
        <v>1</v>
      </c>
      <c r="FQ45">
        <f t="shared" ref="FQ45:GA45" si="241">VLOOKUP(FQ$4,$A$5:$M$91,11)</f>
        <v>0</v>
      </c>
      <c r="FR45">
        <f t="shared" si="241"/>
        <v>1</v>
      </c>
      <c r="FS45">
        <f t="shared" si="241"/>
        <v>0</v>
      </c>
      <c r="FT45">
        <f t="shared" si="241"/>
        <v>0</v>
      </c>
      <c r="FU45">
        <f t="shared" si="241"/>
        <v>0</v>
      </c>
      <c r="FV45">
        <f t="shared" si="241"/>
        <v>0</v>
      </c>
      <c r="FW45">
        <f t="shared" si="241"/>
        <v>0</v>
      </c>
      <c r="FX45">
        <f t="shared" si="241"/>
        <v>0</v>
      </c>
      <c r="FY45">
        <f t="shared" si="241"/>
        <v>0</v>
      </c>
      <c r="FZ45">
        <f t="shared" si="241"/>
        <v>0</v>
      </c>
      <c r="GA45">
        <f t="shared" si="241"/>
        <v>0</v>
      </c>
      <c r="GD45" s="23">
        <v>9</v>
      </c>
      <c r="GE45" t="s">
        <v>66</v>
      </c>
      <c r="GF45">
        <f>VLOOKUP(GF$4,$A$5:$M$91,10)</f>
        <v>0</v>
      </c>
      <c r="GG45">
        <f t="shared" ref="GG45:HA45" si="242">VLOOKUP(GG$4,$A$5:$M$91,10)</f>
        <v>0</v>
      </c>
      <c r="GH45">
        <f t="shared" si="242"/>
        <v>1</v>
      </c>
      <c r="GI45">
        <f t="shared" si="242"/>
        <v>0</v>
      </c>
      <c r="GJ45">
        <f t="shared" si="242"/>
        <v>0</v>
      </c>
      <c r="GK45">
        <f t="shared" si="242"/>
        <v>0</v>
      </c>
      <c r="GL45">
        <f t="shared" si="242"/>
        <v>0</v>
      </c>
      <c r="GM45">
        <f t="shared" si="242"/>
        <v>0</v>
      </c>
      <c r="GN45">
        <f t="shared" si="242"/>
        <v>0</v>
      </c>
      <c r="GO45">
        <f t="shared" si="242"/>
        <v>0</v>
      </c>
      <c r="GP45">
        <f t="shared" si="242"/>
        <v>0</v>
      </c>
      <c r="GQ45">
        <f t="shared" si="242"/>
        <v>0</v>
      </c>
      <c r="GR45">
        <f t="shared" si="242"/>
        <v>0</v>
      </c>
      <c r="GS45">
        <f t="shared" si="242"/>
        <v>0</v>
      </c>
      <c r="GT45">
        <f t="shared" si="242"/>
        <v>0</v>
      </c>
      <c r="GU45">
        <f t="shared" si="242"/>
        <v>0</v>
      </c>
      <c r="GV45">
        <f t="shared" si="242"/>
        <v>0</v>
      </c>
      <c r="GW45">
        <f t="shared" si="242"/>
        <v>0</v>
      </c>
      <c r="GX45">
        <f t="shared" si="242"/>
        <v>0</v>
      </c>
      <c r="GY45">
        <f t="shared" si="242"/>
        <v>1</v>
      </c>
      <c r="GZ45">
        <f t="shared" si="242"/>
        <v>0</v>
      </c>
      <c r="HA45">
        <f t="shared" si="242"/>
        <v>0</v>
      </c>
    </row>
    <row r="46" spans="1:209" x14ac:dyDescent="0.25">
      <c r="A46" s="10" t="s">
        <v>126</v>
      </c>
      <c r="B46" s="9">
        <v>0</v>
      </c>
      <c r="C46" s="9">
        <v>0</v>
      </c>
      <c r="D46" s="9">
        <v>1</v>
      </c>
      <c r="E46" s="9">
        <v>0</v>
      </c>
      <c r="F46" s="9">
        <v>0</v>
      </c>
      <c r="G46" s="9">
        <v>0</v>
      </c>
      <c r="H46" s="9">
        <v>0</v>
      </c>
      <c r="I46" s="9">
        <v>0</v>
      </c>
      <c r="J46" s="9">
        <v>0</v>
      </c>
      <c r="K46" s="9">
        <v>0</v>
      </c>
      <c r="L46" s="9">
        <f t="shared" si="9"/>
        <v>1</v>
      </c>
      <c r="M46" s="9">
        <f t="shared" si="10"/>
        <v>2.7047480922384253</v>
      </c>
      <c r="S46" s="23"/>
      <c r="T46" t="s">
        <v>59</v>
      </c>
      <c r="U46">
        <f>IF(U45=0,0,VLOOKUP(U4,$A$5:$M$91,13))</f>
        <v>0</v>
      </c>
      <c r="V46">
        <f t="shared" ref="V46:AI46" si="243">IF(V45=0,0,VLOOKUP(V4,$A$5:$M$91,13))</f>
        <v>1.6061358035703155</v>
      </c>
      <c r="W46">
        <f t="shared" si="243"/>
        <v>1.4519851237430572</v>
      </c>
      <c r="X46">
        <f t="shared" si="243"/>
        <v>0</v>
      </c>
      <c r="Y46">
        <f t="shared" si="243"/>
        <v>0</v>
      </c>
      <c r="Z46">
        <f t="shared" si="243"/>
        <v>0</v>
      </c>
      <c r="AA46">
        <f t="shared" si="243"/>
        <v>0</v>
      </c>
      <c r="AB46">
        <f t="shared" si="243"/>
        <v>0</v>
      </c>
      <c r="AC46">
        <f t="shared" si="243"/>
        <v>0</v>
      </c>
      <c r="AD46">
        <f t="shared" si="243"/>
        <v>0</v>
      </c>
      <c r="AE46">
        <f t="shared" si="243"/>
        <v>0</v>
      </c>
      <c r="AF46">
        <f t="shared" si="243"/>
        <v>0</v>
      </c>
      <c r="AG46">
        <f t="shared" si="243"/>
        <v>0</v>
      </c>
      <c r="AH46">
        <f t="shared" si="243"/>
        <v>0</v>
      </c>
      <c r="AI46">
        <f t="shared" si="243"/>
        <v>0</v>
      </c>
      <c r="AL46" s="23"/>
      <c r="AM46" t="s">
        <v>59</v>
      </c>
      <c r="AN46">
        <f t="shared" ref="AN46:BA46" si="244">IF(AN45=0,0,VLOOKUP(AN4,$A$5:$M$91,13))</f>
        <v>1.6061358035703155</v>
      </c>
      <c r="AO46">
        <f t="shared" si="244"/>
        <v>1.7884573603642702</v>
      </c>
      <c r="AP46">
        <f t="shared" si="244"/>
        <v>2.0116009116784799</v>
      </c>
      <c r="AQ46">
        <f t="shared" si="244"/>
        <v>1.4519851237430572</v>
      </c>
      <c r="AR46">
        <f t="shared" si="244"/>
        <v>0</v>
      </c>
      <c r="AS46">
        <f t="shared" si="244"/>
        <v>0</v>
      </c>
      <c r="AT46">
        <f t="shared" si="244"/>
        <v>0</v>
      </c>
      <c r="AU46">
        <f t="shared" si="244"/>
        <v>0</v>
      </c>
      <c r="AV46">
        <f t="shared" si="244"/>
        <v>0</v>
      </c>
      <c r="AW46">
        <f t="shared" si="244"/>
        <v>0</v>
      </c>
      <c r="AX46">
        <f t="shared" si="244"/>
        <v>2.0116009116784799</v>
      </c>
      <c r="AY46">
        <f t="shared" si="244"/>
        <v>1.7884573603642702</v>
      </c>
      <c r="AZ46">
        <f t="shared" si="244"/>
        <v>1.7884573603642702</v>
      </c>
      <c r="BA46">
        <f t="shared" si="244"/>
        <v>1.6061358035703155</v>
      </c>
      <c r="BD46" s="23"/>
      <c r="BE46" t="s">
        <v>59</v>
      </c>
      <c r="BF46">
        <f t="shared" ref="BF46:CA46" si="245">IF(BF45=0,0,VLOOKUP(BF4,$A$5:$M$91,13))</f>
        <v>0</v>
      </c>
      <c r="BG46">
        <f t="shared" si="245"/>
        <v>0</v>
      </c>
      <c r="BH46">
        <f t="shared" si="245"/>
        <v>0</v>
      </c>
      <c r="BI46">
        <f t="shared" si="245"/>
        <v>0</v>
      </c>
      <c r="BJ46">
        <f t="shared" si="245"/>
        <v>0</v>
      </c>
      <c r="BK46">
        <f t="shared" si="245"/>
        <v>0</v>
      </c>
      <c r="BL46">
        <f t="shared" si="245"/>
        <v>0</v>
      </c>
      <c r="BM46">
        <f t="shared" si="245"/>
        <v>0</v>
      </c>
      <c r="BN46">
        <f t="shared" si="245"/>
        <v>0</v>
      </c>
      <c r="BO46">
        <f t="shared" si="245"/>
        <v>0</v>
      </c>
      <c r="BP46">
        <f t="shared" si="245"/>
        <v>2.0116009116784799</v>
      </c>
      <c r="BQ46">
        <f t="shared" si="245"/>
        <v>0</v>
      </c>
      <c r="BR46">
        <f t="shared" si="245"/>
        <v>1.6061358035703155</v>
      </c>
      <c r="BS46">
        <f t="shared" si="245"/>
        <v>1.4519851237430572</v>
      </c>
      <c r="BT46">
        <f t="shared" si="245"/>
        <v>2.2992829841302607</v>
      </c>
      <c r="BU46">
        <f t="shared" si="245"/>
        <v>0</v>
      </c>
      <c r="BV46">
        <f t="shared" si="245"/>
        <v>0</v>
      </c>
      <c r="BW46">
        <f t="shared" si="245"/>
        <v>1.6061358035703155</v>
      </c>
      <c r="BX46">
        <f t="shared" si="245"/>
        <v>0</v>
      </c>
      <c r="BY46">
        <f t="shared" si="245"/>
        <v>0</v>
      </c>
      <c r="BZ46">
        <f t="shared" si="245"/>
        <v>0</v>
      </c>
      <c r="CA46">
        <f t="shared" si="245"/>
        <v>0</v>
      </c>
      <c r="CD46" s="23"/>
      <c r="CE46" t="s">
        <v>59</v>
      </c>
      <c r="CF46">
        <f t="shared" ref="CF46:CP46" si="246">IF(CF45=0,0,VLOOKUP(CF4,$A$5:$M$91,13))</f>
        <v>0</v>
      </c>
      <c r="CG46">
        <f t="shared" si="246"/>
        <v>1.6061358035703155</v>
      </c>
      <c r="CH46">
        <f t="shared" si="246"/>
        <v>1.7884573603642702</v>
      </c>
      <c r="CI46">
        <f t="shared" si="246"/>
        <v>1.7884573603642702</v>
      </c>
      <c r="CJ46">
        <f t="shared" si="246"/>
        <v>1.6061358035703155</v>
      </c>
      <c r="CK46">
        <f t="shared" si="246"/>
        <v>1.4519851237430572</v>
      </c>
      <c r="CL46">
        <f t="shared" si="246"/>
        <v>0</v>
      </c>
      <c r="CM46">
        <f t="shared" si="246"/>
        <v>0</v>
      </c>
      <c r="CN46">
        <f t="shared" si="246"/>
        <v>0</v>
      </c>
      <c r="CO46">
        <f t="shared" si="246"/>
        <v>0</v>
      </c>
      <c r="CP46">
        <f t="shared" si="246"/>
        <v>0</v>
      </c>
      <c r="CS46" s="23"/>
      <c r="CT46" t="s">
        <v>59</v>
      </c>
      <c r="CU46">
        <f t="shared" ref="CU46:DF46" si="247">IF(CU45=0,0,VLOOKUP(CU4,$A$5:$M$91,13))</f>
        <v>2.0116009116784799</v>
      </c>
      <c r="CV46">
        <f t="shared" si="247"/>
        <v>1.7884573603642702</v>
      </c>
      <c r="CW46">
        <f t="shared" si="247"/>
        <v>2.0116009116784799</v>
      </c>
      <c r="CX46">
        <f t="shared" si="247"/>
        <v>2.2992829841302607</v>
      </c>
      <c r="CY46">
        <f t="shared" si="247"/>
        <v>0</v>
      </c>
      <c r="CZ46">
        <f t="shared" si="247"/>
        <v>2.0116009116784799</v>
      </c>
      <c r="DA46">
        <f t="shared" si="247"/>
        <v>0</v>
      </c>
      <c r="DB46">
        <f t="shared" si="247"/>
        <v>0</v>
      </c>
      <c r="DC46">
        <f t="shared" si="247"/>
        <v>0</v>
      </c>
      <c r="DD46">
        <f t="shared" si="247"/>
        <v>0</v>
      </c>
      <c r="DE46">
        <f t="shared" si="247"/>
        <v>0</v>
      </c>
      <c r="DF46">
        <f t="shared" si="247"/>
        <v>0</v>
      </c>
      <c r="DI46" s="23"/>
      <c r="DJ46" t="s">
        <v>59</v>
      </c>
      <c r="DK46">
        <f t="shared" ref="DK46:DT46" si="248">IF(DK45=0,0,VLOOKUP(DK4,$A$5:$M$91,13))</f>
        <v>0</v>
      </c>
      <c r="DL46">
        <f t="shared" si="248"/>
        <v>0</v>
      </c>
      <c r="DM46">
        <f t="shared" si="248"/>
        <v>1.4519851237430572</v>
      </c>
      <c r="DN46">
        <f t="shared" si="248"/>
        <v>0</v>
      </c>
      <c r="DO46">
        <f t="shared" si="248"/>
        <v>2.0116009116784799</v>
      </c>
      <c r="DP46">
        <f t="shared" si="248"/>
        <v>1.6061358035703155</v>
      </c>
      <c r="DQ46">
        <f t="shared" si="248"/>
        <v>2.2992829841302607</v>
      </c>
      <c r="DR46">
        <f t="shared" si="248"/>
        <v>2.0116009116784799</v>
      </c>
      <c r="DS46">
        <f t="shared" si="248"/>
        <v>1.7884573603642702</v>
      </c>
      <c r="DT46">
        <f t="shared" si="248"/>
        <v>2.0116009116784799</v>
      </c>
      <c r="DW46" s="23"/>
      <c r="DX46" t="s">
        <v>59</v>
      </c>
      <c r="DY46">
        <f t="shared" ref="DY46:EL46" si="249">IF(DY45=0,0,VLOOKUP(DY4,$A$5:$M$91,13))</f>
        <v>0</v>
      </c>
      <c r="DZ46">
        <f t="shared" si="249"/>
        <v>1.6061358035703155</v>
      </c>
      <c r="EA46">
        <f t="shared" si="249"/>
        <v>1.7884573603642702</v>
      </c>
      <c r="EB46">
        <f t="shared" si="249"/>
        <v>1.7884573603642702</v>
      </c>
      <c r="EC46">
        <f t="shared" si="249"/>
        <v>0</v>
      </c>
      <c r="ED46">
        <f t="shared" si="249"/>
        <v>0</v>
      </c>
      <c r="EE46">
        <f t="shared" si="249"/>
        <v>0</v>
      </c>
      <c r="EF46">
        <f t="shared" si="249"/>
        <v>2.0116009116784799</v>
      </c>
      <c r="EG46">
        <f t="shared" si="249"/>
        <v>1.6061358035703155</v>
      </c>
      <c r="EH46">
        <f t="shared" si="249"/>
        <v>0</v>
      </c>
      <c r="EI46">
        <f t="shared" si="249"/>
        <v>0</v>
      </c>
      <c r="EJ46">
        <f t="shared" si="249"/>
        <v>0</v>
      </c>
      <c r="EK46">
        <f t="shared" si="249"/>
        <v>0</v>
      </c>
      <c r="EL46">
        <f t="shared" si="249"/>
        <v>0</v>
      </c>
      <c r="EO46" s="23"/>
      <c r="EP46" t="s">
        <v>59</v>
      </c>
      <c r="EQ46">
        <f t="shared" ref="EQ46:FK46" si="250">IF(EQ45=0,0,VLOOKUP(EQ4,$A$5:$M$91,13))</f>
        <v>0</v>
      </c>
      <c r="ER46">
        <f t="shared" si="250"/>
        <v>0</v>
      </c>
      <c r="ES46">
        <f t="shared" si="250"/>
        <v>0</v>
      </c>
      <c r="ET46">
        <f t="shared" si="250"/>
        <v>0</v>
      </c>
      <c r="EU46">
        <f t="shared" si="250"/>
        <v>0</v>
      </c>
      <c r="EV46">
        <f t="shared" si="250"/>
        <v>1.6061358035703155</v>
      </c>
      <c r="EW46">
        <f t="shared" si="250"/>
        <v>0</v>
      </c>
      <c r="EX46">
        <f t="shared" si="250"/>
        <v>0</v>
      </c>
      <c r="EY46">
        <f t="shared" si="250"/>
        <v>0</v>
      </c>
      <c r="EZ46">
        <f t="shared" si="250"/>
        <v>0</v>
      </c>
      <c r="FA46">
        <f t="shared" si="250"/>
        <v>0</v>
      </c>
      <c r="FB46">
        <f t="shared" si="250"/>
        <v>0</v>
      </c>
      <c r="FC46">
        <f t="shared" si="250"/>
        <v>0</v>
      </c>
      <c r="FD46">
        <f t="shared" si="250"/>
        <v>0</v>
      </c>
      <c r="FE46">
        <f t="shared" si="250"/>
        <v>0</v>
      </c>
      <c r="FF46">
        <f t="shared" si="250"/>
        <v>0</v>
      </c>
      <c r="FG46">
        <f t="shared" si="250"/>
        <v>0</v>
      </c>
      <c r="FH46">
        <f t="shared" si="250"/>
        <v>0</v>
      </c>
      <c r="FI46">
        <f t="shared" si="250"/>
        <v>0</v>
      </c>
      <c r="FJ46">
        <f t="shared" si="250"/>
        <v>0</v>
      </c>
      <c r="FK46">
        <f t="shared" si="250"/>
        <v>0</v>
      </c>
      <c r="FN46" s="23"/>
      <c r="FO46" t="s">
        <v>59</v>
      </c>
      <c r="FP46">
        <f t="shared" ref="FP46:GA46" si="251">IF(FP45=0,0,VLOOKUP(FP4,$A$5:$M$91,13))</f>
        <v>2.2992829841302607</v>
      </c>
      <c r="FQ46">
        <f t="shared" si="251"/>
        <v>0</v>
      </c>
      <c r="FR46">
        <f t="shared" si="251"/>
        <v>1.6061358035703155</v>
      </c>
      <c r="FS46">
        <f t="shared" si="251"/>
        <v>0</v>
      </c>
      <c r="FT46">
        <f t="shared" si="251"/>
        <v>0</v>
      </c>
      <c r="FU46">
        <f t="shared" si="251"/>
        <v>0</v>
      </c>
      <c r="FV46">
        <f t="shared" si="251"/>
        <v>0</v>
      </c>
      <c r="FW46">
        <f t="shared" si="251"/>
        <v>0</v>
      </c>
      <c r="FX46">
        <f t="shared" si="251"/>
        <v>0</v>
      </c>
      <c r="FY46">
        <f t="shared" si="251"/>
        <v>0</v>
      </c>
      <c r="FZ46">
        <f t="shared" si="251"/>
        <v>0</v>
      </c>
      <c r="GA46">
        <f t="shared" si="251"/>
        <v>0</v>
      </c>
      <c r="GD46" s="23"/>
      <c r="GE46" t="s">
        <v>59</v>
      </c>
      <c r="GF46">
        <f t="shared" ref="GF46:HA46" si="252">IF(GF45=0,0,VLOOKUP(GF4,$A$5:$M$91,13))</f>
        <v>0</v>
      </c>
      <c r="GG46">
        <f t="shared" si="252"/>
        <v>0</v>
      </c>
      <c r="GH46">
        <f t="shared" si="252"/>
        <v>1.6061358035703155</v>
      </c>
      <c r="GI46">
        <f t="shared" si="252"/>
        <v>0</v>
      </c>
      <c r="GJ46">
        <f t="shared" si="252"/>
        <v>0</v>
      </c>
      <c r="GK46">
        <f t="shared" si="252"/>
        <v>0</v>
      </c>
      <c r="GL46">
        <f t="shared" si="252"/>
        <v>0</v>
      </c>
      <c r="GM46">
        <f t="shared" si="252"/>
        <v>0</v>
      </c>
      <c r="GN46">
        <f t="shared" si="252"/>
        <v>0</v>
      </c>
      <c r="GO46">
        <f t="shared" si="252"/>
        <v>0</v>
      </c>
      <c r="GP46">
        <f t="shared" si="252"/>
        <v>0</v>
      </c>
      <c r="GQ46">
        <f t="shared" si="252"/>
        <v>0</v>
      </c>
      <c r="GR46">
        <f t="shared" si="252"/>
        <v>0</v>
      </c>
      <c r="GS46">
        <f t="shared" si="252"/>
        <v>0</v>
      </c>
      <c r="GT46">
        <f t="shared" si="252"/>
        <v>0</v>
      </c>
      <c r="GU46">
        <f t="shared" si="252"/>
        <v>0</v>
      </c>
      <c r="GV46">
        <f t="shared" si="252"/>
        <v>0</v>
      </c>
      <c r="GW46">
        <f t="shared" si="252"/>
        <v>0</v>
      </c>
      <c r="GX46">
        <f t="shared" si="252"/>
        <v>0</v>
      </c>
      <c r="GY46">
        <f t="shared" si="252"/>
        <v>2.2992829841302607</v>
      </c>
      <c r="GZ46">
        <f t="shared" si="252"/>
        <v>0</v>
      </c>
      <c r="HA46">
        <f t="shared" si="252"/>
        <v>0</v>
      </c>
    </row>
    <row r="47" spans="1:209" x14ac:dyDescent="0.25">
      <c r="A47" s="10" t="s">
        <v>115</v>
      </c>
      <c r="B47" s="9">
        <v>1</v>
      </c>
      <c r="C47" s="9">
        <v>0</v>
      </c>
      <c r="D47" s="9">
        <v>0</v>
      </c>
      <c r="E47" s="9">
        <v>0</v>
      </c>
      <c r="F47" s="9">
        <v>0</v>
      </c>
      <c r="G47" s="9">
        <v>0</v>
      </c>
      <c r="H47" s="9">
        <v>0</v>
      </c>
      <c r="I47" s="9">
        <v>0</v>
      </c>
      <c r="J47" s="9">
        <v>0</v>
      </c>
      <c r="K47" s="9">
        <v>0</v>
      </c>
      <c r="L47" s="9">
        <f t="shared" si="9"/>
        <v>1</v>
      </c>
      <c r="M47" s="9">
        <f t="shared" si="10"/>
        <v>2.7047480922384253</v>
      </c>
      <c r="S47" s="23"/>
      <c r="T47" t="s">
        <v>67</v>
      </c>
      <c r="U47">
        <f>(U46*($Q$3+1)*U45)/($Q$3*((1-$Q$4)+($Q$4*$K$92/$Q$5))+U45)</f>
        <v>0</v>
      </c>
      <c r="V47">
        <f t="shared" ref="V47:AI47" si="253">(V46*($Q$3+1)*V45)/($Q$3*((1-$Q$4)+($Q$4*$K$92/$Q$5))+V45)</f>
        <v>1.3873244925824959</v>
      </c>
      <c r="W47">
        <f t="shared" si="253"/>
        <v>1.2541744730155264</v>
      </c>
      <c r="X47">
        <f t="shared" si="253"/>
        <v>0</v>
      </c>
      <c r="Y47">
        <f t="shared" si="253"/>
        <v>0</v>
      </c>
      <c r="Z47">
        <f t="shared" si="253"/>
        <v>0</v>
      </c>
      <c r="AA47">
        <f t="shared" si="253"/>
        <v>0</v>
      </c>
      <c r="AB47">
        <f t="shared" si="253"/>
        <v>0</v>
      </c>
      <c r="AC47">
        <f t="shared" si="253"/>
        <v>0</v>
      </c>
      <c r="AD47">
        <f t="shared" si="253"/>
        <v>0</v>
      </c>
      <c r="AE47">
        <f t="shared" si="253"/>
        <v>0</v>
      </c>
      <c r="AF47">
        <f t="shared" si="253"/>
        <v>0</v>
      </c>
      <c r="AG47">
        <f t="shared" si="253"/>
        <v>0</v>
      </c>
      <c r="AH47">
        <f t="shared" si="253"/>
        <v>0</v>
      </c>
      <c r="AI47">
        <f t="shared" si="253"/>
        <v>0</v>
      </c>
      <c r="AL47" s="23"/>
      <c r="AM47" t="s">
        <v>69</v>
      </c>
      <c r="AN47">
        <f t="shared" ref="AN47:BA47" si="254">(AN46*($Q$3+1)*AN45)/($Q$3*((1-$Q$4)+($Q$4*$K$92/$Q$5))+AN45)</f>
        <v>1.3873244925824959</v>
      </c>
      <c r="AO47">
        <f t="shared" si="254"/>
        <v>1.544807540220037</v>
      </c>
      <c r="AP47">
        <f t="shared" si="254"/>
        <v>1.7375512132095103</v>
      </c>
      <c r="AQ47">
        <f t="shared" si="254"/>
        <v>1.2541744730155264</v>
      </c>
      <c r="AR47">
        <f t="shared" si="254"/>
        <v>0</v>
      </c>
      <c r="AS47">
        <f t="shared" si="254"/>
        <v>0</v>
      </c>
      <c r="AT47">
        <f t="shared" si="254"/>
        <v>0</v>
      </c>
      <c r="AU47">
        <f t="shared" si="254"/>
        <v>0</v>
      </c>
      <c r="AV47">
        <f t="shared" si="254"/>
        <v>0</v>
      </c>
      <c r="AW47">
        <f t="shared" si="254"/>
        <v>0</v>
      </c>
      <c r="AX47">
        <f t="shared" si="254"/>
        <v>1.7375512132095103</v>
      </c>
      <c r="AY47">
        <f t="shared" si="254"/>
        <v>1.544807540220037</v>
      </c>
      <c r="AZ47">
        <f t="shared" si="254"/>
        <v>1.544807540220037</v>
      </c>
      <c r="BA47">
        <f t="shared" si="254"/>
        <v>1.3873244925824959</v>
      </c>
      <c r="BD47" s="23"/>
      <c r="BE47" t="s">
        <v>71</v>
      </c>
      <c r="BF47">
        <f t="shared" ref="BF47:CA47" si="255">(BF46*($Q$3+1)*BF45)/($Q$3*((1-$Q$4)+($Q$4*$K$92/$Q$5))+BF45)</f>
        <v>0</v>
      </c>
      <c r="BG47">
        <f t="shared" si="255"/>
        <v>0</v>
      </c>
      <c r="BH47">
        <f t="shared" si="255"/>
        <v>0</v>
      </c>
      <c r="BI47">
        <f t="shared" si="255"/>
        <v>0</v>
      </c>
      <c r="BJ47">
        <f t="shared" si="255"/>
        <v>0</v>
      </c>
      <c r="BK47">
        <f t="shared" si="255"/>
        <v>0</v>
      </c>
      <c r="BL47">
        <f t="shared" si="255"/>
        <v>0</v>
      </c>
      <c r="BM47">
        <f t="shared" si="255"/>
        <v>0</v>
      </c>
      <c r="BN47">
        <f t="shared" si="255"/>
        <v>0</v>
      </c>
      <c r="BO47">
        <f t="shared" si="255"/>
        <v>0</v>
      </c>
      <c r="BP47">
        <f t="shared" si="255"/>
        <v>1.7375512132095103</v>
      </c>
      <c r="BQ47">
        <f t="shared" si="255"/>
        <v>0</v>
      </c>
      <c r="BR47">
        <f t="shared" si="255"/>
        <v>1.3873244925824959</v>
      </c>
      <c r="BS47">
        <f t="shared" si="255"/>
        <v>1.2541744730155264</v>
      </c>
      <c r="BT47">
        <f t="shared" si="255"/>
        <v>1.9860410260273684</v>
      </c>
      <c r="BU47">
        <f t="shared" si="255"/>
        <v>0</v>
      </c>
      <c r="BV47">
        <f t="shared" si="255"/>
        <v>0</v>
      </c>
      <c r="BW47">
        <f t="shared" si="255"/>
        <v>1.9923940063311116</v>
      </c>
      <c r="BX47">
        <f t="shared" si="255"/>
        <v>0</v>
      </c>
      <c r="BY47">
        <f t="shared" si="255"/>
        <v>0</v>
      </c>
      <c r="BZ47">
        <f t="shared" si="255"/>
        <v>0</v>
      </c>
      <c r="CA47">
        <f t="shared" si="255"/>
        <v>0</v>
      </c>
      <c r="CD47" s="23"/>
      <c r="CE47" t="s">
        <v>73</v>
      </c>
      <c r="CF47">
        <f t="shared" ref="CF47:CP47" si="256">(CF46*($Q$3+1)*CF45)/($Q$3*((1-$Q$4)+($Q$4*$K$92/$Q$5))+CF45)</f>
        <v>0</v>
      </c>
      <c r="CG47">
        <f t="shared" si="256"/>
        <v>1.3873244925824959</v>
      </c>
      <c r="CH47">
        <f t="shared" si="256"/>
        <v>1.544807540220037</v>
      </c>
      <c r="CI47">
        <f t="shared" si="256"/>
        <v>1.544807540220037</v>
      </c>
      <c r="CJ47">
        <f t="shared" si="256"/>
        <v>1.3873244925824959</v>
      </c>
      <c r="CK47">
        <f t="shared" si="256"/>
        <v>1.2541744730155264</v>
      </c>
      <c r="CL47">
        <f t="shared" si="256"/>
        <v>0</v>
      </c>
      <c r="CM47">
        <f t="shared" si="256"/>
        <v>0</v>
      </c>
      <c r="CN47">
        <f t="shared" si="256"/>
        <v>0</v>
      </c>
      <c r="CO47">
        <f t="shared" si="256"/>
        <v>0</v>
      </c>
      <c r="CP47">
        <f t="shared" si="256"/>
        <v>0</v>
      </c>
      <c r="CS47" s="23"/>
      <c r="CT47" t="s">
        <v>82</v>
      </c>
      <c r="CU47">
        <f t="shared" ref="CU47:DF47" si="257">(CU46*($Q$3+1)*CU45)/($Q$3*((1-$Q$4)+($Q$4*$K$92/$Q$5))+CU45)</f>
        <v>1.7375512132095103</v>
      </c>
      <c r="CV47">
        <f t="shared" si="257"/>
        <v>1.544807540220037</v>
      </c>
      <c r="CW47">
        <f t="shared" si="257"/>
        <v>1.7375512132095103</v>
      </c>
      <c r="CX47">
        <f t="shared" si="257"/>
        <v>1.9860410260273684</v>
      </c>
      <c r="CY47">
        <f t="shared" si="257"/>
        <v>0</v>
      </c>
      <c r="CZ47">
        <f t="shared" si="257"/>
        <v>1.7375512132095103</v>
      </c>
      <c r="DA47">
        <f t="shared" si="257"/>
        <v>0</v>
      </c>
      <c r="DB47">
        <f t="shared" si="257"/>
        <v>0</v>
      </c>
      <c r="DC47">
        <f t="shared" si="257"/>
        <v>0</v>
      </c>
      <c r="DD47">
        <f t="shared" si="257"/>
        <v>0</v>
      </c>
      <c r="DE47">
        <f t="shared" si="257"/>
        <v>0</v>
      </c>
      <c r="DF47">
        <f t="shared" si="257"/>
        <v>0</v>
      </c>
      <c r="DI47" s="23"/>
      <c r="DJ47" t="s">
        <v>86</v>
      </c>
      <c r="DK47">
        <f t="shared" ref="DK47:DT47" si="258">(DK46*($Q$3+1)*DK45)/($Q$3*((1-$Q$4)+($Q$4*$K$92/$Q$5))+DK45)</f>
        <v>0</v>
      </c>
      <c r="DL47">
        <f t="shared" si="258"/>
        <v>0</v>
      </c>
      <c r="DM47">
        <f t="shared" si="258"/>
        <v>1.2541744730155264</v>
      </c>
      <c r="DN47">
        <f t="shared" si="258"/>
        <v>0</v>
      </c>
      <c r="DO47">
        <f t="shared" si="258"/>
        <v>1.7375512132095103</v>
      </c>
      <c r="DP47">
        <f t="shared" si="258"/>
        <v>1.9923940063311116</v>
      </c>
      <c r="DQ47">
        <f t="shared" si="258"/>
        <v>1.9860410260273684</v>
      </c>
      <c r="DR47">
        <f t="shared" si="258"/>
        <v>1.7375512132095103</v>
      </c>
      <c r="DS47">
        <f t="shared" si="258"/>
        <v>1.544807540220037</v>
      </c>
      <c r="DT47">
        <f t="shared" si="258"/>
        <v>1.7375512132095103</v>
      </c>
      <c r="DW47" s="23"/>
      <c r="DX47" t="s">
        <v>90</v>
      </c>
      <c r="DY47">
        <f t="shared" ref="DY47:EL47" si="259">(DY46*($Q$3+1)*DY45)/($Q$3*((1-$Q$4)+($Q$4*$K$92/$Q$5))+DY45)</f>
        <v>0</v>
      </c>
      <c r="DZ47">
        <f t="shared" si="259"/>
        <v>1.3873244925824959</v>
      </c>
      <c r="EA47">
        <f t="shared" si="259"/>
        <v>1.544807540220037</v>
      </c>
      <c r="EB47">
        <f t="shared" si="259"/>
        <v>1.544807540220037</v>
      </c>
      <c r="EC47">
        <f t="shared" si="259"/>
        <v>0</v>
      </c>
      <c r="ED47">
        <f t="shared" si="259"/>
        <v>0</v>
      </c>
      <c r="EE47">
        <f t="shared" si="259"/>
        <v>0</v>
      </c>
      <c r="EF47">
        <f t="shared" si="259"/>
        <v>1.7375512132095103</v>
      </c>
      <c r="EG47">
        <f t="shared" si="259"/>
        <v>1.9923940063311116</v>
      </c>
      <c r="EH47">
        <f t="shared" si="259"/>
        <v>0</v>
      </c>
      <c r="EI47">
        <f t="shared" si="259"/>
        <v>0</v>
      </c>
      <c r="EJ47">
        <f t="shared" si="259"/>
        <v>0</v>
      </c>
      <c r="EK47">
        <f t="shared" si="259"/>
        <v>0</v>
      </c>
      <c r="EL47">
        <f t="shared" si="259"/>
        <v>0</v>
      </c>
      <c r="EO47" s="23"/>
      <c r="EP47" t="s">
        <v>94</v>
      </c>
      <c r="EQ47">
        <f t="shared" ref="EQ47:FK47" si="260">(EQ46*($Q$3+1)*EQ45)/($Q$3*((1-$Q$4)+($Q$4*$K$92/$Q$5))+EQ45)</f>
        <v>0</v>
      </c>
      <c r="ER47">
        <f t="shared" si="260"/>
        <v>0</v>
      </c>
      <c r="ES47">
        <f t="shared" si="260"/>
        <v>0</v>
      </c>
      <c r="ET47">
        <f t="shared" si="260"/>
        <v>0</v>
      </c>
      <c r="EU47">
        <f t="shared" si="260"/>
        <v>0</v>
      </c>
      <c r="EV47">
        <f t="shared" si="260"/>
        <v>1.9923940063311116</v>
      </c>
      <c r="EW47">
        <f t="shared" si="260"/>
        <v>0</v>
      </c>
      <c r="EX47">
        <f t="shared" si="260"/>
        <v>0</v>
      </c>
      <c r="EY47">
        <f t="shared" si="260"/>
        <v>0</v>
      </c>
      <c r="EZ47">
        <f t="shared" si="260"/>
        <v>0</v>
      </c>
      <c r="FA47">
        <f t="shared" si="260"/>
        <v>0</v>
      </c>
      <c r="FB47">
        <f t="shared" si="260"/>
        <v>0</v>
      </c>
      <c r="FC47">
        <f t="shared" si="260"/>
        <v>0</v>
      </c>
      <c r="FD47">
        <f t="shared" si="260"/>
        <v>0</v>
      </c>
      <c r="FE47">
        <f t="shared" si="260"/>
        <v>0</v>
      </c>
      <c r="FF47">
        <f t="shared" si="260"/>
        <v>0</v>
      </c>
      <c r="FG47">
        <f t="shared" si="260"/>
        <v>0</v>
      </c>
      <c r="FH47">
        <f t="shared" si="260"/>
        <v>0</v>
      </c>
      <c r="FI47">
        <f t="shared" si="260"/>
        <v>0</v>
      </c>
      <c r="FJ47">
        <f t="shared" si="260"/>
        <v>0</v>
      </c>
      <c r="FK47">
        <f t="shared" si="260"/>
        <v>0</v>
      </c>
      <c r="FN47" s="23"/>
      <c r="FO47" t="s">
        <v>98</v>
      </c>
      <c r="FP47">
        <f t="shared" ref="FP47:GA47" si="261">(FP46*($Q$3+1)*FP45)/($Q$3*((1-$Q$4)+($Q$4*$K$92/$Q$5))+FP45)</f>
        <v>1.9860410260273684</v>
      </c>
      <c r="FQ47">
        <f t="shared" si="261"/>
        <v>0</v>
      </c>
      <c r="FR47">
        <f t="shared" si="261"/>
        <v>1.3873244925824959</v>
      </c>
      <c r="FS47">
        <f t="shared" si="261"/>
        <v>0</v>
      </c>
      <c r="FT47">
        <f t="shared" si="261"/>
        <v>0</v>
      </c>
      <c r="FU47">
        <f t="shared" si="261"/>
        <v>0</v>
      </c>
      <c r="FV47">
        <f t="shared" si="261"/>
        <v>0</v>
      </c>
      <c r="FW47">
        <f t="shared" si="261"/>
        <v>0</v>
      </c>
      <c r="FX47">
        <f t="shared" si="261"/>
        <v>0</v>
      </c>
      <c r="FY47">
        <f t="shared" si="261"/>
        <v>0</v>
      </c>
      <c r="FZ47">
        <f t="shared" si="261"/>
        <v>0</v>
      </c>
      <c r="GA47">
        <f t="shared" si="261"/>
        <v>0</v>
      </c>
      <c r="GD47" s="23"/>
      <c r="GE47" t="s">
        <v>101</v>
      </c>
      <c r="GF47">
        <f t="shared" ref="GF47:HA47" si="262">(GF46*($Q$3+1)*GF45)/($Q$3*((1-$Q$4)+($Q$4*$K$92/$Q$5))+GF45)</f>
        <v>0</v>
      </c>
      <c r="GG47">
        <f t="shared" si="262"/>
        <v>0</v>
      </c>
      <c r="GH47">
        <f t="shared" si="262"/>
        <v>1.3873244925824959</v>
      </c>
      <c r="GI47">
        <f t="shared" si="262"/>
        <v>0</v>
      </c>
      <c r="GJ47">
        <f t="shared" si="262"/>
        <v>0</v>
      </c>
      <c r="GK47">
        <f t="shared" si="262"/>
        <v>0</v>
      </c>
      <c r="GL47">
        <f t="shared" si="262"/>
        <v>0</v>
      </c>
      <c r="GM47">
        <f t="shared" si="262"/>
        <v>0</v>
      </c>
      <c r="GN47">
        <f t="shared" si="262"/>
        <v>0</v>
      </c>
      <c r="GO47">
        <f t="shared" si="262"/>
        <v>0</v>
      </c>
      <c r="GP47">
        <f t="shared" si="262"/>
        <v>0</v>
      </c>
      <c r="GQ47">
        <f t="shared" si="262"/>
        <v>0</v>
      </c>
      <c r="GR47">
        <f t="shared" si="262"/>
        <v>0</v>
      </c>
      <c r="GS47">
        <f t="shared" si="262"/>
        <v>0</v>
      </c>
      <c r="GT47">
        <f t="shared" si="262"/>
        <v>0</v>
      </c>
      <c r="GU47">
        <f t="shared" si="262"/>
        <v>0</v>
      </c>
      <c r="GV47">
        <f t="shared" si="262"/>
        <v>0</v>
      </c>
      <c r="GW47">
        <f t="shared" si="262"/>
        <v>0</v>
      </c>
      <c r="GX47">
        <f t="shared" si="262"/>
        <v>0</v>
      </c>
      <c r="GY47">
        <f t="shared" si="262"/>
        <v>1.9860410260273684</v>
      </c>
      <c r="GZ47">
        <f t="shared" si="262"/>
        <v>0</v>
      </c>
      <c r="HA47">
        <f t="shared" si="262"/>
        <v>0</v>
      </c>
    </row>
    <row r="48" spans="1:209" x14ac:dyDescent="0.25">
      <c r="A48" s="10" t="s">
        <v>162</v>
      </c>
      <c r="B48" s="9">
        <v>0</v>
      </c>
      <c r="C48" s="9">
        <v>0</v>
      </c>
      <c r="D48" s="9">
        <v>0</v>
      </c>
      <c r="E48" s="9">
        <v>0</v>
      </c>
      <c r="F48" s="9">
        <v>0</v>
      </c>
      <c r="G48" s="9">
        <v>0</v>
      </c>
      <c r="H48" s="9">
        <v>0</v>
      </c>
      <c r="I48" s="9">
        <v>1</v>
      </c>
      <c r="J48" s="9">
        <v>0</v>
      </c>
      <c r="K48" s="9">
        <v>0</v>
      </c>
      <c r="L48" s="9">
        <f t="shared" si="9"/>
        <v>1</v>
      </c>
      <c r="M48" s="9">
        <f t="shared" si="10"/>
        <v>2.7047480922384253</v>
      </c>
      <c r="S48" s="23"/>
      <c r="T48" t="s">
        <v>68</v>
      </c>
      <c r="U48">
        <f>SUM(U47:AI47)</f>
        <v>2.6414989655980223</v>
      </c>
      <c r="AL48" s="23"/>
      <c r="AM48" t="s">
        <v>70</v>
      </c>
      <c r="AN48">
        <f>SUM(AN47:BB47)</f>
        <v>12.138348505259648</v>
      </c>
      <c r="BD48" s="23"/>
      <c r="BE48" t="s">
        <v>72</v>
      </c>
      <c r="BF48">
        <f>SUM(BF47:CA47)</f>
        <v>8.3574852111660114</v>
      </c>
      <c r="CD48" s="23"/>
      <c r="CE48" t="s">
        <v>74</v>
      </c>
      <c r="CF48">
        <f>SUM(CF47:CP47)</f>
        <v>7.1184385386205919</v>
      </c>
      <c r="CS48" s="23"/>
      <c r="CT48" t="s">
        <v>83</v>
      </c>
      <c r="CU48">
        <f>SUM(CU47:DF47)</f>
        <v>8.7435022058759362</v>
      </c>
      <c r="DI48" s="23"/>
      <c r="DJ48" t="s">
        <v>87</v>
      </c>
      <c r="DK48">
        <f>SUM(DK47:DT47)</f>
        <v>11.990070685222573</v>
      </c>
      <c r="DW48" s="23"/>
      <c r="DX48" t="s">
        <v>91</v>
      </c>
      <c r="DY48">
        <f>SUM(DY47:EL47)</f>
        <v>8.2068847925631907</v>
      </c>
      <c r="EO48" s="23"/>
      <c r="EP48" t="s">
        <v>95</v>
      </c>
      <c r="EQ48">
        <f>SUM(EQ47:FK47)</f>
        <v>1.9923940063311116</v>
      </c>
      <c r="FN48" s="23"/>
      <c r="FO48" t="s">
        <v>99</v>
      </c>
      <c r="FP48">
        <f>SUM(FP47:GA47)</f>
        <v>3.3733655186098641</v>
      </c>
      <c r="GD48" s="23"/>
      <c r="GE48" t="s">
        <v>102</v>
      </c>
      <c r="GF48">
        <f>SUM(GF47:HA47)</f>
        <v>3.3733655186098641</v>
      </c>
    </row>
    <row r="49" spans="1:29" x14ac:dyDescent="0.25">
      <c r="A49" s="10" t="s">
        <v>159</v>
      </c>
      <c r="B49" s="9">
        <v>0</v>
      </c>
      <c r="C49" s="9">
        <v>0</v>
      </c>
      <c r="D49" s="9">
        <v>0</v>
      </c>
      <c r="E49" s="9">
        <v>0</v>
      </c>
      <c r="F49" s="9">
        <v>0</v>
      </c>
      <c r="G49" s="9">
        <v>0</v>
      </c>
      <c r="H49" s="9">
        <v>0</v>
      </c>
      <c r="I49" s="9">
        <v>1</v>
      </c>
      <c r="J49" s="9">
        <v>0</v>
      </c>
      <c r="K49" s="9">
        <v>0</v>
      </c>
      <c r="L49" s="9">
        <f t="shared" si="9"/>
        <v>1</v>
      </c>
      <c r="M49" s="9">
        <f t="shared" si="10"/>
        <v>2.7047480922384253</v>
      </c>
    </row>
    <row r="50" spans="1:29" x14ac:dyDescent="0.25">
      <c r="A50" s="10" t="s">
        <v>155</v>
      </c>
      <c r="B50" s="9">
        <v>0</v>
      </c>
      <c r="C50" s="9">
        <v>0</v>
      </c>
      <c r="D50" s="9">
        <v>0</v>
      </c>
      <c r="E50" s="9">
        <v>0</v>
      </c>
      <c r="F50" s="9">
        <v>0</v>
      </c>
      <c r="G50" s="9">
        <v>0</v>
      </c>
      <c r="H50" s="9">
        <v>0</v>
      </c>
      <c r="I50" s="9">
        <v>1</v>
      </c>
      <c r="J50" s="9">
        <v>0</v>
      </c>
      <c r="K50" s="9">
        <v>0</v>
      </c>
      <c r="L50" s="9">
        <f t="shared" si="9"/>
        <v>1</v>
      </c>
      <c r="M50" s="9">
        <f t="shared" si="10"/>
        <v>2.7047480922384253</v>
      </c>
      <c r="S50" s="16"/>
    </row>
    <row r="51" spans="1:29" x14ac:dyDescent="0.25">
      <c r="A51" s="10" t="s">
        <v>171</v>
      </c>
      <c r="B51" s="9">
        <v>0</v>
      </c>
      <c r="C51" s="9">
        <v>0</v>
      </c>
      <c r="D51" s="9">
        <v>0</v>
      </c>
      <c r="E51" s="9">
        <v>0</v>
      </c>
      <c r="F51" s="9">
        <v>0</v>
      </c>
      <c r="G51" s="9">
        <v>0</v>
      </c>
      <c r="H51" s="9">
        <v>0</v>
      </c>
      <c r="I51" s="9">
        <v>0</v>
      </c>
      <c r="J51" s="9">
        <v>1</v>
      </c>
      <c r="K51" s="9">
        <v>0</v>
      </c>
      <c r="L51" s="9">
        <f t="shared" si="9"/>
        <v>1</v>
      </c>
      <c r="M51" s="9">
        <f t="shared" si="10"/>
        <v>2.7047480922384253</v>
      </c>
      <c r="S51" s="16"/>
    </row>
    <row r="52" spans="1:29" x14ac:dyDescent="0.25">
      <c r="A52" s="10" t="s">
        <v>118</v>
      </c>
      <c r="B52" s="9">
        <v>0</v>
      </c>
      <c r="C52" s="9">
        <v>1</v>
      </c>
      <c r="D52" s="9">
        <v>0</v>
      </c>
      <c r="E52" s="9">
        <v>0</v>
      </c>
      <c r="F52" s="9">
        <v>1</v>
      </c>
      <c r="G52" s="9">
        <v>0</v>
      </c>
      <c r="H52" s="9">
        <v>0</v>
      </c>
      <c r="I52" s="9">
        <v>0</v>
      </c>
      <c r="J52" s="9">
        <v>0</v>
      </c>
      <c r="K52" s="9">
        <v>1</v>
      </c>
      <c r="L52" s="9">
        <f t="shared" si="9"/>
        <v>3</v>
      </c>
      <c r="M52" s="9">
        <f t="shared" si="10"/>
        <v>2.0116009116784799</v>
      </c>
      <c r="S52" s="16"/>
      <c r="T52" s="21" t="s">
        <v>182</v>
      </c>
      <c r="U52" s="21"/>
      <c r="V52" s="21"/>
      <c r="W52" s="21"/>
      <c r="X52" s="21"/>
      <c r="Y52" s="21"/>
      <c r="Z52" s="21"/>
      <c r="AA52" s="21"/>
      <c r="AB52" s="21"/>
      <c r="AC52" s="21"/>
    </row>
    <row r="53" spans="1:29" x14ac:dyDescent="0.25">
      <c r="A53" s="10" t="s">
        <v>152</v>
      </c>
      <c r="B53" s="9">
        <v>0</v>
      </c>
      <c r="C53" s="9">
        <v>0</v>
      </c>
      <c r="D53" s="9">
        <v>0</v>
      </c>
      <c r="E53" s="9">
        <v>0</v>
      </c>
      <c r="F53" s="9">
        <v>0</v>
      </c>
      <c r="G53" s="9">
        <v>0</v>
      </c>
      <c r="H53" s="9">
        <v>0</v>
      </c>
      <c r="I53" s="9">
        <v>1</v>
      </c>
      <c r="J53" s="9">
        <v>0</v>
      </c>
      <c r="K53" s="9">
        <v>0</v>
      </c>
      <c r="L53" s="9">
        <f t="shared" si="9"/>
        <v>1</v>
      </c>
      <c r="M53" s="9">
        <f t="shared" si="10"/>
        <v>2.7047480922384253</v>
      </c>
      <c r="S53" s="16"/>
      <c r="T53" s="17">
        <v>1</v>
      </c>
      <c r="U53" s="17">
        <v>2</v>
      </c>
      <c r="V53" s="17">
        <v>3</v>
      </c>
      <c r="W53" s="17">
        <v>4</v>
      </c>
      <c r="X53" s="17">
        <v>5</v>
      </c>
      <c r="Y53" s="17">
        <v>6</v>
      </c>
      <c r="Z53" s="17">
        <v>7</v>
      </c>
      <c r="AA53" s="17">
        <v>8</v>
      </c>
      <c r="AB53" s="17">
        <v>9</v>
      </c>
      <c r="AC53" s="17">
        <v>10</v>
      </c>
    </row>
    <row r="54" spans="1:29" x14ac:dyDescent="0.25">
      <c r="A54" s="10" t="s">
        <v>78</v>
      </c>
      <c r="B54" s="9">
        <v>1</v>
      </c>
      <c r="C54" s="9">
        <v>0</v>
      </c>
      <c r="D54" s="9">
        <v>1</v>
      </c>
      <c r="E54" s="9">
        <v>0</v>
      </c>
      <c r="F54" s="9">
        <v>0</v>
      </c>
      <c r="G54" s="9">
        <v>0</v>
      </c>
      <c r="H54" s="9">
        <v>0</v>
      </c>
      <c r="I54" s="9">
        <v>0</v>
      </c>
      <c r="J54" s="9">
        <v>0</v>
      </c>
      <c r="K54" s="9">
        <v>0</v>
      </c>
      <c r="L54" s="9">
        <f t="shared" si="9"/>
        <v>2</v>
      </c>
      <c r="M54" s="9">
        <f t="shared" si="10"/>
        <v>2.2992829841302607</v>
      </c>
      <c r="R54" s="22" t="s">
        <v>56</v>
      </c>
      <c r="S54" s="17">
        <v>1</v>
      </c>
      <c r="T54" s="1"/>
      <c r="U54">
        <f>U8</f>
        <v>8.2120166293417931</v>
      </c>
      <c r="V54">
        <f>U13</f>
        <v>14.58016485458818</v>
      </c>
      <c r="W54">
        <f>U18</f>
        <v>5.8813926797961393</v>
      </c>
      <c r="X54">
        <f>U23</f>
        <v>0</v>
      </c>
      <c r="Y54">
        <f>U28</f>
        <v>1.68445034050497</v>
      </c>
      <c r="Z54">
        <f>U33</f>
        <v>8.5110762474880417</v>
      </c>
      <c r="AA54">
        <f>U38</f>
        <v>6.2966482801724712</v>
      </c>
      <c r="AB54">
        <f>U43</f>
        <v>0</v>
      </c>
      <c r="AC54">
        <f>U48</f>
        <v>2.6414989655980223</v>
      </c>
    </row>
    <row r="55" spans="1:29" x14ac:dyDescent="0.25">
      <c r="A55" s="10" t="s">
        <v>158</v>
      </c>
      <c r="B55" s="9">
        <v>0</v>
      </c>
      <c r="C55" s="9">
        <v>0</v>
      </c>
      <c r="D55" s="9">
        <v>0</v>
      </c>
      <c r="E55" s="9">
        <v>0</v>
      </c>
      <c r="F55" s="9">
        <v>0</v>
      </c>
      <c r="G55" s="9">
        <v>0</v>
      </c>
      <c r="H55" s="9">
        <v>0</v>
      </c>
      <c r="I55" s="9">
        <v>1</v>
      </c>
      <c r="J55" s="9">
        <v>0</v>
      </c>
      <c r="K55" s="9">
        <v>0</v>
      </c>
      <c r="L55" s="9">
        <f t="shared" si="9"/>
        <v>1</v>
      </c>
      <c r="M55" s="9">
        <f t="shared" si="10"/>
        <v>2.7047480922384253</v>
      </c>
      <c r="R55" s="22"/>
      <c r="S55" s="17">
        <v>2</v>
      </c>
      <c r="T55">
        <f>AN$8</f>
        <v>8.2694013260237842</v>
      </c>
      <c r="U55" s="1"/>
      <c r="V55">
        <f>$AN$13</f>
        <v>8.526520598882513</v>
      </c>
      <c r="W55">
        <f>$AN$18</f>
        <v>9.5605966141321037</v>
      </c>
      <c r="X55">
        <f>$AN$23</f>
        <v>4.4084538784943224</v>
      </c>
      <c r="Y55">
        <f>$AN$28</f>
        <v>3.7592426785133295</v>
      </c>
      <c r="Z55">
        <f>$AN$33</f>
        <v>5.3958097248402002</v>
      </c>
      <c r="AA55">
        <f>$AN$38</f>
        <v>0</v>
      </c>
      <c r="AB55">
        <f>$AN$43</f>
        <v>1.8114910298452109</v>
      </c>
      <c r="AC55">
        <f>$AN$48</f>
        <v>12.138348505259648</v>
      </c>
    </row>
    <row r="56" spans="1:29" x14ac:dyDescent="0.25">
      <c r="A56" s="10" t="s">
        <v>105</v>
      </c>
      <c r="B56" s="9">
        <v>1</v>
      </c>
      <c r="C56" s="9">
        <v>2</v>
      </c>
      <c r="D56" s="9">
        <v>1</v>
      </c>
      <c r="E56" s="9">
        <v>1</v>
      </c>
      <c r="F56" s="9">
        <v>0</v>
      </c>
      <c r="G56" s="9">
        <v>1</v>
      </c>
      <c r="H56" s="9">
        <v>0</v>
      </c>
      <c r="I56" s="9">
        <v>0</v>
      </c>
      <c r="J56" s="9">
        <v>0</v>
      </c>
      <c r="K56" s="9">
        <v>1</v>
      </c>
      <c r="L56" s="9">
        <f t="shared" si="9"/>
        <v>6</v>
      </c>
      <c r="M56" s="9">
        <f t="shared" si="10"/>
        <v>1.4519851237430572</v>
      </c>
      <c r="R56" s="22"/>
      <c r="S56" s="17">
        <v>3</v>
      </c>
      <c r="T56">
        <f>BF$8</f>
        <v>17.229832354106755</v>
      </c>
      <c r="U56">
        <f>BF$13</f>
        <v>8.3165539592840343</v>
      </c>
      <c r="V56" s="1"/>
      <c r="W56">
        <f>BF$18</f>
        <v>3.5477311393101774</v>
      </c>
      <c r="X56">
        <f>BF$23</f>
        <v>0</v>
      </c>
      <c r="Y56">
        <f>BF$28</f>
        <v>6.7917890816252342</v>
      </c>
      <c r="Z56">
        <f>BF$33</f>
        <v>8.0878909013223215</v>
      </c>
      <c r="AA56">
        <f>BF$38</f>
        <v>8.2299402889525606</v>
      </c>
      <c r="AB56">
        <f>BF$43</f>
        <v>0</v>
      </c>
      <c r="AC56">
        <f>BF$48</f>
        <v>8.3574852111660114</v>
      </c>
    </row>
    <row r="57" spans="1:29" x14ac:dyDescent="0.25">
      <c r="A57" s="10" t="s">
        <v>92</v>
      </c>
      <c r="B57" s="9">
        <v>0</v>
      </c>
      <c r="C57" s="9">
        <v>0</v>
      </c>
      <c r="D57" s="9">
        <v>0</v>
      </c>
      <c r="E57" s="9">
        <v>0</v>
      </c>
      <c r="F57" s="9">
        <v>0</v>
      </c>
      <c r="G57" s="9">
        <v>0</v>
      </c>
      <c r="H57" s="9">
        <v>1</v>
      </c>
      <c r="I57" s="9">
        <v>0</v>
      </c>
      <c r="J57" s="9">
        <v>0</v>
      </c>
      <c r="K57" s="9">
        <v>0</v>
      </c>
      <c r="L57" s="9">
        <f t="shared" si="9"/>
        <v>1</v>
      </c>
      <c r="M57" s="9">
        <f t="shared" si="10"/>
        <v>2.7047480922384253</v>
      </c>
      <c r="R57" s="22"/>
      <c r="S57" s="17">
        <v>4</v>
      </c>
      <c r="T57">
        <f>CF$8</f>
        <v>5.8757350038904566</v>
      </c>
      <c r="U57">
        <f>CF$13</f>
        <v>7.3725398934483017</v>
      </c>
      <c r="V57" s="14">
        <f>CF$18</f>
        <v>3.5477311393101774</v>
      </c>
      <c r="W57" s="1"/>
      <c r="X57">
        <f>CF$23</f>
        <v>8.0022059638281888</v>
      </c>
      <c r="Y57">
        <f>CF$28</f>
        <v>1.68445034050497</v>
      </c>
      <c r="Z57">
        <f>CF$33</f>
        <v>5.3958097248402002</v>
      </c>
      <c r="AA57">
        <f>CF$38</f>
        <v>1.6665985774613905</v>
      </c>
      <c r="AB57">
        <f>CF$43</f>
        <v>1.8114910298452109</v>
      </c>
      <c r="AC57">
        <f>CF$48</f>
        <v>7.1184385386205919</v>
      </c>
    </row>
    <row r="58" spans="1:29" x14ac:dyDescent="0.25">
      <c r="A58" s="10" t="s">
        <v>160</v>
      </c>
      <c r="B58" s="9">
        <v>0</v>
      </c>
      <c r="C58" s="9">
        <v>0</v>
      </c>
      <c r="D58" s="9">
        <v>0</v>
      </c>
      <c r="E58" s="9">
        <v>0</v>
      </c>
      <c r="F58" s="9">
        <v>0</v>
      </c>
      <c r="G58" s="9">
        <v>0</v>
      </c>
      <c r="H58" s="9">
        <v>0</v>
      </c>
      <c r="I58" s="9">
        <v>1</v>
      </c>
      <c r="J58" s="9">
        <v>0</v>
      </c>
      <c r="K58" s="9">
        <v>0</v>
      </c>
      <c r="L58" s="9">
        <f t="shared" si="9"/>
        <v>1</v>
      </c>
      <c r="M58" s="9">
        <f t="shared" si="10"/>
        <v>2.7047480922384253</v>
      </c>
      <c r="R58" s="22"/>
      <c r="S58" s="17">
        <v>5</v>
      </c>
      <c r="T58">
        <f>CU$8</f>
        <v>0</v>
      </c>
      <c r="U58">
        <f>CU$13</f>
        <v>3.1483241400862356</v>
      </c>
      <c r="V58" s="14">
        <f>CU$18</f>
        <v>0</v>
      </c>
      <c r="W58">
        <f>CU$23</f>
        <v>8.0022059638281888</v>
      </c>
      <c r="X58" s="1"/>
      <c r="Y58">
        <f>CU$28</f>
        <v>6.7421154189802852</v>
      </c>
      <c r="Z58">
        <f>CU$33</f>
        <v>0</v>
      </c>
      <c r="AA58">
        <f>CU$38</f>
        <v>0</v>
      </c>
      <c r="AB58">
        <f>CU$43</f>
        <v>0</v>
      </c>
      <c r="AC58">
        <f>CU$48</f>
        <v>8.7435022058759362</v>
      </c>
    </row>
    <row r="59" spans="1:29" x14ac:dyDescent="0.25">
      <c r="A59" s="10" t="s">
        <v>176</v>
      </c>
      <c r="B59" s="9">
        <v>0</v>
      </c>
      <c r="C59" s="9">
        <v>0</v>
      </c>
      <c r="D59" s="9">
        <v>0</v>
      </c>
      <c r="E59" s="9">
        <v>0</v>
      </c>
      <c r="F59" s="9">
        <v>0</v>
      </c>
      <c r="G59" s="9">
        <v>0</v>
      </c>
      <c r="H59" s="9">
        <v>0</v>
      </c>
      <c r="I59" s="9">
        <v>0</v>
      </c>
      <c r="J59" s="9">
        <v>0</v>
      </c>
      <c r="K59" s="9">
        <v>1</v>
      </c>
      <c r="L59" s="9">
        <f t="shared" si="9"/>
        <v>1</v>
      </c>
      <c r="M59" s="9">
        <f t="shared" si="10"/>
        <v>2.7047480922384253</v>
      </c>
      <c r="R59" s="22"/>
      <c r="S59" s="17">
        <v>6</v>
      </c>
      <c r="T59">
        <f>DK$8</f>
        <v>1.5115877057895224</v>
      </c>
      <c r="U59">
        <f>DK$13</f>
        <v>3.2294677089365278</v>
      </c>
      <c r="V59" s="14">
        <f>DK$18</f>
        <v>6.2151331272529076</v>
      </c>
      <c r="W59">
        <f>DK$23</f>
        <v>1.68445034050497</v>
      </c>
      <c r="X59">
        <f>DK$28</f>
        <v>6.7421154189802852</v>
      </c>
      <c r="Y59" s="1"/>
      <c r="Z59">
        <f>DK$33</f>
        <v>4.3641472981009333</v>
      </c>
      <c r="AA59">
        <f>DK$38</f>
        <v>1.93329200878009</v>
      </c>
      <c r="AB59">
        <f>DK$43</f>
        <v>0</v>
      </c>
      <c r="AC59">
        <f>DK$48</f>
        <v>11.990070685222573</v>
      </c>
    </row>
    <row r="60" spans="1:29" x14ac:dyDescent="0.25">
      <c r="A60" s="10" t="s">
        <v>180</v>
      </c>
      <c r="B60" s="9">
        <v>0</v>
      </c>
      <c r="C60" s="9">
        <v>0</v>
      </c>
      <c r="D60" s="9">
        <v>0</v>
      </c>
      <c r="E60" s="9">
        <v>0</v>
      </c>
      <c r="F60" s="9">
        <v>0</v>
      </c>
      <c r="G60" s="9">
        <v>0</v>
      </c>
      <c r="H60" s="9">
        <v>0</v>
      </c>
      <c r="I60" s="9">
        <v>0</v>
      </c>
      <c r="J60" s="9">
        <v>0</v>
      </c>
      <c r="K60" s="9">
        <v>1</v>
      </c>
      <c r="L60" s="9">
        <f t="shared" si="9"/>
        <v>1</v>
      </c>
      <c r="M60" s="9">
        <f t="shared" si="10"/>
        <v>2.7047480922384253</v>
      </c>
      <c r="R60" s="22"/>
      <c r="S60" s="17">
        <v>7</v>
      </c>
      <c r="T60">
        <f>DY$8</f>
        <v>8.5110762474880417</v>
      </c>
      <c r="U60">
        <f>DY$13</f>
        <v>4.2941244361931545</v>
      </c>
      <c r="V60" s="14">
        <f>DY$18</f>
        <v>8.3465270153078883</v>
      </c>
      <c r="W60">
        <f>DY$23</f>
        <v>6.0128654748219263</v>
      </c>
      <c r="X60">
        <f>DY$28</f>
        <v>0</v>
      </c>
      <c r="Y60">
        <f>DY$33</f>
        <v>4.3641472981009333</v>
      </c>
      <c r="Z60" s="1"/>
      <c r="AA60">
        <f>DY$38</f>
        <v>11.72798082957698</v>
      </c>
      <c r="AB60">
        <f>DY$43</f>
        <v>1.8114910298452109</v>
      </c>
      <c r="AC60">
        <f>DY$48</f>
        <v>8.2068847925631907</v>
      </c>
    </row>
    <row r="61" spans="1:29" x14ac:dyDescent="0.25">
      <c r="A61" s="10" t="s">
        <v>103</v>
      </c>
      <c r="B61" s="9">
        <v>0</v>
      </c>
      <c r="C61" s="9">
        <v>0</v>
      </c>
      <c r="D61" s="9">
        <v>1</v>
      </c>
      <c r="E61" s="9">
        <v>0</v>
      </c>
      <c r="F61" s="9">
        <v>0</v>
      </c>
      <c r="G61" s="9">
        <v>0</v>
      </c>
      <c r="H61" s="9">
        <v>0</v>
      </c>
      <c r="I61" s="9">
        <v>0</v>
      </c>
      <c r="J61" s="9">
        <v>0</v>
      </c>
      <c r="K61" s="9">
        <v>1</v>
      </c>
      <c r="L61" s="9">
        <f t="shared" si="9"/>
        <v>2</v>
      </c>
      <c r="M61" s="9">
        <f t="shared" si="10"/>
        <v>2.2992829841302607</v>
      </c>
      <c r="R61" s="22"/>
      <c r="S61" s="17">
        <v>8</v>
      </c>
      <c r="T61">
        <f>EQ$8</f>
        <v>8.6609398853823123</v>
      </c>
      <c r="U61">
        <f>EQ$13</f>
        <v>0</v>
      </c>
      <c r="V61" s="14">
        <f>EQ$18</f>
        <v>11.753932641212252</v>
      </c>
      <c r="W61">
        <f>EQ$23</f>
        <v>2.3336615404859624</v>
      </c>
      <c r="X61">
        <f>EQ$28</f>
        <v>0</v>
      </c>
      <c r="Y61">
        <f>EQ$33</f>
        <v>2.2699721186682633</v>
      </c>
      <c r="Z61">
        <f>EQ$38</f>
        <v>10.373224405703382</v>
      </c>
      <c r="AA61" s="1"/>
      <c r="AB61">
        <f>EQ$43</f>
        <v>0</v>
      </c>
      <c r="AC61">
        <f>EQ$48</f>
        <v>1.9923940063311116</v>
      </c>
    </row>
    <row r="62" spans="1:29" x14ac:dyDescent="0.25">
      <c r="A62" s="10" t="s">
        <v>109</v>
      </c>
      <c r="B62" s="9">
        <v>1</v>
      </c>
      <c r="C62" s="9">
        <v>1</v>
      </c>
      <c r="D62" s="9">
        <v>2</v>
      </c>
      <c r="E62" s="9">
        <v>0</v>
      </c>
      <c r="F62" s="9">
        <v>0</v>
      </c>
      <c r="G62" s="9">
        <v>0</v>
      </c>
      <c r="H62" s="9">
        <v>0</v>
      </c>
      <c r="I62" s="9">
        <v>0</v>
      </c>
      <c r="J62" s="9">
        <v>0</v>
      </c>
      <c r="K62" s="9">
        <v>0</v>
      </c>
      <c r="L62" s="9">
        <f t="shared" si="9"/>
        <v>3</v>
      </c>
      <c r="M62" s="9">
        <f t="shared" si="10"/>
        <v>2.0116009116784799</v>
      </c>
      <c r="R62" s="22"/>
      <c r="S62" s="17">
        <v>9</v>
      </c>
      <c r="T62">
        <f>FP$8</f>
        <v>0</v>
      </c>
      <c r="U62">
        <f>FP$13</f>
        <v>1.3306733109434647</v>
      </c>
      <c r="V62" s="14">
        <f>FP$18</f>
        <v>0</v>
      </c>
      <c r="W62">
        <f>FP$23</f>
        <v>1.8632807988052074</v>
      </c>
      <c r="X62">
        <f>FP$28</f>
        <v>0</v>
      </c>
      <c r="Y62">
        <f>FP$33</f>
        <v>0</v>
      </c>
      <c r="Z62">
        <f>FP$38</f>
        <v>1.3306733109434647</v>
      </c>
      <c r="AA62">
        <f>FP$43</f>
        <v>0</v>
      </c>
      <c r="AB62" s="1"/>
      <c r="AC62">
        <f>FP$48</f>
        <v>3.3733655186098641</v>
      </c>
    </row>
    <row r="63" spans="1:29" x14ac:dyDescent="0.25">
      <c r="A63" s="10" t="s">
        <v>166</v>
      </c>
      <c r="B63" s="9">
        <v>0</v>
      </c>
      <c r="C63" s="9">
        <v>0</v>
      </c>
      <c r="D63" s="9">
        <v>0</v>
      </c>
      <c r="E63" s="9">
        <v>0</v>
      </c>
      <c r="F63" s="9">
        <v>0</v>
      </c>
      <c r="G63" s="9">
        <v>0</v>
      </c>
      <c r="H63" s="9">
        <v>0</v>
      </c>
      <c r="I63" s="9">
        <v>0</v>
      </c>
      <c r="J63" s="9">
        <v>1</v>
      </c>
      <c r="K63" s="9">
        <v>0</v>
      </c>
      <c r="L63" s="9">
        <f t="shared" si="9"/>
        <v>1</v>
      </c>
      <c r="M63" s="9">
        <f t="shared" si="10"/>
        <v>2.7047480922384253</v>
      </c>
      <c r="R63" s="22"/>
      <c r="S63" s="17">
        <v>10</v>
      </c>
      <c r="T63">
        <f>GF$8</f>
        <v>3.7815598244577857</v>
      </c>
      <c r="U63">
        <f>GF$13</f>
        <v>12.187462610995929</v>
      </c>
      <c r="V63" s="14">
        <f>GF$18</f>
        <v>10.412075466544078</v>
      </c>
      <c r="W63">
        <f>GF$23</f>
        <v>9.5605966141321037</v>
      </c>
      <c r="X63">
        <f>GF$28</f>
        <v>11.743178947408978</v>
      </c>
      <c r="Y63">
        <f>GF$33</f>
        <v>14.319623486499818</v>
      </c>
      <c r="Z63">
        <f>GF$38</f>
        <v>7.894015022434635</v>
      </c>
      <c r="AA63">
        <f>GF$43</f>
        <v>2.3951032889500992</v>
      </c>
      <c r="AB63">
        <f>GF$48</f>
        <v>3.3733655186098641</v>
      </c>
      <c r="AC63" s="1"/>
    </row>
    <row r="64" spans="1:29" x14ac:dyDescent="0.25">
      <c r="A64" s="10" t="s">
        <v>108</v>
      </c>
      <c r="B64" s="9">
        <v>1</v>
      </c>
      <c r="C64" s="9">
        <v>1</v>
      </c>
      <c r="D64" s="9">
        <v>0</v>
      </c>
      <c r="E64" s="9">
        <v>0</v>
      </c>
      <c r="F64" s="9">
        <v>0</v>
      </c>
      <c r="G64" s="9">
        <v>0</v>
      </c>
      <c r="H64" s="9">
        <v>0</v>
      </c>
      <c r="I64" s="9">
        <v>0</v>
      </c>
      <c r="J64" s="9">
        <v>0</v>
      </c>
      <c r="K64" s="9">
        <v>0</v>
      </c>
      <c r="L64" s="9">
        <f t="shared" si="9"/>
        <v>2</v>
      </c>
      <c r="M64" s="9">
        <f t="shared" si="10"/>
        <v>2.2992829841302607</v>
      </c>
      <c r="V64" s="14"/>
    </row>
    <row r="65" spans="1:19" x14ac:dyDescent="0.25">
      <c r="A65" s="10" t="s">
        <v>135</v>
      </c>
      <c r="B65" s="9">
        <v>0</v>
      </c>
      <c r="C65" s="9">
        <v>0</v>
      </c>
      <c r="D65" s="9">
        <v>1</v>
      </c>
      <c r="E65" s="9">
        <v>0</v>
      </c>
      <c r="F65" s="9">
        <v>0</v>
      </c>
      <c r="G65" s="9">
        <v>0</v>
      </c>
      <c r="H65" s="9">
        <v>0</v>
      </c>
      <c r="I65" s="9">
        <v>0</v>
      </c>
      <c r="J65" s="9">
        <v>0</v>
      </c>
      <c r="K65" s="9">
        <v>0</v>
      </c>
      <c r="L65" s="9">
        <f t="shared" si="9"/>
        <v>1</v>
      </c>
      <c r="M65" s="9">
        <f t="shared" si="10"/>
        <v>2.7047480922384253</v>
      </c>
      <c r="S65" s="16"/>
    </row>
    <row r="66" spans="1:19" x14ac:dyDescent="0.25">
      <c r="A66" s="10" t="s">
        <v>134</v>
      </c>
      <c r="B66" s="9">
        <v>0</v>
      </c>
      <c r="C66" s="9">
        <v>0</v>
      </c>
      <c r="D66" s="9">
        <v>1</v>
      </c>
      <c r="E66" s="9">
        <v>0</v>
      </c>
      <c r="F66" s="9">
        <v>0</v>
      </c>
      <c r="G66" s="9">
        <v>0</v>
      </c>
      <c r="H66" s="9">
        <v>0</v>
      </c>
      <c r="I66" s="9">
        <v>0</v>
      </c>
      <c r="J66" s="9">
        <v>0</v>
      </c>
      <c r="K66" s="9">
        <v>0</v>
      </c>
      <c r="L66" s="9">
        <f t="shared" si="9"/>
        <v>1</v>
      </c>
      <c r="M66" s="9">
        <f t="shared" si="10"/>
        <v>2.7047480922384253</v>
      </c>
      <c r="S66" s="16"/>
    </row>
    <row r="67" spans="1:19" x14ac:dyDescent="0.25">
      <c r="A67" s="10" t="s">
        <v>177</v>
      </c>
      <c r="B67" s="9">
        <v>0</v>
      </c>
      <c r="C67" s="9">
        <v>0</v>
      </c>
      <c r="D67" s="9">
        <v>0</v>
      </c>
      <c r="E67" s="9">
        <v>0</v>
      </c>
      <c r="F67" s="9">
        <v>0</v>
      </c>
      <c r="G67" s="9">
        <v>0</v>
      </c>
      <c r="H67" s="9">
        <v>0</v>
      </c>
      <c r="I67" s="9">
        <v>0</v>
      </c>
      <c r="J67" s="9">
        <v>0</v>
      </c>
      <c r="K67" s="9">
        <v>1</v>
      </c>
      <c r="L67" s="9">
        <f t="shared" si="9"/>
        <v>1</v>
      </c>
      <c r="M67" s="9">
        <f t="shared" si="10"/>
        <v>2.7047480922384253</v>
      </c>
      <c r="S67" s="16"/>
    </row>
    <row r="68" spans="1:19" x14ac:dyDescent="0.25">
      <c r="A68" s="11" t="s">
        <v>63</v>
      </c>
      <c r="B68" s="12">
        <v>1</v>
      </c>
      <c r="C68" s="12">
        <v>0</v>
      </c>
      <c r="D68" s="12">
        <v>0</v>
      </c>
      <c r="E68" s="12">
        <v>1</v>
      </c>
      <c r="F68" s="12">
        <v>0</v>
      </c>
      <c r="G68" s="12">
        <v>0</v>
      </c>
      <c r="H68" s="12">
        <v>0</v>
      </c>
      <c r="I68" s="12">
        <v>1</v>
      </c>
      <c r="J68" s="12">
        <v>0</v>
      </c>
      <c r="K68" s="12">
        <v>0</v>
      </c>
      <c r="L68" s="12">
        <f t="shared" si="9"/>
        <v>3</v>
      </c>
      <c r="M68" s="12">
        <f t="shared" si="10"/>
        <v>2.0116009116784799</v>
      </c>
      <c r="S68" s="16"/>
    </row>
    <row r="69" spans="1:19" x14ac:dyDescent="0.25">
      <c r="A69" s="10" t="s">
        <v>107</v>
      </c>
      <c r="B69" s="9">
        <v>1</v>
      </c>
      <c r="C69" s="9">
        <v>0</v>
      </c>
      <c r="D69" s="9">
        <v>0</v>
      </c>
      <c r="E69" s="9">
        <v>0</v>
      </c>
      <c r="F69" s="9">
        <v>0</v>
      </c>
      <c r="G69" s="9">
        <v>0</v>
      </c>
      <c r="H69" s="9">
        <v>1</v>
      </c>
      <c r="I69" s="9">
        <v>0</v>
      </c>
      <c r="J69" s="9">
        <v>0</v>
      </c>
      <c r="K69" s="9">
        <v>0</v>
      </c>
      <c r="L69" s="9">
        <f t="shared" si="9"/>
        <v>2</v>
      </c>
      <c r="M69" s="9">
        <f t="shared" si="10"/>
        <v>2.2992829841302607</v>
      </c>
    </row>
    <row r="70" spans="1:19" x14ac:dyDescent="0.25">
      <c r="A70" s="10" t="s">
        <v>116</v>
      </c>
      <c r="B70" s="9">
        <v>1</v>
      </c>
      <c r="C70" s="9">
        <v>0</v>
      </c>
      <c r="D70" s="9">
        <v>0</v>
      </c>
      <c r="E70" s="9">
        <v>0</v>
      </c>
      <c r="F70" s="9">
        <v>0</v>
      </c>
      <c r="G70" s="9">
        <v>0</v>
      </c>
      <c r="H70" s="9">
        <v>0</v>
      </c>
      <c r="I70" s="9">
        <v>0</v>
      </c>
      <c r="J70" s="9">
        <v>0</v>
      </c>
      <c r="K70" s="9">
        <v>0</v>
      </c>
      <c r="L70" s="9">
        <f t="shared" ref="L70:L91" si="263">COUNTIF(B70:K70,"&gt;0")</f>
        <v>1</v>
      </c>
      <c r="M70" s="9">
        <f t="shared" ref="M70:M91" si="264">LN(11/(L70+1))+1</f>
        <v>2.7047480922384253</v>
      </c>
      <c r="S70" s="16"/>
    </row>
    <row r="71" spans="1:19" x14ac:dyDescent="0.25">
      <c r="A71" s="10" t="s">
        <v>122</v>
      </c>
      <c r="B71" s="9">
        <v>0</v>
      </c>
      <c r="C71" s="9">
        <v>1</v>
      </c>
      <c r="D71" s="9">
        <v>0</v>
      </c>
      <c r="E71" s="9">
        <v>0</v>
      </c>
      <c r="F71" s="9">
        <v>0</v>
      </c>
      <c r="G71" s="9">
        <v>0</v>
      </c>
      <c r="H71" s="9">
        <v>0</v>
      </c>
      <c r="I71" s="9">
        <v>0</v>
      </c>
      <c r="J71" s="9">
        <v>0</v>
      </c>
      <c r="K71" s="9">
        <v>0</v>
      </c>
      <c r="L71" s="9">
        <f t="shared" si="263"/>
        <v>1</v>
      </c>
      <c r="M71" s="9">
        <f t="shared" si="264"/>
        <v>2.7047480922384253</v>
      </c>
      <c r="S71" s="16"/>
    </row>
    <row r="72" spans="1:19" x14ac:dyDescent="0.25">
      <c r="A72" s="10" t="s">
        <v>179</v>
      </c>
      <c r="B72" s="9">
        <v>0</v>
      </c>
      <c r="C72" s="9">
        <v>0</v>
      </c>
      <c r="D72" s="9">
        <v>0</v>
      </c>
      <c r="E72" s="9">
        <v>0</v>
      </c>
      <c r="F72" s="9">
        <v>0</v>
      </c>
      <c r="G72" s="9">
        <v>0</v>
      </c>
      <c r="H72" s="9">
        <v>0</v>
      </c>
      <c r="I72" s="9">
        <v>0</v>
      </c>
      <c r="J72" s="9">
        <v>0</v>
      </c>
      <c r="K72" s="9">
        <v>1</v>
      </c>
      <c r="L72" s="9">
        <f t="shared" si="263"/>
        <v>1</v>
      </c>
      <c r="M72" s="9">
        <f t="shared" si="264"/>
        <v>2.7047480922384253</v>
      </c>
      <c r="S72" s="16"/>
    </row>
    <row r="73" spans="1:19" x14ac:dyDescent="0.25">
      <c r="A73" s="10" t="s">
        <v>110</v>
      </c>
      <c r="B73" s="9">
        <v>2</v>
      </c>
      <c r="C73" s="9">
        <v>0</v>
      </c>
      <c r="D73" s="9">
        <v>3</v>
      </c>
      <c r="E73" s="9">
        <v>0</v>
      </c>
      <c r="F73" s="9">
        <v>0</v>
      </c>
      <c r="G73" s="9">
        <v>0</v>
      </c>
      <c r="H73" s="9">
        <v>0</v>
      </c>
      <c r="I73" s="9">
        <v>1</v>
      </c>
      <c r="J73" s="9">
        <v>0</v>
      </c>
      <c r="K73" s="9">
        <v>0</v>
      </c>
      <c r="L73" s="9">
        <f t="shared" si="263"/>
        <v>3</v>
      </c>
      <c r="M73" s="9">
        <f t="shared" si="264"/>
        <v>2.0116009116784799</v>
      </c>
      <c r="S73" s="16"/>
    </row>
    <row r="74" spans="1:19" x14ac:dyDescent="0.25">
      <c r="A74" s="10" t="s">
        <v>119</v>
      </c>
      <c r="B74" s="9">
        <v>0</v>
      </c>
      <c r="C74" s="9">
        <v>1</v>
      </c>
      <c r="D74" s="9">
        <v>1</v>
      </c>
      <c r="E74" s="9">
        <v>0</v>
      </c>
      <c r="F74" s="9">
        <v>0</v>
      </c>
      <c r="G74" s="9">
        <v>0</v>
      </c>
      <c r="H74" s="9">
        <v>0</v>
      </c>
      <c r="I74" s="9">
        <v>0</v>
      </c>
      <c r="J74" s="9">
        <v>0</v>
      </c>
      <c r="K74" s="9">
        <v>0</v>
      </c>
      <c r="L74" s="9">
        <f t="shared" si="263"/>
        <v>2</v>
      </c>
      <c r="M74" s="9">
        <f t="shared" si="264"/>
        <v>2.2992829841302607</v>
      </c>
    </row>
    <row r="75" spans="1:19" x14ac:dyDescent="0.25">
      <c r="A75" s="10" t="s">
        <v>117</v>
      </c>
      <c r="B75" s="9">
        <v>0</v>
      </c>
      <c r="C75" s="9">
        <v>1</v>
      </c>
      <c r="D75" s="9">
        <v>0</v>
      </c>
      <c r="E75" s="9">
        <v>0</v>
      </c>
      <c r="F75" s="9">
        <v>1</v>
      </c>
      <c r="G75" s="9">
        <v>1</v>
      </c>
      <c r="H75" s="9">
        <v>0</v>
      </c>
      <c r="I75" s="9">
        <v>0</v>
      </c>
      <c r="J75" s="9">
        <v>0</v>
      </c>
      <c r="K75" s="9">
        <v>1</v>
      </c>
      <c r="L75" s="9">
        <f t="shared" si="263"/>
        <v>4</v>
      </c>
      <c r="M75" s="9">
        <f t="shared" si="264"/>
        <v>1.7884573603642702</v>
      </c>
      <c r="S75" s="16"/>
    </row>
    <row r="76" spans="1:19" x14ac:dyDescent="0.25">
      <c r="A76" s="10" t="s">
        <v>106</v>
      </c>
      <c r="B76" s="9">
        <v>1</v>
      </c>
      <c r="C76" s="9">
        <v>0</v>
      </c>
      <c r="D76" s="9">
        <v>0</v>
      </c>
      <c r="E76" s="9">
        <v>0</v>
      </c>
      <c r="F76" s="9">
        <v>0</v>
      </c>
      <c r="G76" s="9">
        <v>0</v>
      </c>
      <c r="H76" s="9">
        <v>1</v>
      </c>
      <c r="I76" s="9">
        <v>0</v>
      </c>
      <c r="J76" s="9">
        <v>0</v>
      </c>
      <c r="K76" s="9">
        <v>0</v>
      </c>
      <c r="L76" s="9">
        <f t="shared" si="263"/>
        <v>2</v>
      </c>
      <c r="M76" s="9">
        <f t="shared" si="264"/>
        <v>2.2992829841302607</v>
      </c>
      <c r="S76" s="16"/>
    </row>
    <row r="77" spans="1:19" x14ac:dyDescent="0.25">
      <c r="A77" s="10" t="s">
        <v>139</v>
      </c>
      <c r="B77" s="9">
        <v>0</v>
      </c>
      <c r="C77" s="9">
        <v>0</v>
      </c>
      <c r="D77" s="9">
        <v>0</v>
      </c>
      <c r="E77" s="9">
        <v>1</v>
      </c>
      <c r="F77" s="9">
        <v>0</v>
      </c>
      <c r="G77" s="9">
        <v>0</v>
      </c>
      <c r="H77" s="9">
        <v>0</v>
      </c>
      <c r="I77" s="9">
        <v>0</v>
      </c>
      <c r="J77" s="9">
        <v>0</v>
      </c>
      <c r="K77" s="9">
        <v>0</v>
      </c>
      <c r="L77" s="9">
        <f t="shared" si="263"/>
        <v>1</v>
      </c>
      <c r="M77" s="9">
        <f t="shared" si="264"/>
        <v>2.7047480922384253</v>
      </c>
      <c r="S77" s="16"/>
    </row>
    <row r="78" spans="1:19" x14ac:dyDescent="0.25">
      <c r="A78" s="10" t="s">
        <v>141</v>
      </c>
      <c r="B78" s="9">
        <v>0</v>
      </c>
      <c r="C78" s="9">
        <v>0</v>
      </c>
      <c r="D78" s="9">
        <v>0</v>
      </c>
      <c r="E78" s="9">
        <v>0</v>
      </c>
      <c r="F78" s="9">
        <v>1</v>
      </c>
      <c r="G78" s="9">
        <v>0</v>
      </c>
      <c r="H78" s="9">
        <v>0</v>
      </c>
      <c r="I78" s="9">
        <v>0</v>
      </c>
      <c r="J78" s="9">
        <v>0</v>
      </c>
      <c r="K78" s="9">
        <v>1</v>
      </c>
      <c r="L78" s="9">
        <f t="shared" si="263"/>
        <v>2</v>
      </c>
      <c r="M78" s="9">
        <f t="shared" si="264"/>
        <v>2.2992829841302607</v>
      </c>
      <c r="S78" s="16"/>
    </row>
    <row r="79" spans="1:19" x14ac:dyDescent="0.25">
      <c r="A79" s="10" t="s">
        <v>172</v>
      </c>
      <c r="B79" s="9">
        <v>0</v>
      </c>
      <c r="C79" s="9">
        <v>0</v>
      </c>
      <c r="D79" s="9">
        <v>0</v>
      </c>
      <c r="E79" s="9">
        <v>0</v>
      </c>
      <c r="F79" s="9">
        <v>0</v>
      </c>
      <c r="G79" s="9">
        <v>0</v>
      </c>
      <c r="H79" s="9">
        <v>0</v>
      </c>
      <c r="I79" s="9">
        <v>0</v>
      </c>
      <c r="J79" s="9">
        <v>1</v>
      </c>
      <c r="K79" s="9">
        <v>0</v>
      </c>
      <c r="L79" s="9">
        <f t="shared" si="263"/>
        <v>1</v>
      </c>
      <c r="M79" s="9">
        <f t="shared" si="264"/>
        <v>2.7047480922384253</v>
      </c>
    </row>
    <row r="80" spans="1:19" x14ac:dyDescent="0.25">
      <c r="A80" s="10" t="s">
        <v>114</v>
      </c>
      <c r="B80" s="9">
        <v>1</v>
      </c>
      <c r="C80" s="9">
        <v>0</v>
      </c>
      <c r="D80" s="9">
        <v>1</v>
      </c>
      <c r="E80" s="9">
        <v>0</v>
      </c>
      <c r="F80" s="9">
        <v>0</v>
      </c>
      <c r="G80" s="9">
        <v>0</v>
      </c>
      <c r="H80" s="9">
        <v>0</v>
      </c>
      <c r="I80" s="9">
        <v>0</v>
      </c>
      <c r="J80" s="9">
        <v>0</v>
      </c>
      <c r="K80" s="9">
        <v>0</v>
      </c>
      <c r="L80" s="9">
        <f t="shared" si="263"/>
        <v>2</v>
      </c>
      <c r="M80" s="9">
        <f t="shared" si="264"/>
        <v>2.2992829841302607</v>
      </c>
      <c r="S80" s="16"/>
    </row>
    <row r="81" spans="1:19" x14ac:dyDescent="0.25">
      <c r="A81" s="10" t="s">
        <v>121</v>
      </c>
      <c r="B81" s="9">
        <v>0</v>
      </c>
      <c r="C81" s="9">
        <v>1</v>
      </c>
      <c r="D81" s="9">
        <v>0</v>
      </c>
      <c r="E81" s="9">
        <v>0</v>
      </c>
      <c r="F81" s="9">
        <v>0</v>
      </c>
      <c r="G81" s="9">
        <v>0</v>
      </c>
      <c r="H81" s="9">
        <v>0</v>
      </c>
      <c r="I81" s="9">
        <v>0</v>
      </c>
      <c r="J81" s="9">
        <v>0</v>
      </c>
      <c r="K81" s="9">
        <v>0</v>
      </c>
      <c r="L81" s="9">
        <f t="shared" si="263"/>
        <v>1</v>
      </c>
      <c r="M81" s="9">
        <f t="shared" si="264"/>
        <v>2.7047480922384253</v>
      </c>
      <c r="S81" s="16"/>
    </row>
    <row r="82" spans="1:19" x14ac:dyDescent="0.25">
      <c r="A82" s="10" t="s">
        <v>149</v>
      </c>
      <c r="B82" s="9">
        <v>0</v>
      </c>
      <c r="C82" s="9">
        <v>0</v>
      </c>
      <c r="D82" s="9">
        <v>0</v>
      </c>
      <c r="E82" s="9">
        <v>0</v>
      </c>
      <c r="F82" s="9">
        <v>0</v>
      </c>
      <c r="G82" s="9">
        <v>1</v>
      </c>
      <c r="H82" s="9">
        <v>0</v>
      </c>
      <c r="I82" s="9">
        <v>0</v>
      </c>
      <c r="J82" s="9">
        <v>0</v>
      </c>
      <c r="K82" s="9">
        <v>1</v>
      </c>
      <c r="L82" s="9">
        <f t="shared" si="263"/>
        <v>2</v>
      </c>
      <c r="M82" s="9">
        <f t="shared" si="264"/>
        <v>2.2992829841302607</v>
      </c>
      <c r="S82" s="16"/>
    </row>
    <row r="83" spans="1:19" x14ac:dyDescent="0.25">
      <c r="A83" s="10" t="s">
        <v>84</v>
      </c>
      <c r="B83" s="9">
        <v>0</v>
      </c>
      <c r="C83" s="9">
        <v>0</v>
      </c>
      <c r="D83" s="9">
        <v>0</v>
      </c>
      <c r="E83" s="9">
        <v>0</v>
      </c>
      <c r="F83" s="9">
        <v>1</v>
      </c>
      <c r="G83" s="9">
        <v>1</v>
      </c>
      <c r="H83" s="9">
        <v>0</v>
      </c>
      <c r="I83" s="9">
        <v>0</v>
      </c>
      <c r="J83" s="9">
        <v>0</v>
      </c>
      <c r="K83" s="9">
        <v>1</v>
      </c>
      <c r="L83" s="9">
        <f t="shared" si="263"/>
        <v>3</v>
      </c>
      <c r="M83" s="9">
        <f t="shared" si="264"/>
        <v>2.0116009116784799</v>
      </c>
      <c r="S83" s="16"/>
    </row>
    <row r="84" spans="1:19" x14ac:dyDescent="0.25">
      <c r="A84" s="10" t="s">
        <v>161</v>
      </c>
      <c r="B84" s="9">
        <v>0</v>
      </c>
      <c r="C84" s="9">
        <v>0</v>
      </c>
      <c r="D84" s="9">
        <v>0</v>
      </c>
      <c r="E84" s="9">
        <v>0</v>
      </c>
      <c r="F84" s="9">
        <v>0</v>
      </c>
      <c r="G84" s="9">
        <v>0</v>
      </c>
      <c r="H84" s="9">
        <v>0</v>
      </c>
      <c r="I84" s="9">
        <v>1</v>
      </c>
      <c r="J84" s="9">
        <v>0</v>
      </c>
      <c r="K84" s="9">
        <v>0</v>
      </c>
      <c r="L84" s="9">
        <f t="shared" si="263"/>
        <v>1</v>
      </c>
      <c r="M84" s="9">
        <f t="shared" si="264"/>
        <v>2.7047480922384253</v>
      </c>
    </row>
    <row r="85" spans="1:19" x14ac:dyDescent="0.25">
      <c r="A85" s="10" t="s">
        <v>147</v>
      </c>
      <c r="B85" s="9">
        <v>0</v>
      </c>
      <c r="C85" s="9">
        <v>0</v>
      </c>
      <c r="D85" s="9">
        <v>0</v>
      </c>
      <c r="E85" s="9">
        <v>0</v>
      </c>
      <c r="F85" s="9">
        <v>0</v>
      </c>
      <c r="G85" s="9">
        <v>1</v>
      </c>
      <c r="H85" s="9">
        <v>0</v>
      </c>
      <c r="I85" s="9">
        <v>0</v>
      </c>
      <c r="J85" s="9">
        <v>0</v>
      </c>
      <c r="K85" s="9">
        <v>0</v>
      </c>
      <c r="L85" s="9">
        <f t="shared" si="263"/>
        <v>1</v>
      </c>
      <c r="M85" s="9">
        <f t="shared" si="264"/>
        <v>2.7047480922384253</v>
      </c>
    </row>
    <row r="86" spans="1:19" x14ac:dyDescent="0.25">
      <c r="A86" s="10" t="s">
        <v>156</v>
      </c>
      <c r="B86" s="9">
        <v>0</v>
      </c>
      <c r="C86" s="9">
        <v>0</v>
      </c>
      <c r="D86" s="9">
        <v>0</v>
      </c>
      <c r="E86" s="9">
        <v>0</v>
      </c>
      <c r="F86" s="9">
        <v>0</v>
      </c>
      <c r="G86" s="9">
        <v>0</v>
      </c>
      <c r="H86" s="9">
        <v>0</v>
      </c>
      <c r="I86" s="9">
        <v>1</v>
      </c>
      <c r="J86" s="9">
        <v>0</v>
      </c>
      <c r="K86" s="9">
        <v>0</v>
      </c>
      <c r="L86" s="9">
        <f t="shared" si="263"/>
        <v>1</v>
      </c>
      <c r="M86" s="9">
        <f t="shared" si="264"/>
        <v>2.7047480922384253</v>
      </c>
    </row>
    <row r="87" spans="1:19" x14ac:dyDescent="0.25">
      <c r="A87" s="10" t="s">
        <v>131</v>
      </c>
      <c r="B87" s="9">
        <v>0</v>
      </c>
      <c r="C87" s="9">
        <v>0</v>
      </c>
      <c r="D87" s="9">
        <v>1</v>
      </c>
      <c r="E87" s="9">
        <v>0</v>
      </c>
      <c r="F87" s="9">
        <v>0</v>
      </c>
      <c r="G87" s="9">
        <v>0</v>
      </c>
      <c r="H87" s="9">
        <v>0</v>
      </c>
      <c r="I87" s="9">
        <v>0</v>
      </c>
      <c r="J87" s="9">
        <v>0</v>
      </c>
      <c r="K87" s="9">
        <v>0</v>
      </c>
      <c r="L87" s="9">
        <f t="shared" si="263"/>
        <v>1</v>
      </c>
      <c r="M87" s="9">
        <f t="shared" si="264"/>
        <v>2.7047480922384253</v>
      </c>
    </row>
    <row r="88" spans="1:19" x14ac:dyDescent="0.25">
      <c r="A88" s="10" t="s">
        <v>165</v>
      </c>
      <c r="B88" s="9">
        <v>0</v>
      </c>
      <c r="C88" s="9">
        <v>0</v>
      </c>
      <c r="D88" s="9">
        <v>0</v>
      </c>
      <c r="E88" s="9">
        <v>0</v>
      </c>
      <c r="F88" s="9">
        <v>0</v>
      </c>
      <c r="G88" s="9">
        <v>0</v>
      </c>
      <c r="H88" s="9">
        <v>0</v>
      </c>
      <c r="I88" s="9">
        <v>0</v>
      </c>
      <c r="J88" s="9">
        <v>1</v>
      </c>
      <c r="K88" s="9">
        <v>0</v>
      </c>
      <c r="L88" s="9">
        <f t="shared" si="263"/>
        <v>1</v>
      </c>
      <c r="M88" s="9">
        <f t="shared" si="264"/>
        <v>2.7047480922384253</v>
      </c>
    </row>
    <row r="89" spans="1:19" x14ac:dyDescent="0.25">
      <c r="A89" s="10" t="s">
        <v>150</v>
      </c>
      <c r="B89" s="9">
        <v>0</v>
      </c>
      <c r="C89" s="9">
        <v>0</v>
      </c>
      <c r="D89" s="9">
        <v>0</v>
      </c>
      <c r="E89" s="9">
        <v>0</v>
      </c>
      <c r="F89" s="9">
        <v>0</v>
      </c>
      <c r="G89" s="9">
        <v>0</v>
      </c>
      <c r="H89" s="9">
        <v>1</v>
      </c>
      <c r="I89" s="9">
        <v>1</v>
      </c>
      <c r="J89" s="9">
        <v>0</v>
      </c>
      <c r="K89" s="9">
        <v>0</v>
      </c>
      <c r="L89" s="9">
        <f t="shared" si="263"/>
        <v>2</v>
      </c>
      <c r="M89" s="9">
        <f t="shared" si="264"/>
        <v>2.2992829841302607</v>
      </c>
    </row>
    <row r="90" spans="1:19" x14ac:dyDescent="0.25">
      <c r="A90" s="10" t="s">
        <v>120</v>
      </c>
      <c r="B90" s="9">
        <v>0</v>
      </c>
      <c r="C90" s="9">
        <v>1</v>
      </c>
      <c r="D90" s="9">
        <v>0</v>
      </c>
      <c r="E90" s="9">
        <v>0</v>
      </c>
      <c r="F90" s="9">
        <v>0</v>
      </c>
      <c r="G90" s="9">
        <v>0</v>
      </c>
      <c r="H90" s="9">
        <v>0</v>
      </c>
      <c r="I90" s="9">
        <v>0</v>
      </c>
      <c r="J90" s="9">
        <v>0</v>
      </c>
      <c r="K90" s="9">
        <v>0</v>
      </c>
      <c r="L90" s="9">
        <f t="shared" si="263"/>
        <v>1</v>
      </c>
      <c r="M90" s="9">
        <f t="shared" si="264"/>
        <v>2.7047480922384253</v>
      </c>
    </row>
    <row r="91" spans="1:19" x14ac:dyDescent="0.25">
      <c r="A91" s="10" t="s">
        <v>138</v>
      </c>
      <c r="B91" s="9">
        <v>0</v>
      </c>
      <c r="C91" s="9">
        <v>0</v>
      </c>
      <c r="D91" s="9">
        <v>0</v>
      </c>
      <c r="E91" s="9">
        <v>1</v>
      </c>
      <c r="F91" s="9">
        <v>1</v>
      </c>
      <c r="G91" s="9">
        <v>0</v>
      </c>
      <c r="H91" s="9">
        <v>0</v>
      </c>
      <c r="I91" s="9">
        <v>0</v>
      </c>
      <c r="J91" s="9">
        <v>0</v>
      </c>
      <c r="K91" s="9">
        <v>0</v>
      </c>
      <c r="L91" s="9">
        <f t="shared" si="263"/>
        <v>2</v>
      </c>
      <c r="M91" s="9">
        <f t="shared" si="264"/>
        <v>2.2992829841302607</v>
      </c>
    </row>
    <row r="92" spans="1:19" x14ac:dyDescent="0.25">
      <c r="A92" s="13" t="s">
        <v>181</v>
      </c>
      <c r="B92" s="9">
        <f>SUM(B5:B91)</f>
        <v>17</v>
      </c>
      <c r="C92" s="9">
        <f t="shared" ref="C92:K92" si="265">SUM(C5:C91)</f>
        <v>15</v>
      </c>
      <c r="D92" s="9">
        <f t="shared" si="265"/>
        <v>25</v>
      </c>
      <c r="E92" s="9">
        <f t="shared" si="265"/>
        <v>11</v>
      </c>
      <c r="F92" s="9">
        <f t="shared" si="265"/>
        <v>12</v>
      </c>
      <c r="G92" s="9">
        <f t="shared" si="265"/>
        <v>11</v>
      </c>
      <c r="H92" s="9">
        <f t="shared" si="265"/>
        <v>15</v>
      </c>
      <c r="I92" s="9">
        <f t="shared" si="265"/>
        <v>25</v>
      </c>
      <c r="J92" s="9">
        <f t="shared" si="265"/>
        <v>12</v>
      </c>
      <c r="K92" s="9">
        <f t="shared" si="265"/>
        <v>23</v>
      </c>
      <c r="L92" s="9"/>
      <c r="M92" s="9"/>
    </row>
  </sheetData>
  <mergeCells count="115">
    <mergeCell ref="DY2:EL2"/>
    <mergeCell ref="DY3:EL3"/>
    <mergeCell ref="CU2:DF2"/>
    <mergeCell ref="CU3:DF3"/>
    <mergeCell ref="GF2:HA2"/>
    <mergeCell ref="GF3:HA3"/>
    <mergeCell ref="FP2:GA2"/>
    <mergeCell ref="FP3:GA3"/>
    <mergeCell ref="EQ2:FK2"/>
    <mergeCell ref="EQ3:FK3"/>
    <mergeCell ref="DK2:DT2"/>
    <mergeCell ref="DK3:DT3"/>
    <mergeCell ref="GD5:GD8"/>
    <mergeCell ref="GD10:GD13"/>
    <mergeCell ref="GD15:GD18"/>
    <mergeCell ref="EO30:EO33"/>
    <mergeCell ref="EO35:EO38"/>
    <mergeCell ref="EO40:EO43"/>
    <mergeCell ref="EO45:EO48"/>
    <mergeCell ref="FN5:FN8"/>
    <mergeCell ref="FN10:FN13"/>
    <mergeCell ref="FN15:FN18"/>
    <mergeCell ref="FN20:FN23"/>
    <mergeCell ref="GD20:GD23"/>
    <mergeCell ref="GD25:GD28"/>
    <mergeCell ref="GD30:GD33"/>
    <mergeCell ref="GD35:GD38"/>
    <mergeCell ref="GD40:GD43"/>
    <mergeCell ref="GD45:GD48"/>
    <mergeCell ref="FN25:FN28"/>
    <mergeCell ref="FN30:FN33"/>
    <mergeCell ref="FN35:FN38"/>
    <mergeCell ref="FN40:FN43"/>
    <mergeCell ref="FN45:FN48"/>
    <mergeCell ref="DW35:DW38"/>
    <mergeCell ref="DW40:DW43"/>
    <mergeCell ref="DW45:DW48"/>
    <mergeCell ref="EO5:EO8"/>
    <mergeCell ref="EO10:EO13"/>
    <mergeCell ref="EO15:EO18"/>
    <mergeCell ref="EO20:EO23"/>
    <mergeCell ref="EO25:EO28"/>
    <mergeCell ref="DI40:DI43"/>
    <mergeCell ref="DI45:DI48"/>
    <mergeCell ref="DW5:DW8"/>
    <mergeCell ref="DW10:DW13"/>
    <mergeCell ref="DW15:DW18"/>
    <mergeCell ref="DW20:DW23"/>
    <mergeCell ref="DW25:DW28"/>
    <mergeCell ref="DW30:DW33"/>
    <mergeCell ref="DI5:DI8"/>
    <mergeCell ref="DI10:DI13"/>
    <mergeCell ref="DI15:DI18"/>
    <mergeCell ref="DI20:DI23"/>
    <mergeCell ref="DI25:DI28"/>
    <mergeCell ref="DI30:DI33"/>
    <mergeCell ref="DI35:DI38"/>
    <mergeCell ref="BF2:CA2"/>
    <mergeCell ref="BF3:CA3"/>
    <mergeCell ref="CS5:CS8"/>
    <mergeCell ref="CS10:CS13"/>
    <mergeCell ref="CD30:CD33"/>
    <mergeCell ref="CD35:CD38"/>
    <mergeCell ref="CD40:CD43"/>
    <mergeCell ref="CD45:CD48"/>
    <mergeCell ref="CF2:CP2"/>
    <mergeCell ref="CF3:CP3"/>
    <mergeCell ref="CS45:CS48"/>
    <mergeCell ref="CS15:CS18"/>
    <mergeCell ref="CS20:CS23"/>
    <mergeCell ref="CS25:CS28"/>
    <mergeCell ref="CS30:CS33"/>
    <mergeCell ref="CS35:CS38"/>
    <mergeCell ref="CS40:CS43"/>
    <mergeCell ref="AL25:AL28"/>
    <mergeCell ref="AL30:AL33"/>
    <mergeCell ref="AL35:AL38"/>
    <mergeCell ref="BD35:BD38"/>
    <mergeCell ref="BD40:BD43"/>
    <mergeCell ref="BD45:BD48"/>
    <mergeCell ref="CD5:CD8"/>
    <mergeCell ref="CD10:CD13"/>
    <mergeCell ref="CD15:CD18"/>
    <mergeCell ref="CD20:CD23"/>
    <mergeCell ref="CD25:CD28"/>
    <mergeCell ref="AL40:AL43"/>
    <mergeCell ref="AL45:AL48"/>
    <mergeCell ref="BD5:BD8"/>
    <mergeCell ref="BD10:BD13"/>
    <mergeCell ref="BD15:BD18"/>
    <mergeCell ref="BD20:BD23"/>
    <mergeCell ref="BD25:BD28"/>
    <mergeCell ref="BD30:BD33"/>
    <mergeCell ref="B3:K3"/>
    <mergeCell ref="L3:L4"/>
    <mergeCell ref="M3:M4"/>
    <mergeCell ref="AN2:BA2"/>
    <mergeCell ref="AN3:BA3"/>
    <mergeCell ref="AL5:AL8"/>
    <mergeCell ref="AL10:AL13"/>
    <mergeCell ref="AL15:AL18"/>
    <mergeCell ref="AL20:AL23"/>
    <mergeCell ref="S5:S8"/>
    <mergeCell ref="U2:AI2"/>
    <mergeCell ref="U3:AI3"/>
    <mergeCell ref="T52:AC52"/>
    <mergeCell ref="R54:R63"/>
    <mergeCell ref="S40:S43"/>
    <mergeCell ref="S45:S48"/>
    <mergeCell ref="S10:S13"/>
    <mergeCell ref="S15:S18"/>
    <mergeCell ref="S20:S23"/>
    <mergeCell ref="S25:S28"/>
    <mergeCell ref="S30:S33"/>
    <mergeCell ref="S35:S38"/>
  </mergeCells>
  <pageMargins left="0.7" right="0.7" top="0.75" bottom="0.75" header="0.3" footer="0.3"/>
  <ignoredErrors>
    <ignoredError sqref="B9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tabSelected="1" zoomScale="50" zoomScaleNormal="50" workbookViewId="0">
      <selection activeCell="AI70" sqref="AI70"/>
    </sheetView>
  </sheetViews>
  <sheetFormatPr defaultRowHeight="15" x14ac:dyDescent="0.25"/>
  <cols>
    <col min="1" max="1" width="5.28515625" style="18" bestFit="1" customWidth="1"/>
    <col min="2" max="2" width="16" style="18" bestFit="1" customWidth="1"/>
    <col min="3" max="3" width="4.28515625" style="18" customWidth="1"/>
    <col min="4" max="4" width="4.5703125" style="18" bestFit="1" customWidth="1"/>
    <col min="5" max="5" width="6.85546875" style="18" bestFit="1" customWidth="1"/>
    <col min="6" max="6" width="9.140625" style="18"/>
    <col min="7" max="7" width="11.28515625" style="18" bestFit="1" customWidth="1"/>
    <col min="8" max="8" width="16" style="18" bestFit="1" customWidth="1"/>
    <col min="9" max="9" width="9.140625" style="18" customWidth="1"/>
    <col min="10" max="10" width="11.85546875" style="18" bestFit="1" customWidth="1"/>
    <col min="11" max="11" width="16" style="18" bestFit="1" customWidth="1"/>
    <col min="12" max="12" width="9.140625" style="18"/>
    <col min="13" max="13" width="11.85546875" style="18" bestFit="1" customWidth="1"/>
    <col min="14" max="14" width="16" style="18" bestFit="1" customWidth="1"/>
    <col min="15" max="15" width="3.140625" style="18" customWidth="1"/>
    <col min="16" max="16" width="11.85546875" style="18" bestFit="1" customWidth="1"/>
    <col min="17" max="17" width="16" style="18" bestFit="1" customWidth="1"/>
    <col min="18" max="18" width="3" style="18" customWidth="1"/>
    <col min="19" max="19" width="11.5703125" style="18" bestFit="1" customWidth="1"/>
    <col min="20" max="20" width="16" style="18" bestFit="1" customWidth="1"/>
    <col min="21" max="21" width="3.7109375" style="18" customWidth="1"/>
    <col min="22" max="22" width="11.85546875" style="18" bestFit="1" customWidth="1"/>
    <col min="23" max="23" width="16" style="18" bestFit="1" customWidth="1"/>
    <col min="24" max="24" width="3.28515625" style="18" customWidth="1"/>
    <col min="25" max="25" width="11.5703125" style="18" bestFit="1" customWidth="1"/>
    <col min="26" max="26" width="16" style="18" bestFit="1" customWidth="1"/>
    <col min="27" max="27" width="3.5703125" style="18" customWidth="1"/>
    <col min="28" max="28" width="11.85546875" style="18" bestFit="1" customWidth="1"/>
    <col min="29" max="29" width="16" style="18" bestFit="1" customWidth="1"/>
    <col min="30" max="30" width="3.28515625" style="18" customWidth="1"/>
    <col min="31" max="31" width="11.85546875" style="18" bestFit="1" customWidth="1"/>
    <col min="32" max="32" width="16" style="18" bestFit="1" customWidth="1"/>
    <col min="33" max="33" width="3.5703125" style="18" customWidth="1"/>
    <col min="34" max="34" width="11.85546875" style="18" bestFit="1" customWidth="1"/>
    <col min="35" max="35" width="16" style="18" bestFit="1" customWidth="1"/>
    <col min="36" max="16384" width="9.140625" style="18"/>
  </cols>
  <sheetData>
    <row r="1" spans="1:40" x14ac:dyDescent="0.25">
      <c r="E1"/>
    </row>
    <row r="2" spans="1:40" s="20" customFormat="1" x14ac:dyDescent="0.25">
      <c r="E2"/>
    </row>
    <row r="3" spans="1:40" s="20" customFormat="1" x14ac:dyDescent="0.25">
      <c r="E3"/>
    </row>
    <row r="4" spans="1:40" s="20" customFormat="1" x14ac:dyDescent="0.25">
      <c r="E4"/>
    </row>
    <row r="7" spans="1:40" x14ac:dyDescent="0.25">
      <c r="A7" s="18" t="s">
        <v>65</v>
      </c>
      <c r="B7" s="18" t="s">
        <v>183</v>
      </c>
      <c r="D7" s="18" t="s">
        <v>184</v>
      </c>
      <c r="E7" s="18">
        <v>0.85</v>
      </c>
      <c r="G7" s="18" t="s">
        <v>183</v>
      </c>
      <c r="J7" s="20" t="s">
        <v>183</v>
      </c>
      <c r="K7" s="20"/>
      <c r="M7" s="20" t="s">
        <v>183</v>
      </c>
      <c r="N7" s="20"/>
      <c r="O7" s="20"/>
      <c r="P7" s="20" t="s">
        <v>183</v>
      </c>
      <c r="Q7" s="20"/>
      <c r="R7" s="20"/>
      <c r="S7" s="20" t="s">
        <v>183</v>
      </c>
      <c r="T7" s="20"/>
      <c r="U7" s="20"/>
      <c r="V7" s="20" t="s">
        <v>183</v>
      </c>
      <c r="W7" s="20"/>
      <c r="X7" s="20"/>
      <c r="Y7" s="20" t="s">
        <v>183</v>
      </c>
      <c r="Z7" s="20"/>
      <c r="AA7" s="20"/>
      <c r="AB7" s="20" t="s">
        <v>183</v>
      </c>
      <c r="AC7" s="20"/>
      <c r="AD7" s="20"/>
      <c r="AE7" s="20" t="s">
        <v>183</v>
      </c>
      <c r="AF7" s="20"/>
      <c r="AG7" s="20"/>
      <c r="AH7" s="20" t="s">
        <v>183</v>
      </c>
      <c r="AI7" s="20"/>
      <c r="AJ7" s="20"/>
      <c r="AK7" s="20"/>
      <c r="AL7" s="20"/>
      <c r="AM7" s="20"/>
      <c r="AN7" s="20"/>
    </row>
    <row r="8" spans="1:40" x14ac:dyDescent="0.25">
      <c r="A8" s="18">
        <v>1</v>
      </c>
      <c r="B8" s="18">
        <v>0.40082786599355302</v>
      </c>
      <c r="D8" s="18" t="s">
        <v>185</v>
      </c>
      <c r="E8" s="18">
        <f>1-E7</f>
        <v>0.15000000000000002</v>
      </c>
      <c r="G8" s="18" t="s">
        <v>186</v>
      </c>
      <c r="J8" s="20" t="s">
        <v>197</v>
      </c>
      <c r="K8" s="20"/>
      <c r="M8" s="20" t="s">
        <v>198</v>
      </c>
      <c r="N8" s="20"/>
      <c r="O8" s="20"/>
      <c r="P8" s="20" t="s">
        <v>199</v>
      </c>
      <c r="Q8" s="20"/>
      <c r="R8" s="20"/>
      <c r="S8" s="20" t="s">
        <v>200</v>
      </c>
      <c r="T8" s="20"/>
      <c r="U8" s="20"/>
      <c r="V8" s="20" t="s">
        <v>201</v>
      </c>
      <c r="W8" s="20"/>
      <c r="X8" s="20"/>
      <c r="Y8" s="20" t="s">
        <v>202</v>
      </c>
      <c r="Z8" s="20"/>
      <c r="AA8" s="20"/>
      <c r="AB8" s="20" t="s">
        <v>203</v>
      </c>
      <c r="AC8" s="20"/>
      <c r="AD8" s="20"/>
      <c r="AE8" s="20" t="s">
        <v>204</v>
      </c>
      <c r="AF8" s="20"/>
      <c r="AG8" s="20"/>
      <c r="AH8" s="20" t="s">
        <v>205</v>
      </c>
      <c r="AI8" s="20"/>
      <c r="AJ8" s="20"/>
      <c r="AK8" s="20"/>
      <c r="AL8" s="20"/>
      <c r="AM8" s="20"/>
      <c r="AN8" s="20"/>
    </row>
    <row r="9" spans="1:40" x14ac:dyDescent="0.25">
      <c r="A9" s="18">
        <v>2</v>
      </c>
      <c r="B9" s="18">
        <v>0.86317008656331295</v>
      </c>
      <c r="G9" s="18" t="s">
        <v>187</v>
      </c>
      <c r="H9" s="18">
        <f>'bm25'!U$54/SUM('bm25'!T55:AC55)*B9</f>
        <v>0.13158316230324782</v>
      </c>
      <c r="J9" s="20" t="s">
        <v>206</v>
      </c>
      <c r="K9" s="20">
        <f>'bm25'!T55/SUM('bm25'!T54:AC54)*pagerank!B8</f>
        <v>6.9332718895018228E-2</v>
      </c>
      <c r="M9" s="20" t="s">
        <v>215</v>
      </c>
      <c r="N9" s="20">
        <f>'bm25'!T$56/SUM('bm25'!T54:AC54)*pagerank!B8</f>
        <v>0.14445920280301294</v>
      </c>
      <c r="O9" s="20"/>
      <c r="P9" s="20" t="s">
        <v>224</v>
      </c>
      <c r="Q9" s="20">
        <f>'bm25'!T$57/SUM('bm25'!T54:AC54)*pagerank!B8</f>
        <v>4.926362468880667E-2</v>
      </c>
      <c r="R9" s="20"/>
      <c r="S9" s="20" t="s">
        <v>234</v>
      </c>
      <c r="T9" s="20">
        <f>'bm25'!T$58/SUM('bm25'!T54:AC54)*pagerank!B8</f>
        <v>0</v>
      </c>
      <c r="U9" s="20"/>
      <c r="V9" s="20" t="s">
        <v>242</v>
      </c>
      <c r="W9" s="20">
        <f>'bm25'!T$59/SUM('bm25'!T54:AC54)*pagerank!B8</f>
        <v>1.2673527545562134E-2</v>
      </c>
      <c r="X9" s="20"/>
      <c r="Y9" s="20" t="s">
        <v>251</v>
      </c>
      <c r="Z9" s="20">
        <f>'bm25'!T$60/SUM('bm25'!T54:AC54)*pagerank!B8</f>
        <v>7.135898158723103E-2</v>
      </c>
      <c r="AA9" s="20"/>
      <c r="AB9" s="20" t="s">
        <v>261</v>
      </c>
      <c r="AC9" s="20">
        <f>'bm25'!T$61/SUM('bm25'!T54:AC54)*pagerank!B8</f>
        <v>7.2615475627012302E-2</v>
      </c>
      <c r="AD9" s="20"/>
      <c r="AE9" s="20" t="s">
        <v>269</v>
      </c>
      <c r="AF9" s="20">
        <f>'bm25'!T$62/SUM('bm25'!T54:AC54)*pagerank!B8</f>
        <v>0</v>
      </c>
      <c r="AG9" s="20"/>
      <c r="AH9" s="20" t="s">
        <v>278</v>
      </c>
      <c r="AI9" s="20">
        <f>'bm25'!T$63/SUM('bm25'!T54:AC54)*pagerank!B8</f>
        <v>3.1705538763577484E-2</v>
      </c>
      <c r="AJ9" s="20"/>
      <c r="AK9" s="20"/>
      <c r="AL9" s="20"/>
      <c r="AM9" s="20"/>
      <c r="AN9" s="20"/>
    </row>
    <row r="10" spans="1:40" x14ac:dyDescent="0.25">
      <c r="A10" s="18">
        <v>3</v>
      </c>
      <c r="B10" s="18">
        <v>0.3891877623840162</v>
      </c>
      <c r="G10" s="20" t="s">
        <v>188</v>
      </c>
      <c r="H10" s="20">
        <f>'bm25'!V$54/SUM('bm25'!T56:AC56)*B10</f>
        <v>9.3697277892913378E-2</v>
      </c>
      <c r="J10" s="20" t="s">
        <v>207</v>
      </c>
      <c r="K10" s="20">
        <f>'bm25'!V$55/SUM('bm25'!T56:AC56)*pagerank!B10</f>
        <v>5.4794426399214433E-2</v>
      </c>
      <c r="M10" s="20" t="s">
        <v>216</v>
      </c>
      <c r="N10" s="20">
        <f>'bm25'!U$56/SUM('bm25'!T55:AC55)*pagerank!B9</f>
        <v>0.13325818965321562</v>
      </c>
      <c r="O10" s="20"/>
      <c r="P10" s="20" t="s">
        <v>225</v>
      </c>
      <c r="Q10" s="20">
        <f>'bm25'!U$57/SUM('bm25'!T55:AC55)*pagerank!B9</f>
        <v>0.11813202008390629</v>
      </c>
      <c r="R10" s="20"/>
      <c r="S10" s="20" t="s">
        <v>233</v>
      </c>
      <c r="T10" s="20">
        <f>'bm25'!U$58/SUM('bm25'!T55:AC55)*pagerank!B9</f>
        <v>5.0446372067491092E-2</v>
      </c>
      <c r="U10" s="20"/>
      <c r="V10" s="20" t="s">
        <v>243</v>
      </c>
      <c r="W10" s="20">
        <f>'bm25'!U$59/SUM('bm25'!T55:AC55)*pagerank!B9</f>
        <v>5.1746555429485648E-2</v>
      </c>
      <c r="X10" s="20"/>
      <c r="Y10" s="20" t="s">
        <v>252</v>
      </c>
      <c r="Z10" s="20">
        <f>'bm25'!U$60/SUM('bm25'!T55:AC55)*pagerank!B9</f>
        <v>6.8805812036359063E-2</v>
      </c>
      <c r="AA10" s="20"/>
      <c r="AB10" s="20" t="s">
        <v>260</v>
      </c>
      <c r="AC10" s="20">
        <f>'bm25'!U$61/SUM('bm25'!T55:AC55)*pagerank!B9</f>
        <v>0</v>
      </c>
      <c r="AD10" s="20"/>
      <c r="AE10" s="20" t="s">
        <v>270</v>
      </c>
      <c r="AF10" s="20">
        <f>'bm25'!U$62/SUM('bm25'!T55:AC55)*pagerank!B9</f>
        <v>2.1321705757494081E-2</v>
      </c>
      <c r="AG10" s="20"/>
      <c r="AH10" s="20" t="s">
        <v>279</v>
      </c>
      <c r="AI10" s="20">
        <f>'bm25'!U$63/SUM('bm25'!T55:AC55)*pagerank!B9</f>
        <v>0.19528271107945602</v>
      </c>
      <c r="AJ10" s="20"/>
      <c r="AK10" s="20"/>
      <c r="AL10" s="20"/>
      <c r="AM10" s="20"/>
      <c r="AN10" s="20"/>
    </row>
    <row r="11" spans="1:40" x14ac:dyDescent="0.25">
      <c r="A11" s="18">
        <v>4</v>
      </c>
      <c r="B11" s="18">
        <v>0.9240947506403181</v>
      </c>
      <c r="G11" s="20" t="s">
        <v>189</v>
      </c>
      <c r="H11" s="20">
        <f>'bm25'!W$54/SUM('bm25'!T57:AC57)*B11</f>
        <v>0.12795677633335428</v>
      </c>
      <c r="J11" s="20" t="s">
        <v>208</v>
      </c>
      <c r="K11" s="20">
        <f>'bm25'!W$55/SUM('bm25'!T57:AC57)*pagerank!B11</f>
        <v>0.20800228605214122</v>
      </c>
      <c r="M11" s="20" t="s">
        <v>217</v>
      </c>
      <c r="N11" s="20">
        <f>'bm25'!W$56/SUM('bm25'!T57:AC57)*pagerank!B11</f>
        <v>7.7185160828153299E-2</v>
      </c>
      <c r="O11" s="20"/>
      <c r="P11" s="20" t="s">
        <v>226</v>
      </c>
      <c r="Q11" s="20">
        <f>'bm25'!V$57/SUM('bm25'!T56:AC56)*pagerank!B10</f>
        <v>2.2798970640217561E-2</v>
      </c>
      <c r="R11" s="20"/>
      <c r="S11" s="20" t="s">
        <v>235</v>
      </c>
      <c r="T11" s="20">
        <f>'bm25'!V$58/SUM('bm25'!T56:AC56)*pagerank!B10</f>
        <v>0</v>
      </c>
      <c r="U11" s="20"/>
      <c r="V11" s="20" t="s">
        <v>244</v>
      </c>
      <c r="W11" s="20">
        <f>'bm25'!V$59/SUM('bm25'!T56:AC56)*pagerank!B10</f>
        <v>3.9940635896336424E-2</v>
      </c>
      <c r="X11" s="20"/>
      <c r="Y11" s="20" t="s">
        <v>253</v>
      </c>
      <c r="Z11" s="20">
        <f>'bm25'!V$60/SUM('bm25'!T56:AC56)*pagerank!B10</f>
        <v>5.3637724195410082E-2</v>
      </c>
      <c r="AA11" s="20"/>
      <c r="AB11" s="20" t="s">
        <v>262</v>
      </c>
      <c r="AC11" s="20">
        <f>'bm25'!V$61/SUM('bm25'!T56:AC56)*pagerank!B10</f>
        <v>7.5534913631081613E-2</v>
      </c>
      <c r="AD11" s="20"/>
      <c r="AE11" s="20" t="s">
        <v>271</v>
      </c>
      <c r="AF11" s="20">
        <f>'bm25'!V$62/SUM('bm25'!T56:AC56)*pagerank!B10</f>
        <v>0</v>
      </c>
      <c r="AG11" s="20"/>
      <c r="AH11" s="20" t="s">
        <v>280</v>
      </c>
      <c r="AI11" s="20">
        <f>'bm25'!V$63/SUM('bm25'!T56:AC56)*pagerank!B10</f>
        <v>6.6911666511353843E-2</v>
      </c>
      <c r="AJ11" s="20"/>
      <c r="AK11" s="20"/>
      <c r="AL11" s="20"/>
      <c r="AM11" s="20"/>
      <c r="AN11" s="20"/>
    </row>
    <row r="12" spans="1:40" x14ac:dyDescent="0.25">
      <c r="A12" s="18">
        <v>5</v>
      </c>
      <c r="B12" s="18">
        <v>0.15764060791359591</v>
      </c>
      <c r="G12" s="20" t="s">
        <v>190</v>
      </c>
      <c r="H12" s="20">
        <f>'bm25'!X$54/SUM('bm25'!T58:AC58)*B12</f>
        <v>0</v>
      </c>
      <c r="J12" s="20" t="s">
        <v>209</v>
      </c>
      <c r="K12" s="20">
        <f>'bm25'!X$55/SUM('bm25'!T58:AC58)*pagerank!B12</f>
        <v>2.6090535179539236E-2</v>
      </c>
      <c r="M12" s="20" t="s">
        <v>218</v>
      </c>
      <c r="N12" s="20">
        <f>'bm25'!X$56/SUM('bm25'!T58:AC58)*pagerank!B12</f>
        <v>0</v>
      </c>
      <c r="O12" s="20"/>
      <c r="P12" s="20" t="s">
        <v>227</v>
      </c>
      <c r="Q12" s="20">
        <f>'bm25'!X$57/SUM('bm25'!T58:AC58)*pagerank!B12</f>
        <v>4.7359423953979546E-2</v>
      </c>
      <c r="R12" s="20"/>
      <c r="S12" s="20" t="s">
        <v>236</v>
      </c>
      <c r="T12" s="20">
        <f>'bm25'!W$58/SUM('bm25'!T57:AC57)*pagerank!B11</f>
        <v>0.17409762184464259</v>
      </c>
      <c r="U12" s="20"/>
      <c r="V12" s="20" t="s">
        <v>245</v>
      </c>
      <c r="W12" s="20">
        <f>'bm25'!W$59/SUM('bm25'!T57:AC57)*pagerank!B11</f>
        <v>3.6647244487696386E-2</v>
      </c>
      <c r="X12" s="20"/>
      <c r="Y12" s="20" t="s">
        <v>254</v>
      </c>
      <c r="Z12" s="20">
        <f>'bm25'!W$60/SUM('bm25'!T57:AC57)*pagerank!B11</f>
        <v>0.13081712522398792</v>
      </c>
      <c r="AA12" s="20"/>
      <c r="AB12" s="20" t="s">
        <v>263</v>
      </c>
      <c r="AC12" s="20">
        <f>'bm25'!W$61/SUM('bm25'!T57:AC57)*pagerank!B11</f>
        <v>5.0771615505200998E-2</v>
      </c>
      <c r="AD12" s="20"/>
      <c r="AE12" s="20" t="s">
        <v>272</v>
      </c>
      <c r="AF12" s="20">
        <f>'bm25'!W$62/SUM('bm25'!T57:AC57)*pagerank!B11</f>
        <v>4.053791634045692E-2</v>
      </c>
      <c r="AG12" s="20"/>
      <c r="AH12" s="20" t="s">
        <v>281</v>
      </c>
      <c r="AI12" s="20">
        <f>'bm25'!W$63/SUM('bm25'!T57:AC57)*pagerank!B11</f>
        <v>0.20800228605214122</v>
      </c>
      <c r="AJ12" s="20"/>
      <c r="AK12" s="20"/>
      <c r="AL12" s="20"/>
      <c r="AM12" s="20"/>
      <c r="AN12" s="20"/>
    </row>
    <row r="13" spans="1:40" x14ac:dyDescent="0.25">
      <c r="A13" s="18">
        <v>6</v>
      </c>
      <c r="B13" s="18">
        <v>0.71498095770252534</v>
      </c>
      <c r="G13" s="20" t="s">
        <v>191</v>
      </c>
      <c r="H13" s="20">
        <f>'bm25'!Y$54/SUM('bm25'!T59:AC59)*B13</f>
        <v>3.197083801353183E-2</v>
      </c>
      <c r="J13" s="20" t="s">
        <v>210</v>
      </c>
      <c r="K13" s="20">
        <f>'bm25'!Y$55/SUM('bm25'!T59:AC59)*pagerank!B13</f>
        <v>7.1350360315327183E-2</v>
      </c>
      <c r="M13" s="20" t="s">
        <v>219</v>
      </c>
      <c r="N13" s="20">
        <f>'bm25'!Y$56/SUM('bm25'!T59:AC59)*pagerank!B13</f>
        <v>0.12890803802836942</v>
      </c>
      <c r="O13" s="20"/>
      <c r="P13" s="20" t="s">
        <v>228</v>
      </c>
      <c r="Q13" s="20">
        <f>'bm25'!Y$57/SUM('bm25'!T59:AC59)*pagerank!B13</f>
        <v>3.197083801353183E-2</v>
      </c>
      <c r="R13" s="20"/>
      <c r="S13" s="20" t="s">
        <v>237</v>
      </c>
      <c r="T13" s="20">
        <f>'bm25'!Y$58/SUM('bm25'!T59:AC59)*pagerank!B13</f>
        <v>0.12796523277981314</v>
      </c>
      <c r="U13" s="20"/>
      <c r="V13" s="20" t="s">
        <v>246</v>
      </c>
      <c r="W13" s="20">
        <f>'bm25'!X$59/SUM('bm25'!T58:AC58)*pagerank!B12</f>
        <v>3.9901835058666499E-2</v>
      </c>
      <c r="X13" s="20"/>
      <c r="Y13" s="20" t="s">
        <v>255</v>
      </c>
      <c r="Z13" s="20">
        <f>'bm25'!X$60/SUM('bm25'!T58:AC58)*pagerank!B12</f>
        <v>0</v>
      </c>
      <c r="AA13" s="20"/>
      <c r="AB13" s="20" t="s">
        <v>264</v>
      </c>
      <c r="AC13" s="20">
        <f>'bm25'!X$61/SUM('bm25'!T58:AC58)*pagerank!B12</f>
        <v>0</v>
      </c>
      <c r="AD13" s="20"/>
      <c r="AE13" s="20" t="s">
        <v>273</v>
      </c>
      <c r="AF13" s="20">
        <f>'bm25'!X$62/SUM('bm25'!T58:AC58)*pagerank!B12</f>
        <v>0</v>
      </c>
      <c r="AG13" s="20"/>
      <c r="AH13" s="20" t="s">
        <v>282</v>
      </c>
      <c r="AI13" s="20">
        <f>'bm25'!X$63/SUM('bm25'!T58:AC58)*pagerank!B12</f>
        <v>6.9499609589120284E-2</v>
      </c>
      <c r="AJ13" s="20"/>
      <c r="AK13" s="20"/>
      <c r="AL13" s="20"/>
      <c r="AM13" s="20"/>
      <c r="AN13" s="20"/>
    </row>
    <row r="14" spans="1:40" x14ac:dyDescent="0.25">
      <c r="A14" s="18">
        <v>7</v>
      </c>
      <c r="B14" s="18">
        <v>0.21685853427126922</v>
      </c>
      <c r="G14" s="20" t="s">
        <v>192</v>
      </c>
      <c r="H14" s="20">
        <f>'bm25'!Z$54/SUM('bm25'!T60:AC60)*B14</f>
        <v>3.464469554713126E-2</v>
      </c>
      <c r="J14" s="20" t="s">
        <v>211</v>
      </c>
      <c r="K14" s="20">
        <f>'bm25'!Z$55/SUM('bm25'!T60:AC60)*pagerank!B14</f>
        <v>2.196387151419436E-2</v>
      </c>
      <c r="M14" s="20" t="s">
        <v>220</v>
      </c>
      <c r="N14" s="20">
        <f>'bm25'!Z$56/SUM('bm25'!T60:AC60)*pagerank!B14</f>
        <v>3.2922101711569528E-2</v>
      </c>
      <c r="O14" s="20"/>
      <c r="P14" s="20" t="s">
        <v>229</v>
      </c>
      <c r="Q14" s="20">
        <f>'bm25'!Z$57/SUM('bm25'!T60:AC60)*pagerank!B14</f>
        <v>2.196387151419436E-2</v>
      </c>
      <c r="R14" s="20"/>
      <c r="S14" s="20" t="s">
        <v>238</v>
      </c>
      <c r="T14" s="20">
        <f>'bm25'!Z$58/SUM('bm25'!T60:AC60)*pagerank!B14</f>
        <v>0</v>
      </c>
      <c r="U14" s="20"/>
      <c r="V14" s="20" t="s">
        <v>247</v>
      </c>
      <c r="W14" s="20">
        <f>'bm25'!Z$59/SUM('bm25'!T60:AC60)*pagerank!B14</f>
        <v>1.7764446007655713E-2</v>
      </c>
      <c r="X14" s="20"/>
      <c r="Y14" s="20" t="s">
        <v>256</v>
      </c>
      <c r="Z14" s="20">
        <f>'bm25'!Y$60/SUM('bm25'!T59:AC59)*pagerank!B13</f>
        <v>8.283143941954986E-2</v>
      </c>
      <c r="AA14" s="20"/>
      <c r="AB14" s="20" t="s">
        <v>265</v>
      </c>
      <c r="AC14" s="20">
        <f>'bm25'!Y$61/SUM('bm25'!T59:AC59)*pagerank!B13</f>
        <v>4.3084031126391385E-2</v>
      </c>
      <c r="AD14" s="20"/>
      <c r="AE14" s="20" t="s">
        <v>274</v>
      </c>
      <c r="AF14" s="20">
        <f>'bm25'!Y$62/SUM('bm25'!T59:AC59)*pagerank!B13</f>
        <v>0</v>
      </c>
      <c r="AG14" s="20"/>
      <c r="AH14" s="20" t="s">
        <v>283</v>
      </c>
      <c r="AI14" s="20">
        <f>'bm25'!Y$63/SUM('bm25'!T59:AC59)*pagerank!B13</f>
        <v>0.27178620342372795</v>
      </c>
      <c r="AJ14" s="20"/>
      <c r="AK14" s="20"/>
      <c r="AL14" s="20"/>
      <c r="AM14" s="20"/>
      <c r="AN14" s="20"/>
    </row>
    <row r="15" spans="1:40" x14ac:dyDescent="0.25">
      <c r="A15" s="18">
        <v>8</v>
      </c>
      <c r="B15" s="18">
        <v>0.23722153568787108</v>
      </c>
      <c r="G15" s="20" t="s">
        <v>193</v>
      </c>
      <c r="H15" s="20">
        <f>'bm25'!AA$54/SUM('bm25'!T61:AC61)*B15</f>
        <v>3.9955478181705924E-2</v>
      </c>
      <c r="J15" s="20" t="s">
        <v>212</v>
      </c>
      <c r="K15" s="20">
        <f>'bm25'!AA$55/SUM('bm25'!T61:AC61)*pagerank!B15</f>
        <v>0</v>
      </c>
      <c r="M15" s="20" t="s">
        <v>221</v>
      </c>
      <c r="N15" s="20">
        <f>'bm25'!AA$56/SUM('bm25'!T61:AC61)*pagerank!B15</f>
        <v>5.2223212258407994E-2</v>
      </c>
      <c r="O15" s="20"/>
      <c r="P15" s="20" t="s">
        <v>230</v>
      </c>
      <c r="Q15" s="20">
        <f>'bm25'!AA$57/SUM('bm25'!T61:AC61)*pagerank!B15</f>
        <v>1.0575426820187068E-2</v>
      </c>
      <c r="R15" s="20"/>
      <c r="S15" s="20" t="s">
        <v>239</v>
      </c>
      <c r="T15" s="20">
        <f>'bm25'!AA$58/SUM('bm25'!T61:AC61)*pagerank!B15</f>
        <v>0</v>
      </c>
      <c r="U15" s="20"/>
      <c r="V15" s="20" t="s">
        <v>248</v>
      </c>
      <c r="W15" s="20">
        <f>'bm25'!AA$59/SUM('bm25'!T61:AC61)*pagerank!B15</f>
        <v>1.2267734076702071E-2</v>
      </c>
      <c r="X15" s="20"/>
      <c r="Y15" s="20" t="s">
        <v>257</v>
      </c>
      <c r="Z15" s="20">
        <f>'bm25'!AA$60/SUM('bm25'!T61:AC61)*pagerank!B15</f>
        <v>7.4420082129598178E-2</v>
      </c>
      <c r="AA15" s="20"/>
      <c r="AB15" s="20" t="s">
        <v>266</v>
      </c>
      <c r="AC15" s="20">
        <f>'bm25'!Z$61/SUM('bm25'!T60:AC60)*pagerank!B14</f>
        <v>4.2224648320326331E-2</v>
      </c>
      <c r="AD15" s="20"/>
      <c r="AE15" s="20" t="s">
        <v>275</v>
      </c>
      <c r="AF15" s="20">
        <f>'bm25'!Z$62/SUM('bm25'!T60:AC60)*pagerank!B14</f>
        <v>5.4165619470199948E-3</v>
      </c>
      <c r="AG15" s="20"/>
      <c r="AH15" s="20" t="s">
        <v>284</v>
      </c>
      <c r="AI15" s="20">
        <f>'bm25'!Z$63/SUM('bm25'!T60:AC60)*pagerank!B14</f>
        <v>3.2132921753279441E-2</v>
      </c>
      <c r="AJ15" s="20"/>
      <c r="AK15" s="20"/>
      <c r="AL15" s="20"/>
      <c r="AM15" s="20"/>
      <c r="AN15" s="20"/>
    </row>
    <row r="16" spans="1:40" x14ac:dyDescent="0.25">
      <c r="A16" s="18">
        <v>9</v>
      </c>
      <c r="B16" s="18">
        <v>7.6112857651750798E-2</v>
      </c>
      <c r="G16" s="20" t="s">
        <v>194</v>
      </c>
      <c r="H16" s="20">
        <f>'bm25'!AB$54/SUM('bm25'!T62:AC62)*B16</f>
        <v>0</v>
      </c>
      <c r="J16" s="20" t="s">
        <v>213</v>
      </c>
      <c r="K16" s="20">
        <f>'bm25'!AB$55/SUM('bm25'!T62:AC62)*pagerank!B16</f>
        <v>1.7457316048729868E-2</v>
      </c>
      <c r="M16" s="20" t="s">
        <v>222</v>
      </c>
      <c r="N16" s="20">
        <f>'bm25'!AB$56/SUM('bm25'!T62:AC62)*pagerank!B16</f>
        <v>0</v>
      </c>
      <c r="O16" s="20"/>
      <c r="P16" s="20" t="s">
        <v>231</v>
      </c>
      <c r="Q16" s="20">
        <f>'bm25'!AB$57/SUM('bm25'!T62:AC62)*pagerank!B16</f>
        <v>1.7457316048729868E-2</v>
      </c>
      <c r="R16" s="20"/>
      <c r="S16" s="20" t="s">
        <v>240</v>
      </c>
      <c r="T16" s="20">
        <f>'bm25'!AB$58/SUM('bm25'!T62:AC62)*pagerank!B16</f>
        <v>0</v>
      </c>
      <c r="U16" s="20"/>
      <c r="V16" s="20" t="s">
        <v>249</v>
      </c>
      <c r="W16" s="20">
        <f>'bm25'!AB$59/SUM('bm25'!T62:AC62)*pagerank!B16</f>
        <v>0</v>
      </c>
      <c r="X16" s="20"/>
      <c r="Y16" s="20" t="s">
        <v>258</v>
      </c>
      <c r="Z16" s="20">
        <f>'bm25'!AB$60/SUM('bm25'!T62:AC62)*pagerank!B16</f>
        <v>1.7457316048729868E-2</v>
      </c>
      <c r="AA16" s="20"/>
      <c r="AB16" s="20" t="s">
        <v>267</v>
      </c>
      <c r="AC16" s="20">
        <f>'bm25'!AB$61/SUM('bm25'!T62:AC62)*pagerank!B16</f>
        <v>0</v>
      </c>
      <c r="AD16" s="20"/>
      <c r="AE16" s="20" t="s">
        <v>276</v>
      </c>
      <c r="AF16" s="20">
        <f>'bm25'!AA$62/SUM('bm25'!T61:AC61)*pagerank!B15</f>
        <v>0</v>
      </c>
      <c r="AG16" s="20"/>
      <c r="AH16" s="20" t="s">
        <v>285</v>
      </c>
      <c r="AI16" s="20">
        <f>'bm25'!AA$63/SUM('bm25'!T61:AC61)*pagerank!B15</f>
        <v>1.5198164634019634E-2</v>
      </c>
      <c r="AJ16" s="20"/>
      <c r="AK16" s="20"/>
      <c r="AL16" s="20"/>
      <c r="AM16" s="20"/>
      <c r="AN16" s="20"/>
    </row>
    <row r="17" spans="1:40" x14ac:dyDescent="0.25">
      <c r="A17" s="18">
        <v>10</v>
      </c>
      <c r="B17" s="18">
        <v>0.84140168118288128</v>
      </c>
      <c r="G17" s="20" t="s">
        <v>195</v>
      </c>
      <c r="H17" s="20">
        <f>'bm25'!AC$54/SUM('bm25'!T63:AC63)*B17</f>
        <v>2.9372939789392254E-2</v>
      </c>
      <c r="J17" s="20" t="s">
        <v>214</v>
      </c>
      <c r="K17" s="20">
        <f>'bm25'!AC$55/SUM('bm25'!T63:AC63)*pagerank!B17</f>
        <v>0.13497600583270811</v>
      </c>
      <c r="M17" s="20" t="s">
        <v>223</v>
      </c>
      <c r="N17" s="20">
        <f>'bm25'!AC$56/SUM('bm25'!T63:AC63)*pagerank!B17</f>
        <v>9.2933562759408117E-2</v>
      </c>
      <c r="O17" s="20"/>
      <c r="P17" s="20" t="s">
        <v>232</v>
      </c>
      <c r="Q17" s="20">
        <f>'bm25'!AC$57/SUM('bm25'!T63:AC63)*pagerank!B17</f>
        <v>7.9155611761542052E-2</v>
      </c>
      <c r="R17" s="20"/>
      <c r="S17" s="20" t="s">
        <v>241</v>
      </c>
      <c r="T17" s="20">
        <f>'bm25'!AC$58/SUM('bm25'!T63:AC63)*pagerank!B17</f>
        <v>9.7225994477521546E-2</v>
      </c>
      <c r="U17" s="20"/>
      <c r="V17" s="20" t="s">
        <v>250</v>
      </c>
      <c r="W17" s="20">
        <f>'bm25'!AC$59/SUM('bm25'!T63:AC63)*pagerank!B17</f>
        <v>0.13332718615237735</v>
      </c>
      <c r="X17" s="20"/>
      <c r="Y17" s="20" t="s">
        <v>259</v>
      </c>
      <c r="Z17" s="20">
        <f>'bm25'!AC$60/SUM('bm25'!T63:AC63)*pagerank!B17</f>
        <v>9.1258916247904956E-2</v>
      </c>
      <c r="AA17" s="20"/>
      <c r="AB17" s="20" t="s">
        <v>268</v>
      </c>
      <c r="AC17" s="20">
        <f>'bm25'!AC$61/SUM('bm25'!T63:AC63)*pagerank!B17</f>
        <v>2.2155022563660382E-2</v>
      </c>
      <c r="AD17" s="20"/>
      <c r="AE17" s="20" t="s">
        <v>277</v>
      </c>
      <c r="AF17" s="20">
        <f>'bm25'!AC$62/SUM('bm25'!T62:AC62)*pagerank!B17</f>
        <v>0.35937679869001588</v>
      </c>
      <c r="AG17" s="20"/>
      <c r="AH17" s="20" t="s">
        <v>286</v>
      </c>
      <c r="AI17" s="20">
        <f>'bm25'!AB$63/SUM('bm25'!T62:AC62)*pagerank!B16</f>
        <v>3.2509080661189904E-2</v>
      </c>
      <c r="AJ17" s="20"/>
      <c r="AK17" s="20"/>
      <c r="AL17" s="20"/>
      <c r="AM17" s="20"/>
      <c r="AN17" s="20"/>
    </row>
    <row r="18" spans="1:40" x14ac:dyDescent="0.25">
      <c r="G18" s="18" t="s">
        <v>196</v>
      </c>
      <c r="H18" s="18">
        <f>SUM(H9:H17)</f>
        <v>0.48918116806127671</v>
      </c>
      <c r="J18" s="20" t="s">
        <v>196</v>
      </c>
      <c r="K18" s="20">
        <f>SUM(K9:K17)</f>
        <v>0.60396752023687261</v>
      </c>
      <c r="M18" s="20" t="s">
        <v>196</v>
      </c>
      <c r="N18" s="20">
        <f>SUM(N9:N17)</f>
        <v>0.66188946804213689</v>
      </c>
      <c r="O18" s="20"/>
      <c r="P18" s="20" t="s">
        <v>196</v>
      </c>
      <c r="Q18" s="20">
        <f>SUM(Q9:Q17)</f>
        <v>0.39867710352509528</v>
      </c>
      <c r="R18" s="20"/>
      <c r="S18" s="20" t="s">
        <v>196</v>
      </c>
      <c r="T18" s="20">
        <f>SUM(T9:T17)</f>
        <v>0.4497352211694684</v>
      </c>
      <c r="U18" s="20"/>
      <c r="V18" s="20" t="s">
        <v>196</v>
      </c>
      <c r="W18" s="20">
        <f>SUM(W9:W17)</f>
        <v>0.34426916465448221</v>
      </c>
      <c r="X18" s="20"/>
      <c r="Y18" s="20" t="s">
        <v>196</v>
      </c>
      <c r="Z18" s="20">
        <f>SUM(Z9:Z17)</f>
        <v>0.59058739688877093</v>
      </c>
      <c r="AA18" s="20"/>
      <c r="AB18" s="20" t="s">
        <v>196</v>
      </c>
      <c r="AC18" s="20">
        <f>SUM(AC9:AC17)</f>
        <v>0.30638570677367299</v>
      </c>
      <c r="AD18" s="20"/>
      <c r="AE18" s="20" t="s">
        <v>196</v>
      </c>
      <c r="AF18" s="20">
        <f>SUM(AF9:AF17)</f>
        <v>0.42665298273498686</v>
      </c>
      <c r="AG18" s="20"/>
      <c r="AH18" s="20" t="s">
        <v>196</v>
      </c>
      <c r="AI18" s="20">
        <f>SUM(AI9:AI17)</f>
        <v>0.92302818246786567</v>
      </c>
      <c r="AJ18" s="20"/>
      <c r="AK18" s="20"/>
      <c r="AL18" s="20"/>
      <c r="AM18" s="20"/>
      <c r="AN18" s="20"/>
    </row>
    <row r="19" spans="1:40" x14ac:dyDescent="0.25">
      <c r="G19" s="18" t="s">
        <v>183</v>
      </c>
      <c r="H19" s="18">
        <f>$E$8+($E$7*H18)</f>
        <v>0.56580399285208527</v>
      </c>
      <c r="J19" s="20" t="s">
        <v>183</v>
      </c>
      <c r="K19" s="19">
        <f>$E$8+($E$7*K18)</f>
        <v>0.6633723922013417</v>
      </c>
      <c r="M19" s="20" t="s">
        <v>183</v>
      </c>
      <c r="N19" s="19">
        <f>E8+(E7*N18)</f>
        <v>0.71260604783581638</v>
      </c>
      <c r="O19" s="20"/>
      <c r="P19" s="20" t="s">
        <v>183</v>
      </c>
      <c r="Q19" s="20">
        <f>E8+(E7*Q18)</f>
        <v>0.48887553799633099</v>
      </c>
      <c r="R19" s="20"/>
      <c r="S19" s="20" t="s">
        <v>183</v>
      </c>
      <c r="T19" s="20">
        <f>E8+(E7*T18)</f>
        <v>0.53227493799404813</v>
      </c>
      <c r="U19" s="20"/>
      <c r="V19" s="20" t="s">
        <v>183</v>
      </c>
      <c r="W19" s="20">
        <f>E8+(E7*W18)</f>
        <v>0.44262878995630989</v>
      </c>
      <c r="X19" s="20"/>
      <c r="Y19" s="20" t="s">
        <v>183</v>
      </c>
      <c r="Z19" s="27">
        <f>E8+(E7*Z18)</f>
        <v>0.65199928735545531</v>
      </c>
      <c r="AA19" s="20"/>
      <c r="AB19" s="20" t="s">
        <v>183</v>
      </c>
      <c r="AC19" s="20">
        <f>E8+(E7*AC18)</f>
        <v>0.41042785075762206</v>
      </c>
      <c r="AD19" s="20"/>
      <c r="AE19" s="20" t="s">
        <v>183</v>
      </c>
      <c r="AF19" s="20">
        <f>E8+(E7*AF18)</f>
        <v>0.51265503532473877</v>
      </c>
      <c r="AG19" s="20"/>
      <c r="AH19" s="20" t="s">
        <v>183</v>
      </c>
      <c r="AI19" s="19">
        <f>E8+(E7*AI18)</f>
        <v>0.93457395509768582</v>
      </c>
      <c r="AJ19" s="20"/>
      <c r="AK19" s="20"/>
      <c r="AL19" s="20"/>
      <c r="AM19" s="20"/>
      <c r="AN19" s="20"/>
    </row>
    <row r="23" spans="1:40" x14ac:dyDescent="0.25">
      <c r="G23" s="20" t="s">
        <v>183</v>
      </c>
      <c r="H23" s="20"/>
      <c r="I23" s="20"/>
      <c r="J23" s="20" t="s">
        <v>183</v>
      </c>
      <c r="K23" s="20"/>
      <c r="L23" s="20"/>
      <c r="M23" s="20" t="s">
        <v>183</v>
      </c>
      <c r="N23" s="20"/>
      <c r="O23" s="20"/>
      <c r="P23" s="20" t="s">
        <v>183</v>
      </c>
      <c r="Q23" s="20"/>
      <c r="R23" s="20"/>
      <c r="S23" s="20" t="s">
        <v>183</v>
      </c>
      <c r="T23" s="20"/>
      <c r="U23" s="20"/>
      <c r="V23" s="20" t="s">
        <v>183</v>
      </c>
      <c r="W23" s="20"/>
      <c r="X23" s="20"/>
      <c r="Y23" s="20" t="s">
        <v>183</v>
      </c>
      <c r="Z23" s="20"/>
      <c r="AA23" s="20"/>
      <c r="AB23" s="20" t="s">
        <v>183</v>
      </c>
      <c r="AC23" s="20"/>
      <c r="AD23" s="20"/>
      <c r="AE23" s="20" t="s">
        <v>183</v>
      </c>
      <c r="AF23" s="20"/>
      <c r="AG23" s="20"/>
      <c r="AH23" s="20" t="s">
        <v>183</v>
      </c>
      <c r="AI23" s="20"/>
    </row>
    <row r="24" spans="1:40" x14ac:dyDescent="0.25">
      <c r="G24" s="20" t="s">
        <v>186</v>
      </c>
      <c r="H24" s="20"/>
      <c r="I24" s="20"/>
      <c r="J24" s="20" t="s">
        <v>197</v>
      </c>
      <c r="K24" s="20"/>
      <c r="L24" s="20"/>
      <c r="M24" s="20" t="s">
        <v>198</v>
      </c>
      <c r="N24" s="20"/>
      <c r="O24" s="20"/>
      <c r="P24" s="20" t="s">
        <v>199</v>
      </c>
      <c r="Q24" s="20"/>
      <c r="R24" s="20"/>
      <c r="S24" s="20" t="s">
        <v>200</v>
      </c>
      <c r="T24" s="20"/>
      <c r="U24" s="20"/>
      <c r="V24" s="20" t="s">
        <v>201</v>
      </c>
      <c r="W24" s="20"/>
      <c r="X24" s="20"/>
      <c r="Y24" s="20" t="s">
        <v>202</v>
      </c>
      <c r="Z24" s="20"/>
      <c r="AA24" s="20"/>
      <c r="AB24" s="20" t="s">
        <v>203</v>
      </c>
      <c r="AC24" s="20"/>
      <c r="AD24" s="20"/>
      <c r="AE24" s="20" t="s">
        <v>204</v>
      </c>
      <c r="AF24" s="20"/>
      <c r="AG24" s="20"/>
      <c r="AH24" s="20" t="s">
        <v>205</v>
      </c>
      <c r="AI24" s="20"/>
    </row>
    <row r="25" spans="1:40" x14ac:dyDescent="0.25">
      <c r="G25" s="20" t="s">
        <v>187</v>
      </c>
      <c r="H25" s="20">
        <f>'bm25'!U$54/SUM('bm25'!T55:AC55)*K19</f>
        <v>0.10112565125844446</v>
      </c>
      <c r="I25" s="20"/>
      <c r="J25" s="20" t="s">
        <v>206</v>
      </c>
      <c r="K25" s="20">
        <f>'bm25'!T55/SUM('bm25'!T54:AC54)*pagerank!H19</f>
        <v>9.7869266371623714E-2</v>
      </c>
      <c r="L25" s="20"/>
      <c r="M25" s="20" t="s">
        <v>215</v>
      </c>
      <c r="N25" s="20">
        <f>'bm25'!T$56/SUM('bm25'!T54:AC54)*pagerank!H19</f>
        <v>0.20391694461554355</v>
      </c>
      <c r="O25" s="20"/>
      <c r="P25" s="20" t="s">
        <v>224</v>
      </c>
      <c r="Q25" s="20">
        <f>'bm25'!T$57/SUM('bm25'!T54:AC54)*pagerank!H19</f>
        <v>6.9539964448833258E-2</v>
      </c>
      <c r="R25" s="20"/>
      <c r="S25" s="20" t="s">
        <v>234</v>
      </c>
      <c r="T25" s="20">
        <f>'bm25'!T$58/SUM('bm25'!T54:AC54)*pagerank!H19</f>
        <v>0</v>
      </c>
      <c r="U25" s="20"/>
      <c r="V25" s="20" t="s">
        <v>242</v>
      </c>
      <c r="W25" s="20">
        <f>'bm25'!T$59/SUM('bm25'!T54:AC54)*pagerank!H19</f>
        <v>1.7889805318363965E-2</v>
      </c>
      <c r="X25" s="20"/>
      <c r="Y25" s="20" t="s">
        <v>251</v>
      </c>
      <c r="Z25" s="20">
        <f>'bm25'!T$60/SUM('bm25'!T54:AC54)*pagerank!H19</f>
        <v>0.10072951541887847</v>
      </c>
      <c r="AA25" s="20"/>
      <c r="AB25" s="20" t="s">
        <v>261</v>
      </c>
      <c r="AC25" s="20">
        <f>'bm25'!T$61/SUM('bm25'!T54:AC54)*pagerank!H19</f>
        <v>0.1025031679141731</v>
      </c>
      <c r="AD25" s="20"/>
      <c r="AE25" s="20" t="s">
        <v>269</v>
      </c>
      <c r="AF25" s="20">
        <f>'bm25'!T$62/SUM('bm25'!T54:AC54)*pagerank!H19</f>
        <v>0</v>
      </c>
      <c r="AG25" s="20"/>
      <c r="AH25" s="20" t="s">
        <v>278</v>
      </c>
      <c r="AI25" s="20">
        <f>'bm25'!T$63/SUM('bm25'!T54:AC54)*pagerank!H19</f>
        <v>4.4755172855789532E-2</v>
      </c>
    </row>
    <row r="26" spans="1:40" x14ac:dyDescent="0.25">
      <c r="G26" s="20" t="s">
        <v>188</v>
      </c>
      <c r="H26" s="20">
        <f>'bm25'!V$54/SUM('bm25'!T56:AC56)*N19</f>
        <v>0.17156049944438181</v>
      </c>
      <c r="I26" s="20"/>
      <c r="J26" s="20" t="s">
        <v>207</v>
      </c>
      <c r="K26" s="20">
        <f>'bm25'!V$55/SUM('bm25'!T56:AC56)*pagerank!N19</f>
        <v>0.10032905300153486</v>
      </c>
      <c r="L26" s="20"/>
      <c r="M26" s="20" t="s">
        <v>216</v>
      </c>
      <c r="N26" s="20">
        <f>'bm25'!U$56/SUM('bm25'!T55:AC55)*pagerank!K18</f>
        <v>9.3241899376460949E-2</v>
      </c>
      <c r="O26" s="20"/>
      <c r="P26" s="20" t="s">
        <v>225</v>
      </c>
      <c r="Q26" s="20">
        <f>'bm25'!U$57/SUM('bm25'!T55:AC55)*pagerank!K19</f>
        <v>9.0788040478381196E-2</v>
      </c>
      <c r="R26" s="20"/>
      <c r="S26" s="20" t="s">
        <v>233</v>
      </c>
      <c r="T26" s="20">
        <f>'bm25'!U$58/SUM('bm25'!T55:AC55)*pagerank!K19</f>
        <v>3.8769567014919827E-2</v>
      </c>
      <c r="U26" s="20"/>
      <c r="V26" s="20" t="s">
        <v>243</v>
      </c>
      <c r="W26" s="20">
        <f>'bm25'!U$59/SUM('bm25'!T55:AC55)*pagerank!K19</f>
        <v>3.9768797364271656E-2</v>
      </c>
      <c r="X26" s="20"/>
      <c r="Y26" s="20" t="s">
        <v>252</v>
      </c>
      <c r="Z26" s="20">
        <f>'bm25'!U$60/SUM('bm25'!T55:AC55)*pagerank!K19</f>
        <v>5.2879353488308627E-2</v>
      </c>
      <c r="AA26" s="20"/>
      <c r="AB26" s="20" t="s">
        <v>260</v>
      </c>
      <c r="AC26" s="20">
        <f>'bm25'!U$61/SUM('bm25'!T55:AC55)*pagerank!K19</f>
        <v>0</v>
      </c>
      <c r="AD26" s="20"/>
      <c r="AE26" s="20" t="s">
        <v>270</v>
      </c>
      <c r="AF26" s="20">
        <f>'bm25'!U$62/SUM('bm25'!T55:AC55)*pagerank!K19</f>
        <v>1.6386377579970156E-2</v>
      </c>
      <c r="AG26" s="20"/>
      <c r="AH26" s="20" t="s">
        <v>279</v>
      </c>
      <c r="AI26" s="20">
        <f>'bm25'!U$63/SUM('bm25'!T55:AC55)*pagerank!K19</f>
        <v>0.15008068655405166</v>
      </c>
    </row>
    <row r="27" spans="1:40" x14ac:dyDescent="0.25">
      <c r="G27" s="20" t="s">
        <v>189</v>
      </c>
      <c r="H27" s="20">
        <f>'bm25'!W$54/SUM('bm25'!T57:AC57)*Q19</f>
        <v>6.769320767908224E-2</v>
      </c>
      <c r="I27" s="20"/>
      <c r="J27" s="20" t="s">
        <v>208</v>
      </c>
      <c r="K27" s="20">
        <f>'bm25'!W$55/SUM('bm25'!T57:AC57)*pagerank!Q19</f>
        <v>0.11003983025306309</v>
      </c>
      <c r="L27" s="20"/>
      <c r="M27" s="20" t="s">
        <v>217</v>
      </c>
      <c r="N27" s="20">
        <f>'bm25'!W$56/SUM('bm25'!T57:AC57)*pagerank!Q19</f>
        <v>4.0833406962922807E-2</v>
      </c>
      <c r="O27" s="20"/>
      <c r="P27" s="20" t="s">
        <v>226</v>
      </c>
      <c r="Q27" s="20">
        <f>'bm25'!V$57/SUM('bm25'!T56:AC56)*pagerank!N19</f>
        <v>4.1745105917846033E-2</v>
      </c>
      <c r="R27" s="20"/>
      <c r="S27" s="20" t="s">
        <v>235</v>
      </c>
      <c r="T27" s="20">
        <f>'bm25'!V$58/SUM('bm25'!T56:AC56)*pagerank!N19</f>
        <v>0</v>
      </c>
      <c r="U27" s="20"/>
      <c r="V27" s="20" t="s">
        <v>244</v>
      </c>
      <c r="W27" s="20">
        <f>'bm25'!V$59/SUM('bm25'!T56:AC56)*pagerank!N19</f>
        <v>7.3131638363422916E-2</v>
      </c>
      <c r="X27" s="20"/>
      <c r="Y27" s="20" t="s">
        <v>253</v>
      </c>
      <c r="Z27" s="20">
        <f>'bm25'!V$60/SUM('bm25'!T56:AC56)*pagerank!N19</f>
        <v>9.8211121592472014E-2</v>
      </c>
      <c r="AA27" s="20"/>
      <c r="AB27" s="20" t="s">
        <v>262</v>
      </c>
      <c r="AC27" s="20">
        <f>'bm25'!V$61/SUM('bm25'!T56:AC56)*pagerank!N19</f>
        <v>0.13830505858288888</v>
      </c>
      <c r="AD27" s="20"/>
      <c r="AE27" s="20" t="s">
        <v>271</v>
      </c>
      <c r="AF27" s="20">
        <f>'bm25'!V$62/SUM('bm25'!T56:AC56)*pagerank!N19</f>
        <v>0</v>
      </c>
      <c r="AG27" s="20"/>
      <c r="AH27" s="20" t="s">
        <v>280</v>
      </c>
      <c r="AI27" s="20">
        <f>'bm25'!V$63/SUM('bm25'!T56:AC56)*pagerank!N19</f>
        <v>0.12251582098749537</v>
      </c>
    </row>
    <row r="28" spans="1:40" x14ac:dyDescent="0.25">
      <c r="G28" s="20" t="s">
        <v>190</v>
      </c>
      <c r="H28" s="20">
        <f>'bm25'!X$54/SUM('bm25'!T58:AC58)*T19</f>
        <v>0</v>
      </c>
      <c r="I28" s="20"/>
      <c r="J28" s="20" t="s">
        <v>209</v>
      </c>
      <c r="K28" s="20">
        <f>'bm25'!X$55/SUM('bm25'!T58:AC58)*pagerank!T19</f>
        <v>8.8094927942250392E-2</v>
      </c>
      <c r="L28" s="20"/>
      <c r="M28" s="20" t="s">
        <v>218</v>
      </c>
      <c r="N28" s="20">
        <f>'bm25'!X$56/SUM('bm25'!T58:AC58)*pagerank!T19</f>
        <v>0</v>
      </c>
      <c r="O28" s="20"/>
      <c r="P28" s="20" t="s">
        <v>227</v>
      </c>
      <c r="Q28" s="20">
        <f>'bm25'!X$57/SUM('bm25'!T58:AC58)*pagerank!T19</f>
        <v>0.15990952320074239</v>
      </c>
      <c r="R28" s="20"/>
      <c r="S28" s="20" t="s">
        <v>236</v>
      </c>
      <c r="T28" s="20">
        <f>'bm25'!W$58/SUM('bm25'!T57:AC57)*pagerank!Q19</f>
        <v>9.2103183666183697E-2</v>
      </c>
      <c r="U28" s="20"/>
      <c r="V28" s="20" t="s">
        <v>245</v>
      </c>
      <c r="W28" s="20">
        <f>'bm25'!W$59/SUM('bm25'!T57:AC57)*pagerank!Q19</f>
        <v>1.9387558854318174E-2</v>
      </c>
      <c r="X28" s="20"/>
      <c r="Y28" s="20" t="s">
        <v>254</v>
      </c>
      <c r="Z28" s="20">
        <f>'bm25'!W$60/SUM('bm25'!T57:AC57)*pagerank!Q19</f>
        <v>6.920642329014029E-2</v>
      </c>
      <c r="AA28" s="20"/>
      <c r="AB28" s="20" t="s">
        <v>263</v>
      </c>
      <c r="AC28" s="20">
        <f>'bm25'!W$61/SUM('bm25'!T57:AC57)*pagerank!Q19</f>
        <v>2.6859800716159444E-2</v>
      </c>
      <c r="AD28" s="20"/>
      <c r="AE28" s="20" t="s">
        <v>272</v>
      </c>
      <c r="AF28" s="20">
        <f>'bm25'!W$62/SUM('bm25'!T57:AC57)*pagerank!Q19</f>
        <v>2.1445848108604632E-2</v>
      </c>
      <c r="AG28" s="20"/>
      <c r="AH28" s="20" t="s">
        <v>281</v>
      </c>
      <c r="AI28" s="20">
        <f>'bm25'!W$63/SUM('bm25'!T57:AC57)*pagerank!Q19</f>
        <v>0.11003983025306309</v>
      </c>
    </row>
    <row r="29" spans="1:40" x14ac:dyDescent="0.25">
      <c r="G29" s="20" t="s">
        <v>191</v>
      </c>
      <c r="H29" s="20">
        <f>'bm25'!Y$54/SUM('bm25'!T59:AC59)*W19</f>
        <v>1.979243389822773E-2</v>
      </c>
      <c r="I29" s="20"/>
      <c r="J29" s="20" t="s">
        <v>210</v>
      </c>
      <c r="K29" s="20">
        <f>'bm25'!Y$55/SUM('bm25'!T59:AC59)*pagerank!W19</f>
        <v>4.4171419265210503E-2</v>
      </c>
      <c r="L29" s="20"/>
      <c r="M29" s="20" t="s">
        <v>219</v>
      </c>
      <c r="N29" s="20">
        <f>'bm25'!Y$56/SUM('bm25'!T59:AC59)*pagerank!W19</f>
        <v>7.9804095862198929E-2</v>
      </c>
      <c r="O29" s="20"/>
      <c r="P29" s="20" t="s">
        <v>228</v>
      </c>
      <c r="Q29" s="20">
        <f>'bm25'!Y$57/SUM('bm25'!T59:AC59)*pagerank!W19</f>
        <v>1.979243389822773E-2</v>
      </c>
      <c r="R29" s="20"/>
      <c r="S29" s="20" t="s">
        <v>237</v>
      </c>
      <c r="T29" s="20">
        <f>'bm25'!Y$58/SUM('bm25'!T59:AC59)*pagerank!W19</f>
        <v>7.9220426126890328E-2</v>
      </c>
      <c r="U29" s="20"/>
      <c r="V29" s="20" t="s">
        <v>246</v>
      </c>
      <c r="W29" s="20">
        <f>'bm25'!X$59/SUM('bm25'!T58:AC58)*pagerank!T19</f>
        <v>0.1347289068647945</v>
      </c>
      <c r="X29" s="20"/>
      <c r="Y29" s="20" t="s">
        <v>255</v>
      </c>
      <c r="Z29" s="20">
        <f>'bm25'!X$60/SUM('bm25'!T58:AC58)*pagerank!T19</f>
        <v>0</v>
      </c>
      <c r="AA29" s="20"/>
      <c r="AB29" s="20" t="s">
        <v>264</v>
      </c>
      <c r="AC29" s="20">
        <f>'bm25'!X$61/SUM('bm25'!T58:AC58)*pagerank!T19</f>
        <v>0</v>
      </c>
      <c r="AD29" s="20"/>
      <c r="AE29" s="20" t="s">
        <v>273</v>
      </c>
      <c r="AF29" s="20">
        <f>'bm25'!X$62/SUM('bm25'!T58:AC58)*pagerank!T19</f>
        <v>0</v>
      </c>
      <c r="AG29" s="20"/>
      <c r="AH29" s="20" t="s">
        <v>282</v>
      </c>
      <c r="AI29" s="20">
        <f>'bm25'!X$63/SUM('bm25'!T58:AC58)*pagerank!T19</f>
        <v>0.23466606018758604</v>
      </c>
    </row>
    <row r="30" spans="1:40" x14ac:dyDescent="0.25">
      <c r="G30" s="20" t="s">
        <v>192</v>
      </c>
      <c r="H30" s="20">
        <f>'bm25'!Z$54/SUM('bm25'!T60:AC60)*Z19</f>
        <v>0.1041615303879186</v>
      </c>
      <c r="I30" s="20"/>
      <c r="J30" s="20" t="s">
        <v>211</v>
      </c>
      <c r="K30" s="20">
        <f>'bm25'!Z$55/SUM('bm25'!T60:AC60)*pagerank!Z19</f>
        <v>6.6035808196084303E-2</v>
      </c>
      <c r="L30" s="20"/>
      <c r="M30" s="20" t="s">
        <v>220</v>
      </c>
      <c r="N30" s="20">
        <f>'bm25'!Z$56/SUM('bm25'!T60:AC60)*pagerank!Z19</f>
        <v>9.8982439987057455E-2</v>
      </c>
      <c r="O30" s="20"/>
      <c r="P30" s="20" t="s">
        <v>229</v>
      </c>
      <c r="Q30" s="20">
        <f>'bm25'!Z$57/SUM('bm25'!T60:AC60)*pagerank!Z19</f>
        <v>6.6035808196084303E-2</v>
      </c>
      <c r="R30" s="20"/>
      <c r="S30" s="20" t="s">
        <v>238</v>
      </c>
      <c r="T30" s="20">
        <f>'bm25'!Z$58/SUM('bm25'!T60:AC60)*pagerank!Z19</f>
        <v>0</v>
      </c>
      <c r="U30" s="20"/>
      <c r="V30" s="20" t="s">
        <v>247</v>
      </c>
      <c r="W30" s="20">
        <f>'bm25'!Z$59/SUM('bm25'!T60:AC60)*pagerank!Z19</f>
        <v>5.3409962287984059E-2</v>
      </c>
      <c r="X30" s="20"/>
      <c r="Y30" s="20" t="s">
        <v>256</v>
      </c>
      <c r="Z30" s="20">
        <f>'bm25'!Y$60/SUM('bm25'!T59:AC59)*pagerank!W19</f>
        <v>5.1279099681797363E-2</v>
      </c>
      <c r="AA30" s="20"/>
      <c r="AB30" s="20" t="s">
        <v>265</v>
      </c>
      <c r="AC30" s="20">
        <f>'bm25'!Y$61/SUM('bm25'!T59:AC59)*pagerank!W19</f>
        <v>2.6672364289524145E-2</v>
      </c>
      <c r="AD30" s="20"/>
      <c r="AE30" s="20" t="s">
        <v>274</v>
      </c>
      <c r="AF30" s="20">
        <f>'bm25'!Y$62/SUM('bm25'!T59:AC59)*pagerank!W19</f>
        <v>0</v>
      </c>
      <c r="AG30" s="20"/>
      <c r="AH30" s="20" t="s">
        <v>283</v>
      </c>
      <c r="AI30" s="20">
        <f>'bm25'!Y$63/SUM('bm25'!T59:AC59)*pagerank!W19</f>
        <v>0.16825678649516751</v>
      </c>
    </row>
    <row r="31" spans="1:40" x14ac:dyDescent="0.25">
      <c r="G31" s="20" t="s">
        <v>193</v>
      </c>
      <c r="H31" s="20">
        <f>'bm25'!AA$54/SUM('bm25'!T61:AC61)*AC19</f>
        <v>6.9128803961912302E-2</v>
      </c>
      <c r="I31" s="20"/>
      <c r="J31" s="20" t="s">
        <v>212</v>
      </c>
      <c r="K31" s="20">
        <f>'bm25'!AA$55/SUM('bm25'!T61:AC61)*pagerank!AC19</f>
        <v>0</v>
      </c>
      <c r="L31" s="20"/>
      <c r="M31" s="20" t="s">
        <v>221</v>
      </c>
      <c r="N31" s="20">
        <f>'bm25'!AA$56/SUM('bm25'!T61:AC61)*pagerank!AC19</f>
        <v>9.035377291832189E-2</v>
      </c>
      <c r="O31" s="20"/>
      <c r="P31" s="20" t="s">
        <v>230</v>
      </c>
      <c r="Q31" s="20">
        <f>'bm25'!AA$57/SUM('bm25'!T61:AC61)*pagerank!AC19</f>
        <v>1.8297030613463879E-2</v>
      </c>
      <c r="R31" s="20"/>
      <c r="S31" s="20" t="s">
        <v>239</v>
      </c>
      <c r="T31" s="20">
        <f>'bm25'!AA$58/SUM('bm25'!T61:AC61)*pagerank!AC19</f>
        <v>0</v>
      </c>
      <c r="U31" s="20"/>
      <c r="V31" s="20" t="s">
        <v>248</v>
      </c>
      <c r="W31" s="20">
        <f>'bm25'!AA$59/SUM('bm25'!T61:AC61)*pagerank!AC19</f>
        <v>2.1224968956409584E-2</v>
      </c>
      <c r="X31" s="20"/>
      <c r="Y31" s="20" t="s">
        <v>257</v>
      </c>
      <c r="Z31" s="20">
        <f>'bm25'!AA$60/SUM('bm25'!T61:AC61)*pagerank!AC19</f>
        <v>0.128757594765113</v>
      </c>
      <c r="AA31" s="20"/>
      <c r="AB31" s="20" t="s">
        <v>266</v>
      </c>
      <c r="AC31" s="20">
        <f>'bm25'!Z$61/SUM('bm25'!T60:AC60)*pagerank!Z19</f>
        <v>0.1269511513863206</v>
      </c>
      <c r="AD31" s="20"/>
      <c r="AE31" s="20" t="s">
        <v>275</v>
      </c>
      <c r="AF31" s="20">
        <f>'bm25'!Z$62/SUM('bm25'!T60:AC60)*pagerank!Z19</f>
        <v>1.6285245776659307E-2</v>
      </c>
      <c r="AG31" s="20"/>
      <c r="AH31" s="20" t="s">
        <v>284</v>
      </c>
      <c r="AI31" s="20">
        <f>'bm25'!Z$63/SUM('bm25'!T60:AC60)*pagerank!Z19</f>
        <v>9.660971911568654E-2</v>
      </c>
    </row>
    <row r="32" spans="1:40" x14ac:dyDescent="0.25">
      <c r="G32" s="20" t="s">
        <v>194</v>
      </c>
      <c r="H32" s="20">
        <f>'bm25'!AB$54/SUM('bm25'!T62:AC62)*AF19</f>
        <v>0</v>
      </c>
      <c r="I32" s="20"/>
      <c r="J32" s="20" t="s">
        <v>213</v>
      </c>
      <c r="K32" s="20">
        <f>'bm25'!AB$55/SUM('bm25'!T62:AC62)*pagerank!AF19</f>
        <v>0.11758303723905543</v>
      </c>
      <c r="L32" s="20"/>
      <c r="M32" s="20" t="s">
        <v>222</v>
      </c>
      <c r="N32" s="20">
        <f>'bm25'!AB$56/SUM('bm25'!T62:AC62)*pagerank!AF19</f>
        <v>0</v>
      </c>
      <c r="O32" s="20"/>
      <c r="P32" s="20" t="s">
        <v>231</v>
      </c>
      <c r="Q32" s="20">
        <f>'bm25'!AB$57/SUM('bm25'!T62:AC62)*pagerank!AF19</f>
        <v>0.11758303723905543</v>
      </c>
      <c r="R32" s="20"/>
      <c r="S32" s="20" t="s">
        <v>240</v>
      </c>
      <c r="T32" s="20">
        <f>'bm25'!AB$58/SUM('bm25'!T62:AC62)*pagerank!AF19</f>
        <v>0</v>
      </c>
      <c r="U32" s="20"/>
      <c r="V32" s="20" t="s">
        <v>249</v>
      </c>
      <c r="W32" s="20">
        <f>'bm25'!AB$59/SUM('bm25'!T62:AC62)*pagerank!AF19</f>
        <v>0</v>
      </c>
      <c r="X32" s="20"/>
      <c r="Y32" s="20" t="s">
        <v>258</v>
      </c>
      <c r="Z32" s="20">
        <f>'bm25'!AB$60/SUM('bm25'!T62:AC62)*pagerank!AF19</f>
        <v>0.11758303723905543</v>
      </c>
      <c r="AA32" s="20"/>
      <c r="AB32" s="20" t="s">
        <v>267</v>
      </c>
      <c r="AC32" s="20">
        <f>'bm25'!AB$61/SUM('bm25'!T62:AC62)*pagerank!AF19</f>
        <v>0</v>
      </c>
      <c r="AD32" s="20"/>
      <c r="AE32" s="20" t="s">
        <v>276</v>
      </c>
      <c r="AF32" s="20">
        <f>'bm25'!AA$62/SUM('bm25'!T61:AC61)*pagerank!AC19</f>
        <v>0</v>
      </c>
      <c r="AG32" s="20"/>
      <c r="AH32" s="20" t="s">
        <v>285</v>
      </c>
      <c r="AI32" s="20">
        <f>'bm25'!AA$63/SUM('bm25'!T61:AC61)*pagerank!AC19</f>
        <v>2.6295041165270185E-2</v>
      </c>
    </row>
    <row r="33" spans="7:35" x14ac:dyDescent="0.25">
      <c r="G33" s="20" t="s">
        <v>195</v>
      </c>
      <c r="H33" s="20">
        <f>'bm25'!AC$54/SUM('bm25'!T63:AC63)*AI19</f>
        <v>3.2625540364058181E-2</v>
      </c>
      <c r="I33" s="20"/>
      <c r="J33" s="20" t="s">
        <v>214</v>
      </c>
      <c r="K33" s="20">
        <f>'bm25'!AC$55/SUM('bm25'!T63:AC63)*pagerank!AI19</f>
        <v>0.14992251909578047</v>
      </c>
      <c r="L33" s="20"/>
      <c r="M33" s="20" t="s">
        <v>223</v>
      </c>
      <c r="N33" s="20">
        <f>'bm25'!AC$56/SUM('bm25'!T63:AC63)*pagerank!AI19</f>
        <v>0.10322452314009724</v>
      </c>
      <c r="O33" s="20"/>
      <c r="P33" s="20" t="s">
        <v>232</v>
      </c>
      <c r="Q33" s="20">
        <f>'bm25'!AC$57/SUM('bm25'!T63:AC63)*pagerank!AI19</f>
        <v>8.7920876326466682E-2</v>
      </c>
      <c r="R33" s="20"/>
      <c r="S33" s="20" t="s">
        <v>241</v>
      </c>
      <c r="T33" s="20">
        <f>'bm25'!AC$58/SUM('bm25'!T63:AC63)*pagerank!AI19</f>
        <v>0.10799227554361554</v>
      </c>
      <c r="U33" s="20"/>
      <c r="V33" s="20" t="s">
        <v>250</v>
      </c>
      <c r="W33" s="20">
        <f>'bm25'!AC$59/SUM('bm25'!T63:AC63)*pagerank!AI19</f>
        <v>0.14809111803686736</v>
      </c>
      <c r="X33" s="20"/>
      <c r="Y33" s="20" t="s">
        <v>259</v>
      </c>
      <c r="Z33" s="20">
        <f>'bm25'!AC$60/SUM('bm25'!T63:AC63)*pagerank!AI19</f>
        <v>0.10136443532633653</v>
      </c>
      <c r="AA33" s="20"/>
      <c r="AB33" s="20" t="s">
        <v>268</v>
      </c>
      <c r="AC33" s="20">
        <f>'bm25'!AC$61/SUM('bm25'!T63:AC63)*pagerank!AI19</f>
        <v>2.4608350001737337E-2</v>
      </c>
      <c r="AD33" s="20"/>
      <c r="AE33" s="20" t="s">
        <v>277</v>
      </c>
      <c r="AF33" s="20">
        <f>'bm25'!AC$62/SUM('bm25'!T62:AC62)*pagerank!AI19</f>
        <v>0.39917224273892532</v>
      </c>
      <c r="AG33" s="20"/>
      <c r="AH33" s="20" t="s">
        <v>286</v>
      </c>
      <c r="AI33" s="20">
        <f>'bm25'!AB$63/SUM('bm25'!T62:AC62)*pagerank!AF19</f>
        <v>0.21896358130437021</v>
      </c>
    </row>
    <row r="34" spans="7:35" x14ac:dyDescent="0.25">
      <c r="G34" s="20" t="s">
        <v>196</v>
      </c>
      <c r="H34" s="20">
        <f>SUM(H25:H33)</f>
        <v>0.56608766699402524</v>
      </c>
      <c r="I34" s="20"/>
      <c r="J34" s="20" t="s">
        <v>196</v>
      </c>
      <c r="K34" s="20">
        <f>SUM(K25:K33)</f>
        <v>0.77404586136460274</v>
      </c>
      <c r="L34" s="20"/>
      <c r="M34" s="20" t="s">
        <v>196</v>
      </c>
      <c r="N34" s="20">
        <f>SUM(N25:N33)</f>
        <v>0.7103570828626028</v>
      </c>
      <c r="O34" s="20"/>
      <c r="P34" s="20" t="s">
        <v>196</v>
      </c>
      <c r="Q34" s="20">
        <f>SUM(Q25:Q33)</f>
        <v>0.67161182031910094</v>
      </c>
      <c r="R34" s="20"/>
      <c r="S34" s="20" t="s">
        <v>196</v>
      </c>
      <c r="T34" s="20">
        <f>SUM(T25:T33)</f>
        <v>0.31808545235160934</v>
      </c>
      <c r="U34" s="20"/>
      <c r="V34" s="20" t="s">
        <v>196</v>
      </c>
      <c r="W34" s="20">
        <f>SUM(W25:W33)</f>
        <v>0.50763275604643221</v>
      </c>
      <c r="X34" s="20"/>
      <c r="Y34" s="20" t="s">
        <v>196</v>
      </c>
      <c r="Z34" s="20">
        <f>SUM(Z25:Z33)</f>
        <v>0.72001058080210156</v>
      </c>
      <c r="AA34" s="20"/>
      <c r="AB34" s="20" t="s">
        <v>196</v>
      </c>
      <c r="AC34" s="20">
        <f>SUM(AC25:AC33)</f>
        <v>0.44589989289080345</v>
      </c>
      <c r="AD34" s="20"/>
      <c r="AE34" s="20" t="s">
        <v>196</v>
      </c>
      <c r="AF34" s="20">
        <f>SUM(AF25:AF33)</f>
        <v>0.45328971420415942</v>
      </c>
      <c r="AG34" s="20"/>
      <c r="AH34" s="20" t="s">
        <v>196</v>
      </c>
      <c r="AI34" s="20">
        <f>SUM(AI25:AI33)</f>
        <v>1.17218269891848</v>
      </c>
    </row>
    <row r="35" spans="7:35" x14ac:dyDescent="0.25">
      <c r="G35" s="20" t="s">
        <v>183</v>
      </c>
      <c r="H35" s="20">
        <f>$E$8+($E$7*H34)</f>
        <v>0.63117451694492144</v>
      </c>
      <c r="I35" s="20"/>
      <c r="J35" s="20" t="s">
        <v>183</v>
      </c>
      <c r="K35" s="19">
        <f>$E$8+($E$7*K34)</f>
        <v>0.80793898215991233</v>
      </c>
      <c r="L35" s="20"/>
      <c r="M35" s="20" t="s">
        <v>183</v>
      </c>
      <c r="N35" s="27">
        <f>E8+(E7*N34)</f>
        <v>0.75380352043321242</v>
      </c>
      <c r="O35" s="20"/>
      <c r="P35" s="20" t="s">
        <v>183</v>
      </c>
      <c r="Q35" s="20">
        <f>E8+(E7*Q34)</f>
        <v>0.72087004727123583</v>
      </c>
      <c r="R35" s="20"/>
      <c r="S35" s="20" t="s">
        <v>183</v>
      </c>
      <c r="T35" s="20">
        <f>E8+(E7*T34)</f>
        <v>0.42037263449886797</v>
      </c>
      <c r="U35" s="20"/>
      <c r="V35" s="20" t="s">
        <v>183</v>
      </c>
      <c r="W35" s="20">
        <f>E8+(E7*W34)</f>
        <v>0.5814878426394674</v>
      </c>
      <c r="X35" s="20"/>
      <c r="Y35" s="20" t="s">
        <v>183</v>
      </c>
      <c r="Z35" s="19">
        <f>E8+(E7*Z34)</f>
        <v>0.76200899368178632</v>
      </c>
      <c r="AA35" s="20"/>
      <c r="AB35" s="20" t="s">
        <v>183</v>
      </c>
      <c r="AC35" s="20">
        <f>E8+(E7*AC34)</f>
        <v>0.52901490895718295</v>
      </c>
      <c r="AD35" s="20"/>
      <c r="AE35" s="20" t="s">
        <v>183</v>
      </c>
      <c r="AF35" s="20">
        <f>E8+(E7*AF34)</f>
        <v>0.53529625707353556</v>
      </c>
      <c r="AG35" s="20"/>
      <c r="AH35" s="20" t="s">
        <v>183</v>
      </c>
      <c r="AI35" s="19">
        <f>E8+(E7*AI34)</f>
        <v>1.146355294080708</v>
      </c>
    </row>
    <row r="40" spans="7:35" x14ac:dyDescent="0.25">
      <c r="G40" s="20" t="s">
        <v>183</v>
      </c>
      <c r="H40" s="20"/>
      <c r="I40" s="20"/>
      <c r="J40" s="20" t="s">
        <v>183</v>
      </c>
      <c r="K40" s="20"/>
      <c r="L40" s="20"/>
      <c r="M40" s="20" t="s">
        <v>183</v>
      </c>
      <c r="N40" s="20"/>
      <c r="O40" s="20"/>
      <c r="P40" s="20" t="s">
        <v>183</v>
      </c>
      <c r="Q40" s="20"/>
      <c r="R40" s="20"/>
      <c r="S40" s="20" t="s">
        <v>183</v>
      </c>
      <c r="T40" s="20"/>
      <c r="U40" s="20"/>
      <c r="V40" s="20" t="s">
        <v>183</v>
      </c>
      <c r="W40" s="20"/>
      <c r="X40" s="20"/>
      <c r="Y40" s="20" t="s">
        <v>183</v>
      </c>
      <c r="Z40" s="20"/>
      <c r="AA40" s="20"/>
      <c r="AB40" s="20" t="s">
        <v>183</v>
      </c>
      <c r="AC40" s="20"/>
      <c r="AD40" s="20"/>
      <c r="AE40" s="20" t="s">
        <v>183</v>
      </c>
      <c r="AF40" s="20"/>
      <c r="AG40" s="20"/>
      <c r="AH40" s="20" t="s">
        <v>183</v>
      </c>
      <c r="AI40" s="20"/>
    </row>
    <row r="41" spans="7:35" x14ac:dyDescent="0.25">
      <c r="G41" s="20" t="s">
        <v>186</v>
      </c>
      <c r="H41" s="20"/>
      <c r="I41" s="20"/>
      <c r="J41" s="20" t="s">
        <v>197</v>
      </c>
      <c r="K41" s="20"/>
      <c r="L41" s="20"/>
      <c r="M41" s="20" t="s">
        <v>198</v>
      </c>
      <c r="N41" s="20"/>
      <c r="O41" s="20"/>
      <c r="P41" s="20" t="s">
        <v>199</v>
      </c>
      <c r="Q41" s="20"/>
      <c r="R41" s="20"/>
      <c r="S41" s="20" t="s">
        <v>200</v>
      </c>
      <c r="T41" s="20"/>
      <c r="U41" s="20"/>
      <c r="V41" s="20" t="s">
        <v>201</v>
      </c>
      <c r="W41" s="20"/>
      <c r="X41" s="20"/>
      <c r="Y41" s="20" t="s">
        <v>202</v>
      </c>
      <c r="Z41" s="20"/>
      <c r="AA41" s="20"/>
      <c r="AB41" s="20" t="s">
        <v>203</v>
      </c>
      <c r="AC41" s="20"/>
      <c r="AD41" s="20"/>
      <c r="AE41" s="20" t="s">
        <v>204</v>
      </c>
      <c r="AF41" s="20"/>
      <c r="AG41" s="20"/>
      <c r="AH41" s="20" t="s">
        <v>205</v>
      </c>
      <c r="AI41" s="20"/>
    </row>
    <row r="42" spans="7:35" x14ac:dyDescent="0.25">
      <c r="G42" s="20" t="s">
        <v>187</v>
      </c>
      <c r="H42" s="20">
        <f>'bm25'!U$54/SUM('bm25'!T55:AC55)*K35</f>
        <v>0.12316363585297939</v>
      </c>
      <c r="I42" s="20"/>
      <c r="J42" s="20" t="s">
        <v>206</v>
      </c>
      <c r="K42" s="20">
        <f>'bm25'!T55/SUM('bm25'!T54:AC54)*pagerank!H52</f>
        <v>0.126118787724944</v>
      </c>
      <c r="L42" s="20"/>
      <c r="M42" s="20" t="s">
        <v>215</v>
      </c>
      <c r="N42" s="20">
        <f>'bm25'!T$56/SUM('bm25'!T54:AC54)*pagerank!H52</f>
        <v>0.26277664894138336</v>
      </c>
      <c r="O42" s="20"/>
      <c r="P42" s="20" t="s">
        <v>224</v>
      </c>
      <c r="Q42" s="20">
        <f>'bm25'!T$57/SUM('bm25'!T54:AC54)*pagerank!H52</f>
        <v>8.9612360855148093E-2</v>
      </c>
      <c r="R42" s="20"/>
      <c r="S42" s="20" t="s">
        <v>234</v>
      </c>
      <c r="T42" s="20">
        <f>'bm25'!T$58/SUM('bm25'!T54:AC54)*pagerank!H52</f>
        <v>0</v>
      </c>
      <c r="U42" s="20"/>
      <c r="V42" s="20" t="s">
        <v>242</v>
      </c>
      <c r="W42" s="20">
        <f>'bm25'!T$59/SUM('bm25'!T54:AC54)*pagerank!H52</f>
        <v>2.3053616758707974E-2</v>
      </c>
      <c r="X42" s="20"/>
      <c r="Y42" s="20" t="s">
        <v>251</v>
      </c>
      <c r="Z42" s="20">
        <f>'bm25'!T$60/SUM('bm25'!T54:AC54)*pagerank!H52</f>
        <v>0.1298046347309024</v>
      </c>
      <c r="AA42" s="20"/>
      <c r="AB42" s="20" t="s">
        <v>261</v>
      </c>
      <c r="AC42" s="20">
        <f>'bm25'!T$61/SUM('bm25'!T54:AC54)*pagerank!H52</f>
        <v>0.13209024400176886</v>
      </c>
      <c r="AD42" s="20"/>
      <c r="AE42" s="20" t="s">
        <v>269</v>
      </c>
      <c r="AF42" s="20">
        <f>'bm25'!T$62/SUM('bm25'!T54:AC54)*pagerank!H52</f>
        <v>0</v>
      </c>
      <c r="AG42" s="20"/>
      <c r="AH42" s="20" t="s">
        <v>278</v>
      </c>
      <c r="AI42" s="20">
        <f>'bm25'!T$63/SUM('bm25'!T54:AC54)*pagerank!H52</f>
        <v>5.7673551200022655E-2</v>
      </c>
    </row>
    <row r="43" spans="7:35" x14ac:dyDescent="0.25">
      <c r="G43" s="20" t="s">
        <v>188</v>
      </c>
      <c r="H43" s="20">
        <f>'bm25'!V$54/SUM('bm25'!T56:AC56)*N35</f>
        <v>0.18147882527970216</v>
      </c>
      <c r="I43" s="20"/>
      <c r="J43" s="20" t="s">
        <v>207</v>
      </c>
      <c r="K43" s="20">
        <f>'bm25'!V$55/SUM('bm25'!T56:AC56)*pagerank!N35</f>
        <v>0.10612931729104835</v>
      </c>
      <c r="L43" s="20"/>
      <c r="M43" s="20" t="s">
        <v>216</v>
      </c>
      <c r="N43" s="20">
        <f>'bm25'!U$56/SUM('bm25'!T55:AC55)*pagerank!K35</f>
        <v>0.12473148431447001</v>
      </c>
      <c r="O43" s="20"/>
      <c r="P43" s="20" t="s">
        <v>225</v>
      </c>
      <c r="Q43" s="20">
        <f>'bm25'!U$57/SUM('bm25'!T55:AC55)*pagerank!K35</f>
        <v>0.11057318314527209</v>
      </c>
      <c r="R43" s="20"/>
      <c r="S43" s="20" t="s">
        <v>233</v>
      </c>
      <c r="T43" s="20">
        <f>'bm25'!U$58/SUM('bm25'!T55:AC55)*pagerank!K35</f>
        <v>4.7218492781815655E-2</v>
      </c>
      <c r="U43" s="20"/>
      <c r="V43" s="20" t="s">
        <v>243</v>
      </c>
      <c r="W43" s="20">
        <f>'bm25'!U$59/SUM('bm25'!T55:AC55)*pagerank!K35</f>
        <v>4.8435482154435765E-2</v>
      </c>
      <c r="X43" s="20"/>
      <c r="Y43" s="20" t="s">
        <v>252</v>
      </c>
      <c r="Z43" s="20">
        <f>'bm25'!U$60/SUM('bm25'!T55:AC55)*pagerank!K35</f>
        <v>6.4403179174889802E-2</v>
      </c>
      <c r="AA43" s="20"/>
      <c r="AB43" s="20" t="s">
        <v>260</v>
      </c>
      <c r="AC43" s="20">
        <f>'bm25'!U$61/SUM('bm25'!T55:AC55)*pagerank!K35</f>
        <v>0</v>
      </c>
      <c r="AD43" s="20"/>
      <c r="AE43" s="20" t="s">
        <v>270</v>
      </c>
      <c r="AF43" s="20">
        <f>'bm25'!U$62/SUM('bm25'!T55:AC55)*pagerank!K35</f>
        <v>1.995740760226096E-2</v>
      </c>
      <c r="AG43" s="20"/>
      <c r="AH43" s="20" t="s">
        <v>279</v>
      </c>
      <c r="AI43" s="20">
        <f>'bm25'!U$63/SUM('bm25'!T55:AC55)*pagerank!K35</f>
        <v>0.182787282922589</v>
      </c>
    </row>
    <row r="44" spans="7:35" x14ac:dyDescent="0.25">
      <c r="G44" s="20" t="s">
        <v>189</v>
      </c>
      <c r="H44" s="20">
        <f>'bm25'!W$54/SUM('bm25'!T57:AC57)*Q35</f>
        <v>9.9816828674965996E-2</v>
      </c>
      <c r="I44" s="20"/>
      <c r="J44" s="20" t="s">
        <v>208</v>
      </c>
      <c r="K44" s="20">
        <f>'bm25'!W$55/SUM('bm25'!T57:AC57)*pagerank!Q35</f>
        <v>0.16225892169069767</v>
      </c>
      <c r="L44" s="20"/>
      <c r="M44" s="20" t="s">
        <v>217</v>
      </c>
      <c r="N44" s="20">
        <f>'bm25'!W$56/SUM('bm25'!T57:AC57)*pagerank!Q35</f>
        <v>6.0210785199542316E-2</v>
      </c>
      <c r="O44" s="20"/>
      <c r="P44" s="20" t="s">
        <v>226</v>
      </c>
      <c r="Q44" s="20">
        <f>'bm25'!V$57/SUM('bm25'!T56:AC56)*pagerank!N35</f>
        <v>4.41584910727277E-2</v>
      </c>
      <c r="R44" s="20"/>
      <c r="S44" s="20" t="s">
        <v>235</v>
      </c>
      <c r="T44" s="20">
        <f>'bm25'!V$58/SUM('bm25'!T56:AC56)*pagerank!N35</f>
        <v>0</v>
      </c>
      <c r="U44" s="20"/>
      <c r="V44" s="20" t="s">
        <v>244</v>
      </c>
      <c r="W44" s="20">
        <f>'bm25'!V$59/SUM('bm25'!T56:AC56)*pagerank!N35</f>
        <v>7.7359554582531326E-2</v>
      </c>
      <c r="X44" s="20"/>
      <c r="Y44" s="20" t="s">
        <v>253</v>
      </c>
      <c r="Z44" s="20">
        <f>'bm25'!V$60/SUM('bm25'!T56:AC56)*pagerank!N35</f>
        <v>0.10388894316422718</v>
      </c>
      <c r="AA44" s="20"/>
      <c r="AB44" s="20" t="s">
        <v>262</v>
      </c>
      <c r="AC44" s="20">
        <f>'bm25'!V$61/SUM('bm25'!T56:AC56)*pagerank!N35</f>
        <v>0.14630080725546063</v>
      </c>
      <c r="AD44" s="20"/>
      <c r="AE44" s="20" t="s">
        <v>271</v>
      </c>
      <c r="AF44" s="20">
        <f>'bm25'!V$62/SUM('bm25'!T56:AC56)*pagerank!N35</f>
        <v>0</v>
      </c>
      <c r="AG44" s="20"/>
      <c r="AH44" s="20" t="s">
        <v>280</v>
      </c>
      <c r="AI44" s="20">
        <f>'bm25'!V$63/SUM('bm25'!T56:AC56)*pagerank!N35</f>
        <v>0.12959875579166746</v>
      </c>
    </row>
    <row r="45" spans="7:35" x14ac:dyDescent="0.25">
      <c r="G45" s="20" t="s">
        <v>190</v>
      </c>
      <c r="H45" s="20">
        <f>'bm25'!X$54/SUM('bm25'!T58:AC58)*T35</f>
        <v>0</v>
      </c>
      <c r="I45" s="20"/>
      <c r="J45" s="20" t="s">
        <v>209</v>
      </c>
      <c r="K45" s="20">
        <f>'bm25'!X$55/SUM('bm25'!T58:AC58)*pagerank!T35</f>
        <v>6.9574376514202577E-2</v>
      </c>
      <c r="L45" s="20"/>
      <c r="M45" s="20" t="s">
        <v>218</v>
      </c>
      <c r="N45" s="20">
        <f>'bm25'!X$56/SUM('bm25'!T58:AC58)*pagerank!T35</f>
        <v>0</v>
      </c>
      <c r="O45" s="20"/>
      <c r="P45" s="20" t="s">
        <v>227</v>
      </c>
      <c r="Q45" s="20">
        <f>'bm25'!X$57/SUM('bm25'!T58:AC58)*pagerank!T35</f>
        <v>0.12629110023982681</v>
      </c>
      <c r="R45" s="20"/>
      <c r="S45" s="20" t="s">
        <v>236</v>
      </c>
      <c r="T45" s="20">
        <f>'bm25'!W$58/SUM('bm25'!T57:AC57)*pagerank!Q35</f>
        <v>0.13581048999790912</v>
      </c>
      <c r="U45" s="20"/>
      <c r="V45" s="20" t="s">
        <v>245</v>
      </c>
      <c r="W45" s="20">
        <f>'bm25'!W$59/SUM('bm25'!T57:AC57)*pagerank!Q35</f>
        <v>2.858787028916775E-2</v>
      </c>
      <c r="X45" s="20"/>
      <c r="Y45" s="20" t="s">
        <v>254</v>
      </c>
      <c r="Z45" s="20">
        <f>'bm25'!W$60/SUM('bm25'!T57:AC57)*pagerank!Q35</f>
        <v>0.10204813649115534</v>
      </c>
      <c r="AA45" s="20"/>
      <c r="AB45" s="20" t="s">
        <v>263</v>
      </c>
      <c r="AC45" s="20">
        <f>'bm25'!W$61/SUM('bm25'!T57:AC57)*pagerank!Q35</f>
        <v>3.9606043475423694E-2</v>
      </c>
      <c r="AD45" s="20"/>
      <c r="AE45" s="20" t="s">
        <v>272</v>
      </c>
      <c r="AF45" s="20">
        <f>'bm25'!W$62/SUM('bm25'!T57:AC57)*pagerank!Q35</f>
        <v>3.1622914910374569E-2</v>
      </c>
      <c r="AG45" s="20"/>
      <c r="AH45" s="20" t="s">
        <v>281</v>
      </c>
      <c r="AI45" s="20">
        <f>'bm25'!W$63/SUM('bm25'!T57:AC57)*pagerank!Q35</f>
        <v>0.16225892169069767</v>
      </c>
    </row>
    <row r="46" spans="7:35" x14ac:dyDescent="0.25">
      <c r="G46" s="20" t="s">
        <v>191</v>
      </c>
      <c r="H46" s="20">
        <f>'bm25'!Y$54/SUM('bm25'!T59:AC59)*W35</f>
        <v>2.6001606649221166E-2</v>
      </c>
      <c r="I46" s="20"/>
      <c r="J46" s="20" t="s">
        <v>210</v>
      </c>
      <c r="K46" s="20">
        <f>'bm25'!Y$55/SUM('bm25'!T59:AC59)*pagerank!W35</f>
        <v>5.8028632293407621E-2</v>
      </c>
      <c r="L46" s="20"/>
      <c r="M46" s="20" t="s">
        <v>219</v>
      </c>
      <c r="N46" s="20">
        <f>'bm25'!Y$56/SUM('bm25'!T59:AC59)*pagerank!W35</f>
        <v>0.10483979485673259</v>
      </c>
      <c r="O46" s="20"/>
      <c r="P46" s="20" t="s">
        <v>228</v>
      </c>
      <c r="Q46" s="20">
        <f>'bm25'!Y$57/SUM('bm25'!T59:AC59)*pagerank!W35</f>
        <v>2.6001606649221166E-2</v>
      </c>
      <c r="R46" s="20"/>
      <c r="S46" s="20" t="s">
        <v>237</v>
      </c>
      <c r="T46" s="20">
        <f>'bm25'!Y$58/SUM('bm25'!T59:AC59)*pagerank!W35</f>
        <v>0.10407301948445721</v>
      </c>
      <c r="U46" s="20"/>
      <c r="V46" s="20" t="s">
        <v>246</v>
      </c>
      <c r="W46" s="20">
        <f>'bm25'!X$59/SUM('bm25'!T58:AC58)*pagerank!T35</f>
        <v>0.10640430626951589</v>
      </c>
      <c r="X46" s="20"/>
      <c r="Y46" s="20" t="s">
        <v>255</v>
      </c>
      <c r="Z46" s="20">
        <f>'bm25'!X$60/SUM('bm25'!T58:AC58)*pagerank!T35</f>
        <v>0</v>
      </c>
      <c r="AA46" s="20"/>
      <c r="AB46" s="20" t="s">
        <v>264</v>
      </c>
      <c r="AC46" s="20">
        <f>'bm25'!X$61/SUM('bm25'!T58:AC58)*pagerank!T35</f>
        <v>0</v>
      </c>
      <c r="AD46" s="20"/>
      <c r="AE46" s="20" t="s">
        <v>273</v>
      </c>
      <c r="AF46" s="20">
        <f>'bm25'!X$62/SUM('bm25'!T58:AC58)*pagerank!T35</f>
        <v>0</v>
      </c>
      <c r="AG46" s="20"/>
      <c r="AH46" s="20" t="s">
        <v>282</v>
      </c>
      <c r="AI46" s="20">
        <f>'bm25'!X$63/SUM('bm25'!T58:AC58)*pagerank!T35</f>
        <v>0.1853312694381048</v>
      </c>
    </row>
    <row r="47" spans="7:35" x14ac:dyDescent="0.25">
      <c r="G47" s="20" t="s">
        <v>192</v>
      </c>
      <c r="H47" s="20">
        <f>'bm25'!Z$54/SUM('bm25'!T60:AC60)*Z35</f>
        <v>0.12173636457976805</v>
      </c>
      <c r="I47" s="20"/>
      <c r="J47" s="20" t="s">
        <v>211</v>
      </c>
      <c r="K47" s="20">
        <f>'bm25'!Z$55/SUM('bm25'!T60:AC60)*pagerank!Z35</f>
        <v>7.7177814034984346E-2</v>
      </c>
      <c r="L47" s="20"/>
      <c r="M47" s="20" t="s">
        <v>220</v>
      </c>
      <c r="N47" s="20">
        <f>'bm25'!Z$56/SUM('bm25'!T60:AC60)*pagerank!Z35</f>
        <v>0.11568342320224834</v>
      </c>
      <c r="O47" s="20"/>
      <c r="P47" s="20" t="s">
        <v>229</v>
      </c>
      <c r="Q47" s="20">
        <f>'bm25'!Z$57/SUM('bm25'!T60:AC60)*pagerank!Z35</f>
        <v>7.7177814034984346E-2</v>
      </c>
      <c r="R47" s="20"/>
      <c r="S47" s="20" t="s">
        <v>238</v>
      </c>
      <c r="T47" s="20">
        <f>'bm25'!Z$58/SUM('bm25'!T60:AC60)*pagerank!Z35</f>
        <v>0</v>
      </c>
      <c r="U47" s="20"/>
      <c r="V47" s="20" t="s">
        <v>247</v>
      </c>
      <c r="W47" s="20">
        <f>'bm25'!Z$59/SUM('bm25'!T60:AC60)*pagerank!Z35</f>
        <v>6.2421650460272336E-2</v>
      </c>
      <c r="X47" s="20"/>
      <c r="Y47" s="20" t="s">
        <v>256</v>
      </c>
      <c r="Z47" s="20">
        <f>'bm25'!Y$60/SUM('bm25'!T59:AC59)*pagerank!W35</f>
        <v>6.7366094847571445E-2</v>
      </c>
      <c r="AA47" s="20"/>
      <c r="AB47" s="20" t="s">
        <v>265</v>
      </c>
      <c r="AC47" s="20">
        <f>'bm25'!Y$61/SUM('bm25'!T59:AC59)*pagerank!W35</f>
        <v>3.5039870701452251E-2</v>
      </c>
      <c r="AD47" s="20"/>
      <c r="AE47" s="20" t="s">
        <v>274</v>
      </c>
      <c r="AF47" s="20">
        <f>'bm25'!Y$62/SUM('bm25'!T59:AC59)*pagerank!W35</f>
        <v>0</v>
      </c>
      <c r="AG47" s="20"/>
      <c r="AH47" s="20" t="s">
        <v>283</v>
      </c>
      <c r="AI47" s="20">
        <f>'bm25'!Y$63/SUM('bm25'!T59:AC59)*pagerank!W35</f>
        <v>0.2210413737393398</v>
      </c>
    </row>
    <row r="48" spans="7:35" x14ac:dyDescent="0.25">
      <c r="G48" s="20" t="s">
        <v>193</v>
      </c>
      <c r="H48" s="20">
        <f>'bm25'!AA$54/SUM('bm25'!T61:AC61)*AC35</f>
        <v>8.9102549611884116E-2</v>
      </c>
      <c r="I48" s="20"/>
      <c r="J48" s="20" t="s">
        <v>212</v>
      </c>
      <c r="K48" s="20">
        <f>'bm25'!AA$55/SUM('bm25'!T61:AC61)*pagerank!AC35</f>
        <v>0</v>
      </c>
      <c r="L48" s="20"/>
      <c r="M48" s="20" t="s">
        <v>221</v>
      </c>
      <c r="N48" s="20">
        <f>'bm25'!AA$56/SUM('bm25'!T61:AC61)*pagerank!AC35</f>
        <v>0.11646015948014067</v>
      </c>
      <c r="O48" s="20"/>
      <c r="P48" s="20" t="s">
        <v>230</v>
      </c>
      <c r="Q48" s="20">
        <f>'bm25'!AA$57/SUM('bm25'!T61:AC61)*pagerank!AC35</f>
        <v>2.3583687038540056E-2</v>
      </c>
      <c r="R48" s="20"/>
      <c r="S48" s="20" t="s">
        <v>239</v>
      </c>
      <c r="T48" s="20">
        <f>'bm25'!AA$58/SUM('bm25'!T61:AC61)*pagerank!AC35</f>
        <v>0</v>
      </c>
      <c r="U48" s="20"/>
      <c r="V48" s="20" t="s">
        <v>248</v>
      </c>
      <c r="W48" s="20">
        <f>'bm25'!AA$59/SUM('bm25'!T61:AC61)*pagerank!AC35</f>
        <v>2.7357609868256555E-2</v>
      </c>
      <c r="X48" s="20"/>
      <c r="Y48" s="20" t="s">
        <v>257</v>
      </c>
      <c r="Z48" s="20">
        <f>'bm25'!AA$60/SUM('bm25'!T61:AC61)*pagerank!AC35</f>
        <v>0.16596019774602774</v>
      </c>
      <c r="AA48" s="20"/>
      <c r="AB48" s="20" t="s">
        <v>266</v>
      </c>
      <c r="AC48" s="20">
        <f>'bm25'!Z$61/SUM('bm25'!T60:AC60)*pagerank!Z35</f>
        <v>0.14837120375853255</v>
      </c>
      <c r="AD48" s="20"/>
      <c r="AE48" s="20" t="s">
        <v>275</v>
      </c>
      <c r="AF48" s="20">
        <f>'bm25'!Z$62/SUM('bm25'!T60:AC60)*pagerank!Z35</f>
        <v>1.9033002009045657E-2</v>
      </c>
      <c r="AG48" s="20"/>
      <c r="AH48" s="20" t="s">
        <v>284</v>
      </c>
      <c r="AI48" s="20">
        <f>'bm25'!Z$63/SUM('bm25'!T60:AC60)*pagerank!Z35</f>
        <v>0.11291036090211208</v>
      </c>
    </row>
    <row r="49" spans="7:36" x14ac:dyDescent="0.25">
      <c r="G49" s="20" t="s">
        <v>194</v>
      </c>
      <c r="H49" s="20">
        <f>'bm25'!AB$54/SUM('bm25'!T62:AC62)*AF35</f>
        <v>0</v>
      </c>
      <c r="I49" s="20"/>
      <c r="J49" s="20" t="s">
        <v>213</v>
      </c>
      <c r="K49" s="20">
        <f>'bm25'!AB$55/SUM('bm25'!T62:AC62)*pagerank!AF35</f>
        <v>0.12277604898493659</v>
      </c>
      <c r="L49" s="20"/>
      <c r="M49" s="20" t="s">
        <v>222</v>
      </c>
      <c r="N49" s="20">
        <f>'bm25'!AB$56/SUM('bm25'!T62:AC62)*pagerank!AF35</f>
        <v>0</v>
      </c>
      <c r="O49" s="20"/>
      <c r="P49" s="20" t="s">
        <v>231</v>
      </c>
      <c r="Q49" s="20">
        <f>'bm25'!AB$57/SUM('bm25'!T62:AC62)*pagerank!AF35</f>
        <v>0.12277604898493659</v>
      </c>
      <c r="R49" s="20"/>
      <c r="S49" s="20" t="s">
        <v>240</v>
      </c>
      <c r="T49" s="20">
        <f>'bm25'!AB$58/SUM('bm25'!T62:AC62)*pagerank!AF35</f>
        <v>0</v>
      </c>
      <c r="U49" s="20"/>
      <c r="V49" s="20" t="s">
        <v>249</v>
      </c>
      <c r="W49" s="20">
        <f>'bm25'!AB$59/SUM('bm25'!T62:AC62)*pagerank!AF35</f>
        <v>0</v>
      </c>
      <c r="X49" s="20"/>
      <c r="Y49" s="20" t="s">
        <v>258</v>
      </c>
      <c r="Z49" s="20">
        <f>'bm25'!AB$60/SUM('bm25'!T62:AC62)*pagerank!AF35</f>
        <v>0.12277604898493659</v>
      </c>
      <c r="AA49" s="20"/>
      <c r="AB49" s="20" t="s">
        <v>267</v>
      </c>
      <c r="AC49" s="20">
        <f>'bm25'!AB$61/SUM('bm25'!T62:AC62)*pagerank!AF35</f>
        <v>0</v>
      </c>
      <c r="AD49" s="20"/>
      <c r="AE49" s="20" t="s">
        <v>276</v>
      </c>
      <c r="AF49" s="20">
        <f>'bm25'!AA$62/SUM('bm25'!T61:AC61)*pagerank!AC35</f>
        <v>0</v>
      </c>
      <c r="AG49" s="20"/>
      <c r="AH49" s="20" t="s">
        <v>285</v>
      </c>
      <c r="AI49" s="20">
        <f>'bm25'!AA$63/SUM('bm25'!T61:AC61)*pagerank!AC35</f>
        <v>3.3892604467248018E-2</v>
      </c>
    </row>
    <row r="50" spans="7:36" x14ac:dyDescent="0.25">
      <c r="G50" s="20" t="s">
        <v>195</v>
      </c>
      <c r="H50" s="20">
        <f>'bm25'!AC$54/SUM('bm25'!T63:AC63)*AI35</f>
        <v>4.0018728014598548E-2</v>
      </c>
      <c r="I50" s="20"/>
      <c r="J50" s="20" t="s">
        <v>214</v>
      </c>
      <c r="K50" s="20">
        <f>'bm25'!AC$55/SUM('bm25'!T63:AC63)*pagerank!AI35</f>
        <v>0.18389606572055603</v>
      </c>
      <c r="L50" s="20"/>
      <c r="M50" s="20" t="s">
        <v>223</v>
      </c>
      <c r="N50" s="20">
        <f>'bm25'!AC$56/SUM('bm25'!T63:AC63)*pagerank!AI35</f>
        <v>0.12661596006946121</v>
      </c>
      <c r="O50" s="20"/>
      <c r="P50" s="20" t="s">
        <v>232</v>
      </c>
      <c r="Q50" s="20">
        <f>'bm25'!AC$57/SUM('bm25'!T63:AC63)*pagerank!AI35</f>
        <v>0.1078443942154641</v>
      </c>
      <c r="R50" s="20"/>
      <c r="S50" s="20" t="s">
        <v>241</v>
      </c>
      <c r="T50" s="20">
        <f>'bm25'!AC$58/SUM('bm25'!T63:AC63)*pagerank!AI35</f>
        <v>0.13246412026997517</v>
      </c>
      <c r="U50" s="20"/>
      <c r="V50" s="20" t="s">
        <v>250</v>
      </c>
      <c r="W50" s="20">
        <f>'bm25'!AC$59/SUM('bm25'!T63:AC63)*pagerank!AI35</f>
        <v>0.18164965569808686</v>
      </c>
      <c r="X50" s="20"/>
      <c r="Y50" s="20" t="s">
        <v>259</v>
      </c>
      <c r="Z50" s="20">
        <f>'bm25'!AC$60/SUM('bm25'!T63:AC63)*pagerank!AI35</f>
        <v>0.1243343626622911</v>
      </c>
      <c r="AA50" s="20"/>
      <c r="AB50" s="20" t="s">
        <v>268</v>
      </c>
      <c r="AC50" s="20">
        <f>'bm25'!AC$61/SUM('bm25'!T63:AC63)*pagerank!AI35</f>
        <v>3.0184783289979412E-2</v>
      </c>
      <c r="AD50" s="20"/>
      <c r="AE50" s="20" t="s">
        <v>277</v>
      </c>
      <c r="AF50" s="20">
        <f>'bm25'!AC$62/SUM('bm25'!T62:AC62)*pagerank!AI35</f>
        <v>0.4896276118308977</v>
      </c>
      <c r="AG50" s="20"/>
      <c r="AH50" s="20" t="s">
        <v>286</v>
      </c>
      <c r="AI50" s="20">
        <f>'bm25'!AB$63/SUM('bm25'!T62:AC62)*pagerank!AF35</f>
        <v>0.2286340276232727</v>
      </c>
    </row>
    <row r="51" spans="7:36" x14ac:dyDescent="0.25">
      <c r="G51" s="20" t="s">
        <v>196</v>
      </c>
      <c r="H51" s="20">
        <f>SUM(H42:H50)</f>
        <v>0.68131853866311953</v>
      </c>
      <c r="I51" s="20"/>
      <c r="J51" s="20" t="s">
        <v>196</v>
      </c>
      <c r="K51" s="20">
        <f>SUM(K42:K50)</f>
        <v>0.90595996425477721</v>
      </c>
      <c r="L51" s="20"/>
      <c r="M51" s="20" t="s">
        <v>196</v>
      </c>
      <c r="N51" s="20">
        <f>SUM(N42:N50)</f>
        <v>0.91131825606397843</v>
      </c>
      <c r="O51" s="20"/>
      <c r="P51" s="20" t="s">
        <v>196</v>
      </c>
      <c r="Q51" s="20">
        <f>SUM(Q42:Q50)</f>
        <v>0.72801868623612098</v>
      </c>
      <c r="R51" s="20"/>
      <c r="S51" s="20" t="s">
        <v>196</v>
      </c>
      <c r="T51" s="20">
        <f>SUM(T42:T50)</f>
        <v>0.4195661225341572</v>
      </c>
      <c r="U51" s="20"/>
      <c r="V51" s="20" t="s">
        <v>196</v>
      </c>
      <c r="W51" s="20">
        <f>SUM(W42:W50)</f>
        <v>0.55526974608097446</v>
      </c>
      <c r="X51" s="20"/>
      <c r="Y51" s="20" t="s">
        <v>196</v>
      </c>
      <c r="Z51" s="20">
        <f>SUM(Z42:Z50)</f>
        <v>0.88058159780200163</v>
      </c>
      <c r="AA51" s="20"/>
      <c r="AB51" s="20" t="s">
        <v>196</v>
      </c>
      <c r="AC51" s="20">
        <f>SUM(AC42:AC50)</f>
        <v>0.5315929524826174</v>
      </c>
      <c r="AD51" s="20"/>
      <c r="AE51" s="20" t="s">
        <v>196</v>
      </c>
      <c r="AF51" s="20">
        <f>SUM(AF42:AF50)</f>
        <v>0.56024093635257888</v>
      </c>
      <c r="AG51" s="20"/>
      <c r="AH51" s="20" t="s">
        <v>196</v>
      </c>
      <c r="AI51" s="20">
        <f>SUM(AI42:AI50)</f>
        <v>1.3141281477750542</v>
      </c>
    </row>
    <row r="52" spans="7:36" x14ac:dyDescent="0.25">
      <c r="G52" s="20" t="s">
        <v>183</v>
      </c>
      <c r="H52" s="20">
        <f>$E$8+($E$7*H51)</f>
        <v>0.7291207578636516</v>
      </c>
      <c r="I52" s="20"/>
      <c r="J52" s="20" t="s">
        <v>183</v>
      </c>
      <c r="K52" s="19">
        <f>$E$8+($E$7*K51)</f>
        <v>0.92006596961656062</v>
      </c>
      <c r="L52" s="20"/>
      <c r="M52" s="20" t="s">
        <v>183</v>
      </c>
      <c r="N52" s="19">
        <f>E8+(E7*N51)</f>
        <v>0.92462051765438169</v>
      </c>
      <c r="O52" s="20"/>
      <c r="P52" s="20" t="s">
        <v>183</v>
      </c>
      <c r="Q52" s="20">
        <f>E8+(E7*Q51)</f>
        <v>0.76881588330070283</v>
      </c>
      <c r="R52" s="20"/>
      <c r="S52" s="20" t="s">
        <v>183</v>
      </c>
      <c r="T52" s="20">
        <f>E8+(E7*T51)</f>
        <v>0.50663120415403362</v>
      </c>
      <c r="U52" s="20"/>
      <c r="V52" s="20" t="s">
        <v>183</v>
      </c>
      <c r="W52" s="20">
        <f>E8+(E7*W51)</f>
        <v>0.62197928416882831</v>
      </c>
      <c r="X52" s="20"/>
      <c r="Y52" s="20" t="s">
        <v>183</v>
      </c>
      <c r="Z52" s="28">
        <f>E8+(E7*Z51)</f>
        <v>0.89849435813170142</v>
      </c>
      <c r="AA52" s="20"/>
      <c r="AB52" s="20" t="s">
        <v>183</v>
      </c>
      <c r="AC52" s="20">
        <f>E8+(E7*AC51)</f>
        <v>0.60185400961022473</v>
      </c>
      <c r="AD52" s="20"/>
      <c r="AE52" s="20" t="s">
        <v>183</v>
      </c>
      <c r="AF52" s="20">
        <f>E8+(E7*AF51)</f>
        <v>0.62620479589969213</v>
      </c>
      <c r="AG52" s="20"/>
      <c r="AH52" s="20" t="s">
        <v>183</v>
      </c>
      <c r="AI52" s="19">
        <f>E8+(E7*AI51)</f>
        <v>1.267008925608796</v>
      </c>
    </row>
    <row r="57" spans="7:36" x14ac:dyDescent="0.25">
      <c r="G57" s="20" t="s">
        <v>183</v>
      </c>
      <c r="H57" s="20"/>
      <c r="I57" s="20"/>
      <c r="J57" s="20" t="s">
        <v>183</v>
      </c>
      <c r="K57" s="20"/>
      <c r="L57" s="20"/>
      <c r="M57" s="20" t="s">
        <v>183</v>
      </c>
      <c r="N57" s="20"/>
      <c r="O57" s="20"/>
      <c r="P57" s="20" t="s">
        <v>183</v>
      </c>
      <c r="Q57" s="20"/>
      <c r="R57" s="20"/>
      <c r="S57" s="20" t="s">
        <v>183</v>
      </c>
      <c r="T57" s="20"/>
      <c r="U57" s="20"/>
      <c r="V57" s="20" t="s">
        <v>183</v>
      </c>
      <c r="W57" s="20"/>
      <c r="X57" s="20"/>
      <c r="Y57" s="20" t="s">
        <v>183</v>
      </c>
      <c r="Z57" s="20"/>
      <c r="AA57" s="20"/>
      <c r="AB57" s="20" t="s">
        <v>183</v>
      </c>
      <c r="AC57" s="20"/>
      <c r="AD57" s="20"/>
      <c r="AE57" s="20" t="s">
        <v>183</v>
      </c>
      <c r="AF57" s="20"/>
      <c r="AG57" s="20"/>
      <c r="AH57" s="20" t="s">
        <v>183</v>
      </c>
      <c r="AI57" s="20"/>
      <c r="AJ57"/>
    </row>
    <row r="58" spans="7:36" x14ac:dyDescent="0.25">
      <c r="G58" s="20" t="s">
        <v>186</v>
      </c>
      <c r="H58" s="20"/>
      <c r="I58" s="20"/>
      <c r="J58" s="20" t="s">
        <v>197</v>
      </c>
      <c r="K58" s="20"/>
      <c r="L58" s="20"/>
      <c r="M58" s="20" t="s">
        <v>198</v>
      </c>
      <c r="N58" s="20"/>
      <c r="O58" s="20"/>
      <c r="P58" s="20" t="s">
        <v>199</v>
      </c>
      <c r="Q58" s="20"/>
      <c r="R58" s="20"/>
      <c r="S58" s="20" t="s">
        <v>200</v>
      </c>
      <c r="T58" s="20"/>
      <c r="U58" s="20"/>
      <c r="V58" s="20" t="s">
        <v>201</v>
      </c>
      <c r="W58" s="20"/>
      <c r="X58" s="20"/>
      <c r="Y58" s="20" t="s">
        <v>202</v>
      </c>
      <c r="Z58" s="20"/>
      <c r="AA58" s="20"/>
      <c r="AB58" s="20" t="s">
        <v>203</v>
      </c>
      <c r="AC58" s="20"/>
      <c r="AD58" s="20"/>
      <c r="AE58" s="20" t="s">
        <v>204</v>
      </c>
      <c r="AF58" s="20"/>
      <c r="AG58" s="20"/>
      <c r="AH58" s="20" t="s">
        <v>205</v>
      </c>
      <c r="AI58" s="20"/>
      <c r="AJ58"/>
    </row>
    <row r="59" spans="7:36" x14ac:dyDescent="0.25">
      <c r="G59" s="20" t="s">
        <v>187</v>
      </c>
      <c r="H59" s="20">
        <f>'bm25'!U$54/SUM('bm25'!T55:AC55)*K52</f>
        <v>0.14025647053151316</v>
      </c>
      <c r="I59" s="20"/>
      <c r="J59" s="20" t="s">
        <v>206</v>
      </c>
      <c r="K59" s="20">
        <f>'bm25'!T55/SUM('bm25'!T54:AC54)*pagerank!H52</f>
        <v>0.126118787724944</v>
      </c>
      <c r="L59" s="20"/>
      <c r="M59" s="20" t="s">
        <v>215</v>
      </c>
      <c r="N59" s="20">
        <f>'bm25'!T$56/SUM('bm25'!T54:AC54)*pagerank!H52</f>
        <v>0.26277664894138336</v>
      </c>
      <c r="O59" s="20"/>
      <c r="P59" s="20" t="s">
        <v>224</v>
      </c>
      <c r="Q59" s="20">
        <f>'bm25'!T$57/SUM('bm25'!T54:AC54)*pagerank!H52</f>
        <v>8.9612360855148093E-2</v>
      </c>
      <c r="R59" s="20"/>
      <c r="S59" s="20" t="s">
        <v>234</v>
      </c>
      <c r="T59" s="20">
        <f>'bm25'!T$58/SUM('bm25'!T54:AC54)*pagerank!H52</f>
        <v>0</v>
      </c>
      <c r="U59" s="20"/>
      <c r="V59" s="20" t="s">
        <v>242</v>
      </c>
      <c r="W59" s="20">
        <f>'bm25'!T$59/SUM('bm25'!T54:AC54)*pagerank!H52</f>
        <v>2.3053616758707974E-2</v>
      </c>
      <c r="X59" s="20"/>
      <c r="Y59" s="20" t="s">
        <v>251</v>
      </c>
      <c r="Z59" s="20">
        <f>'bm25'!T$60/SUM('bm25'!T54:AC54)*pagerank!H52</f>
        <v>0.1298046347309024</v>
      </c>
      <c r="AA59" s="20"/>
      <c r="AB59" s="20" t="s">
        <v>261</v>
      </c>
      <c r="AC59" s="20">
        <f>'bm25'!T$61/SUM('bm25'!T54:AC54)*pagerank!H52</f>
        <v>0.13209024400176886</v>
      </c>
      <c r="AD59" s="20"/>
      <c r="AE59" s="20" t="s">
        <v>269</v>
      </c>
      <c r="AF59" s="20">
        <f>'bm25'!T$62/SUM('bm25'!T54:AC54)*pagerank!H52</f>
        <v>0</v>
      </c>
      <c r="AG59" s="20"/>
      <c r="AH59" s="20" t="s">
        <v>278</v>
      </c>
      <c r="AI59" s="20">
        <f>'bm25'!T$63/SUM('bm25'!T54:AC54)*pagerank!H52</f>
        <v>5.7673551200022655E-2</v>
      </c>
      <c r="AJ59"/>
    </row>
    <row r="60" spans="7:36" x14ac:dyDescent="0.25">
      <c r="G60" s="20" t="s">
        <v>188</v>
      </c>
      <c r="H60" s="20">
        <f>'bm25'!V$54/SUM('bm25'!T56:AC56)*N52</f>
        <v>0.22260315960980501</v>
      </c>
      <c r="I60" s="20"/>
      <c r="J60" s="20" t="s">
        <v>207</v>
      </c>
      <c r="K60" s="20">
        <f>'bm25'!V$55/SUM('bm25'!T56:AC56)*pagerank!N52</f>
        <v>0.13017894137130073</v>
      </c>
      <c r="L60" s="20"/>
      <c r="M60" s="20" t="s">
        <v>216</v>
      </c>
      <c r="N60" s="20">
        <f>'bm25'!U$56/SUM('bm25'!T55:AC55)*pagerank!K52</f>
        <v>0.14204190736125594</v>
      </c>
      <c r="O60" s="20"/>
      <c r="P60" s="20" t="s">
        <v>225</v>
      </c>
      <c r="Q60" s="20">
        <f>'bm25'!U$57/SUM('bm25'!T55:AC55)*pagerank!K52</f>
        <v>0.12591869585518817</v>
      </c>
      <c r="R60" s="20"/>
      <c r="S60" s="20" t="s">
        <v>233</v>
      </c>
      <c r="T60" s="20">
        <f>'bm25'!U$58/SUM('bm25'!T55:AC55)*pagerank!K52</f>
        <v>5.3771546248445601E-2</v>
      </c>
      <c r="U60" s="20"/>
      <c r="V60" s="20" t="s">
        <v>243</v>
      </c>
      <c r="W60" s="20">
        <f>'bm25'!U$59/SUM('bm25'!T55:AC55)*pagerank!K52</f>
        <v>5.5157431237110685E-2</v>
      </c>
      <c r="X60" s="20"/>
      <c r="Y60" s="20" t="s">
        <v>252</v>
      </c>
      <c r="Z60" s="20">
        <f>'bm25'!U$60/SUM('bm25'!T55:AC55)*pagerank!K52</f>
        <v>7.3341149272836942E-2</v>
      </c>
      <c r="AA60" s="20"/>
      <c r="AB60" s="20" t="s">
        <v>260</v>
      </c>
      <c r="AC60" s="20">
        <f>'bm25'!U$61/SUM('bm25'!T55:AC55)*pagerank!K52</f>
        <v>0</v>
      </c>
      <c r="AD60" s="20"/>
      <c r="AE60" s="20" t="s">
        <v>270</v>
      </c>
      <c r="AF60" s="20">
        <f>'bm25'!U$62/SUM('bm25'!T55:AC55)*pagerank!K52</f>
        <v>2.2727126654439357E-2</v>
      </c>
      <c r="AG60" s="20"/>
      <c r="AH60" s="20" t="s">
        <v>279</v>
      </c>
      <c r="AI60" s="20">
        <f>'bm25'!U$63/SUM('bm25'!T55:AC55)*pagerank!K52</f>
        <v>0.20815477704288063</v>
      </c>
      <c r="AJ60"/>
    </row>
    <row r="61" spans="7:36" x14ac:dyDescent="0.25">
      <c r="G61" s="20" t="s">
        <v>189</v>
      </c>
      <c r="H61" s="20">
        <f>'bm25'!W$54/SUM('bm25'!T57:AC57)*Q52</f>
        <v>0.10645575245706428</v>
      </c>
      <c r="I61" s="20"/>
      <c r="J61" s="20" t="s">
        <v>208</v>
      </c>
      <c r="K61" s="20">
        <f>'bm25'!W$55/SUM('bm25'!T57:AC57)*pagerank!Q52</f>
        <v>0.17305093570646815</v>
      </c>
      <c r="L61" s="20"/>
      <c r="M61" s="20" t="s">
        <v>217</v>
      </c>
      <c r="N61" s="20">
        <f>'bm25'!W$56/SUM('bm25'!T57:AC57)*pagerank!Q52</f>
        <v>6.4215468769501349E-2</v>
      </c>
      <c r="O61" s="20"/>
      <c r="P61" s="20" t="s">
        <v>226</v>
      </c>
      <c r="Q61" s="20">
        <f>'bm25'!V$57/SUM('bm25'!T56:AC56)*pagerank!N52</f>
        <v>5.416510505421477E-2</v>
      </c>
      <c r="R61" s="20"/>
      <c r="S61" s="20" t="s">
        <v>235</v>
      </c>
      <c r="T61" s="20">
        <f>'bm25'!V$58/SUM('bm25'!T56:AC56)*pagerank!N52</f>
        <v>0</v>
      </c>
      <c r="U61" s="20"/>
      <c r="V61" s="20" t="s">
        <v>244</v>
      </c>
      <c r="W61" s="20">
        <f>'bm25'!V$59/SUM('bm25'!T56:AC56)*pagerank!N52</f>
        <v>9.4889755041877605E-2</v>
      </c>
      <c r="X61" s="20"/>
      <c r="Y61" s="20" t="s">
        <v>253</v>
      </c>
      <c r="Z61" s="20">
        <f>'bm25'!V$60/SUM('bm25'!T56:AC56)*pagerank!N52</f>
        <v>0.12743088325173879</v>
      </c>
      <c r="AA61" s="20"/>
      <c r="AB61" s="20" t="s">
        <v>262</v>
      </c>
      <c r="AC61" s="20">
        <f>'bm25'!V$61/SUM('bm25'!T56:AC56)*pagerank!N52</f>
        <v>0.17945356378815586</v>
      </c>
      <c r="AD61" s="20"/>
      <c r="AE61" s="20" t="s">
        <v>271</v>
      </c>
      <c r="AF61" s="20">
        <f>'bm25'!V$62/SUM('bm25'!T56:AC56)*pagerank!N52</f>
        <v>0</v>
      </c>
      <c r="AG61" s="20"/>
      <c r="AH61" s="20" t="s">
        <v>280</v>
      </c>
      <c r="AI61" s="20">
        <f>'bm25'!V$63/SUM('bm25'!T56:AC56)*pagerank!N52</f>
        <v>0.15896671402992255</v>
      </c>
      <c r="AJ61"/>
    </row>
    <row r="62" spans="7:36" x14ac:dyDescent="0.25">
      <c r="G62" s="20" t="s">
        <v>190</v>
      </c>
      <c r="H62" s="20">
        <f>'bm25'!X$54/SUM('bm25'!T58:AC58)*T52</f>
        <v>0</v>
      </c>
      <c r="I62" s="20"/>
      <c r="J62" s="20" t="s">
        <v>209</v>
      </c>
      <c r="K62" s="20">
        <f>'bm25'!X$55/SUM('bm25'!T58:AC58)*pagerank!T52</f>
        <v>8.3850724949488809E-2</v>
      </c>
      <c r="L62" s="20"/>
      <c r="M62" s="20" t="s">
        <v>218</v>
      </c>
      <c r="N62" s="20">
        <f>'bm25'!X$56/SUM('bm25'!T58:AC58)*pagerank!T52</f>
        <v>0</v>
      </c>
      <c r="O62" s="20"/>
      <c r="P62" s="20" t="s">
        <v>227</v>
      </c>
      <c r="Q62" s="20">
        <f>'bm25'!X$57/SUM('bm25'!T58:AC58)*pagerank!T52</f>
        <v>0.15220546471755053</v>
      </c>
      <c r="R62" s="20"/>
      <c r="S62" s="20" t="s">
        <v>236</v>
      </c>
      <c r="T62" s="20">
        <f>'bm25'!W$58/SUM('bm25'!T57:AC57)*pagerank!Q52</f>
        <v>0.14484339060068763</v>
      </c>
      <c r="U62" s="20"/>
      <c r="V62" s="20" t="s">
        <v>245</v>
      </c>
      <c r="W62" s="20">
        <f>'bm25'!W$59/SUM('bm25'!T57:AC57)*pagerank!Q52</f>
        <v>3.0489280046036699E-2</v>
      </c>
      <c r="X62" s="20"/>
      <c r="Y62" s="20" t="s">
        <v>254</v>
      </c>
      <c r="Z62" s="20">
        <f>'bm25'!W$60/SUM('bm25'!T57:AC57)*pagerank!Q52</f>
        <v>0.1088354669369668</v>
      </c>
      <c r="AA62" s="20"/>
      <c r="AB62" s="20" t="s">
        <v>263</v>
      </c>
      <c r="AC62" s="20">
        <f>'bm25'!W$61/SUM('bm25'!T57:AC57)*pagerank!Q52</f>
        <v>4.2240283687562934E-2</v>
      </c>
      <c r="AD62" s="20"/>
      <c r="AE62" s="20" t="s">
        <v>272</v>
      </c>
      <c r="AF62" s="20">
        <f>'bm25'!W$62/SUM('bm25'!T57:AC57)*pagerank!Q52</f>
        <v>3.372618872346466E-2</v>
      </c>
      <c r="AG62" s="20"/>
      <c r="AH62" s="20" t="s">
        <v>281</v>
      </c>
      <c r="AI62" s="20">
        <f>'bm25'!W$63/SUM('bm25'!T57:AC57)*pagerank!Q52</f>
        <v>0.17305093570646815</v>
      </c>
      <c r="AJ62"/>
    </row>
    <row r="63" spans="7:36" x14ac:dyDescent="0.25">
      <c r="G63" s="20" t="s">
        <v>191</v>
      </c>
      <c r="H63" s="20">
        <f>'bm25'!Y$54/SUM('bm25'!T59:AC59)*W52</f>
        <v>2.7812207762612218E-2</v>
      </c>
      <c r="I63" s="20"/>
      <c r="J63" s="20" t="s">
        <v>210</v>
      </c>
      <c r="K63" s="20">
        <f>'bm25'!Y$55/SUM('bm25'!T59:AC59)*pagerank!W52</f>
        <v>6.2069409759832023E-2</v>
      </c>
      <c r="L63" s="20"/>
      <c r="M63" s="20" t="s">
        <v>219</v>
      </c>
      <c r="N63" s="20">
        <f>'bm25'!Y$56/SUM('bm25'!T59:AC59)*pagerank!W52</f>
        <v>0.11214023024351956</v>
      </c>
      <c r="O63" s="20"/>
      <c r="P63" s="20" t="s">
        <v>228</v>
      </c>
      <c r="Q63" s="20">
        <f>'bm25'!Y$57/SUM('bm25'!T59:AC59)*pagerank!W52</f>
        <v>2.7812207762612218E-2</v>
      </c>
      <c r="R63" s="20"/>
      <c r="S63" s="20" t="s">
        <v>237</v>
      </c>
      <c r="T63" s="20">
        <f>'bm25'!Y$58/SUM('bm25'!T59:AC59)*pagerank!W52</f>
        <v>0.11132006108056455</v>
      </c>
      <c r="U63" s="20"/>
      <c r="V63" s="20" t="s">
        <v>246</v>
      </c>
      <c r="W63" s="20">
        <f>'bm25'!X$59/SUM('bm25'!T58:AC58)*pagerank!T52</f>
        <v>0.12823799026966537</v>
      </c>
      <c r="X63" s="20"/>
      <c r="Y63" s="20" t="s">
        <v>255</v>
      </c>
      <c r="Z63" s="20">
        <f>'bm25'!X$60/SUM('bm25'!T58:AC58)*pagerank!T52</f>
        <v>0</v>
      </c>
      <c r="AA63" s="20"/>
      <c r="AB63" s="20" t="s">
        <v>264</v>
      </c>
      <c r="AC63" s="20">
        <f>'bm25'!X$61/SUM('bm25'!T58:AC58)*pagerank!T52</f>
        <v>0</v>
      </c>
      <c r="AD63" s="20"/>
      <c r="AE63" s="20" t="s">
        <v>273</v>
      </c>
      <c r="AF63" s="20">
        <f>'bm25'!X$62/SUM('bm25'!T58:AC58)*pagerank!T52</f>
        <v>0</v>
      </c>
      <c r="AG63" s="20"/>
      <c r="AH63" s="20" t="s">
        <v>282</v>
      </c>
      <c r="AI63" s="20">
        <f>'bm25'!X$63/SUM('bm25'!T58:AC58)*pagerank!T52</f>
        <v>0.22336041049569208</v>
      </c>
      <c r="AJ63"/>
    </row>
    <row r="64" spans="7:36" x14ac:dyDescent="0.25">
      <c r="G64" s="20" t="s">
        <v>192</v>
      </c>
      <c r="H64" s="20">
        <f>'bm25'!Z$54/SUM('bm25'!T60:AC60)*Z52</f>
        <v>0.14354087374467678</v>
      </c>
      <c r="I64" s="20"/>
      <c r="J64" s="20" t="s">
        <v>211</v>
      </c>
      <c r="K64" s="20">
        <f>'bm25'!Z$55/SUM('bm25'!T60:AC60)*pagerank!Z52</f>
        <v>9.100132814486038E-2</v>
      </c>
      <c r="L64" s="20"/>
      <c r="M64" s="20" t="s">
        <v>220</v>
      </c>
      <c r="N64" s="20">
        <f>'bm25'!Z$56/SUM('bm25'!T60:AC60)*pagerank!Z52</f>
        <v>0.1364037746777404</v>
      </c>
      <c r="O64" s="20"/>
      <c r="P64" s="20" t="s">
        <v>229</v>
      </c>
      <c r="Q64" s="20">
        <f>'bm25'!Z$57/SUM('bm25'!T60:AC60)*pagerank!Z52</f>
        <v>9.100132814486038E-2</v>
      </c>
      <c r="R64" s="20"/>
      <c r="S64" s="20" t="s">
        <v>238</v>
      </c>
      <c r="T64" s="20">
        <f>'bm25'!Z$58/SUM('bm25'!T60:AC60)*pagerank!Z52</f>
        <v>0</v>
      </c>
      <c r="U64" s="20"/>
      <c r="V64" s="20" t="s">
        <v>247</v>
      </c>
      <c r="W64" s="20">
        <f>'bm25'!Z$59/SUM('bm25'!T60:AC60)*pagerank!Z52</f>
        <v>7.3602150668637678E-2</v>
      </c>
      <c r="X64" s="20"/>
      <c r="Y64" s="20" t="s">
        <v>256</v>
      </c>
      <c r="Z64" s="20">
        <f>'bm25'!Y$60/SUM('bm25'!T59:AC59)*pagerank!W52</f>
        <v>7.2057079061790125E-2</v>
      </c>
      <c r="AA64" s="20"/>
      <c r="AB64" s="20" t="s">
        <v>265</v>
      </c>
      <c r="AC64" s="20">
        <f>'bm25'!Y$61/SUM('bm25'!T59:AC59)*pagerank!W52</f>
        <v>3.7479844113903989E-2</v>
      </c>
      <c r="AD64" s="20"/>
      <c r="AE64" s="20" t="s">
        <v>274</v>
      </c>
      <c r="AF64" s="20">
        <f>'bm25'!Y$62/SUM('bm25'!T59:AC59)*pagerank!W52</f>
        <v>0</v>
      </c>
      <c r="AG64" s="20"/>
      <c r="AH64" s="20" t="s">
        <v>283</v>
      </c>
      <c r="AI64" s="20">
        <f>'bm25'!Y$63/SUM('bm25'!T59:AC59)*pagerank!W52</f>
        <v>0.23643341326970951</v>
      </c>
      <c r="AJ64"/>
    </row>
    <row r="65" spans="7:36" x14ac:dyDescent="0.25">
      <c r="G65" s="20" t="s">
        <v>193</v>
      </c>
      <c r="H65" s="20">
        <f>'bm25'!AA$54/SUM('bm25'!T61:AC61)*AC52</f>
        <v>0.10137091761008729</v>
      </c>
      <c r="I65" s="20"/>
      <c r="J65" s="20" t="s">
        <v>212</v>
      </c>
      <c r="K65" s="20">
        <f>'bm25'!AA$55/SUM('bm25'!T61:AC61)*pagerank!AC52</f>
        <v>0</v>
      </c>
      <c r="L65" s="20"/>
      <c r="M65" s="20" t="s">
        <v>221</v>
      </c>
      <c r="N65" s="20">
        <f>'bm25'!AA$56/SUM('bm25'!T61:AC61)*pagerank!AC52</f>
        <v>0.1324953470236544</v>
      </c>
      <c r="O65" s="20"/>
      <c r="P65" s="20" t="s">
        <v>230</v>
      </c>
      <c r="Q65" s="20">
        <f>'bm25'!AA$57/SUM('bm25'!T61:AC61)*pagerank!AC52</f>
        <v>2.6830882013358981E-2</v>
      </c>
      <c r="R65" s="20"/>
      <c r="S65" s="20" t="s">
        <v>239</v>
      </c>
      <c r="T65" s="20">
        <f>'bm25'!AA$58/SUM('bm25'!T61:AC61)*pagerank!AC52</f>
        <v>0</v>
      </c>
      <c r="U65" s="20"/>
      <c r="V65" s="20" t="s">
        <v>248</v>
      </c>
      <c r="W65" s="20">
        <f>'bm25'!AA$59/SUM('bm25'!T61:AC61)*pagerank!AC52</f>
        <v>3.1124429413567089E-2</v>
      </c>
      <c r="X65" s="20"/>
      <c r="Y65" s="20" t="s">
        <v>257</v>
      </c>
      <c r="Z65" s="20">
        <f>'bm25'!AA$60/SUM('bm25'!T61:AC61)*pagerank!AC52</f>
        <v>0.1888109555287352</v>
      </c>
      <c r="AA65" s="20"/>
      <c r="AB65" s="20" t="s">
        <v>266</v>
      </c>
      <c r="AC65" s="20">
        <f>'bm25'!Z$61/SUM('bm25'!T60:AC60)*pagerank!Z52</f>
        <v>0.17494634655443567</v>
      </c>
      <c r="AD65" s="20"/>
      <c r="AE65" s="20" t="s">
        <v>275</v>
      </c>
      <c r="AF65" s="20">
        <f>'bm25'!Z$62/SUM('bm25'!T60:AC60)*pagerank!Z52</f>
        <v>2.2442051294972287E-2</v>
      </c>
      <c r="AG65" s="20"/>
      <c r="AH65" s="20" t="s">
        <v>284</v>
      </c>
      <c r="AI65" s="20">
        <f>'bm25'!Z$63/SUM('bm25'!T60:AC60)*pagerank!Z52</f>
        <v>0.13313402215240391</v>
      </c>
      <c r="AJ65"/>
    </row>
    <row r="66" spans="7:36" x14ac:dyDescent="0.25">
      <c r="G66" s="20" t="s">
        <v>194</v>
      </c>
      <c r="H66" s="20">
        <f>'bm25'!AB$54/SUM('bm25'!T62:AC62)*AF52</f>
        <v>0</v>
      </c>
      <c r="I66" s="20"/>
      <c r="J66" s="20" t="s">
        <v>213</v>
      </c>
      <c r="K66" s="20">
        <f>'bm25'!AB$55/SUM('bm25'!T62:AC62)*pagerank!AF52</f>
        <v>0.14362691627305949</v>
      </c>
      <c r="L66" s="20"/>
      <c r="M66" s="20" t="s">
        <v>222</v>
      </c>
      <c r="N66" s="20">
        <f>'bm25'!AB$56/SUM('bm25'!T62:AC62)*pagerank!AF52</f>
        <v>0</v>
      </c>
      <c r="O66" s="20"/>
      <c r="P66" s="20" t="s">
        <v>231</v>
      </c>
      <c r="Q66" s="20">
        <f>'bm25'!AB$57/SUM('bm25'!T62:AC62)*pagerank!AF52</f>
        <v>0.14362691627305949</v>
      </c>
      <c r="R66" s="20"/>
      <c r="S66" s="20" t="s">
        <v>240</v>
      </c>
      <c r="T66" s="20">
        <f>'bm25'!AB$58/SUM('bm25'!T62:AC62)*pagerank!AF52</f>
        <v>0</v>
      </c>
      <c r="U66" s="20"/>
      <c r="V66" s="20" t="s">
        <v>249</v>
      </c>
      <c r="W66" s="20">
        <f>'bm25'!AB$59/SUM('bm25'!T62:AC62)*pagerank!AF52</f>
        <v>0</v>
      </c>
      <c r="X66" s="20"/>
      <c r="Y66" s="20" t="s">
        <v>258</v>
      </c>
      <c r="Z66" s="20">
        <f>'bm25'!AB$60/SUM('bm25'!T62:AC62)*pagerank!AF52</f>
        <v>0.14362691627305949</v>
      </c>
      <c r="AA66" s="20"/>
      <c r="AB66" s="20" t="s">
        <v>267</v>
      </c>
      <c r="AC66" s="20">
        <f>'bm25'!AB$61/SUM('bm25'!T62:AC62)*pagerank!AF52</f>
        <v>0</v>
      </c>
      <c r="AD66" s="20"/>
      <c r="AE66" s="20" t="s">
        <v>276</v>
      </c>
      <c r="AF66" s="20">
        <f>'bm25'!AA$62/SUM('bm25'!T61:AC61)*pagerank!AC52</f>
        <v>0</v>
      </c>
      <c r="AG66" s="20"/>
      <c r="AH66" s="20" t="s">
        <v>285</v>
      </c>
      <c r="AI66" s="20">
        <f>'bm25'!AA$63/SUM('bm25'!T61:AC61)*pagerank!AC52</f>
        <v>3.855921553318193E-2</v>
      </c>
      <c r="AJ66"/>
    </row>
    <row r="67" spans="7:36" x14ac:dyDescent="0.25">
      <c r="G67" s="20" t="s">
        <v>195</v>
      </c>
      <c r="H67" s="20">
        <f>'bm25'!AC$54/SUM('bm25'!T63:AC63)*AI52</f>
        <v>4.4230689950856855E-2</v>
      </c>
      <c r="I67" s="20"/>
      <c r="J67" s="20" t="s">
        <v>214</v>
      </c>
      <c r="K67" s="20">
        <f>'bm25'!AC$55/SUM('bm25'!T63:AC63)*pagerank!AI52</f>
        <v>0.20325108441980311</v>
      </c>
      <c r="L67" s="20"/>
      <c r="M67" s="20" t="s">
        <v>223</v>
      </c>
      <c r="N67" s="20">
        <f>'bm25'!AC$56/SUM('bm25'!T63:AC63)*pagerank!AI52</f>
        <v>0.13994226079898034</v>
      </c>
      <c r="O67" s="20"/>
      <c r="P67" s="20" t="s">
        <v>232</v>
      </c>
      <c r="Q67" s="20">
        <f>'bm25'!AC$57/SUM('bm25'!T63:AC63)*pagerank!AI52</f>
        <v>0.1191949919483223</v>
      </c>
      <c r="R67" s="20"/>
      <c r="S67" s="20" t="s">
        <v>241</v>
      </c>
      <c r="T67" s="20">
        <f>'bm25'!AC$58/SUM('bm25'!T63:AC63)*pagerank!AI52</f>
        <v>0.14640593851801015</v>
      </c>
      <c r="U67" s="20"/>
      <c r="V67" s="20" t="s">
        <v>250</v>
      </c>
      <c r="W67" s="20">
        <f>'bm25'!AC$59/SUM('bm25'!T63:AC63)*pagerank!AI52</f>
        <v>0.20076824025818746</v>
      </c>
      <c r="X67" s="20"/>
      <c r="Y67" s="20" t="s">
        <v>259</v>
      </c>
      <c r="Z67" s="20">
        <f>'bm25'!AC$60/SUM('bm25'!T63:AC63)*pagerank!AI52</f>
        <v>0.13742052578850208</v>
      </c>
      <c r="AA67" s="20"/>
      <c r="AB67" s="20" t="s">
        <v>268</v>
      </c>
      <c r="AC67" s="20">
        <f>'bm25'!AC$61/SUM('bm25'!T63:AC63)*pagerank!AI52</f>
        <v>3.3361724801594182E-2</v>
      </c>
      <c r="AD67" s="20"/>
      <c r="AE67" s="20" t="s">
        <v>277</v>
      </c>
      <c r="AF67" s="20">
        <f>'bm25'!AC$62/SUM('bm25'!T62:AC62)*pagerank!AI52</f>
        <v>0.54116080557010127</v>
      </c>
      <c r="AG67" s="20"/>
      <c r="AH67" s="20" t="s">
        <v>286</v>
      </c>
      <c r="AI67" s="20">
        <f>'bm25'!AB$63/SUM('bm25'!T62:AC62)*pagerank!AF52</f>
        <v>0.26746259237132691</v>
      </c>
      <c r="AJ67"/>
    </row>
    <row r="68" spans="7:36" x14ac:dyDescent="0.25">
      <c r="G68" s="20" t="s">
        <v>196</v>
      </c>
      <c r="H68" s="20">
        <f>SUM(H59:H67)</f>
        <v>0.78627007166661567</v>
      </c>
      <c r="I68" s="20"/>
      <c r="J68" s="20" t="s">
        <v>196</v>
      </c>
      <c r="K68" s="20">
        <f>SUM(K59:K67)</f>
        <v>1.0131481283497565</v>
      </c>
      <c r="L68" s="20"/>
      <c r="M68" s="20" t="s">
        <v>196</v>
      </c>
      <c r="N68" s="20">
        <f>SUM(N59:N67)</f>
        <v>0.99001563781603541</v>
      </c>
      <c r="O68" s="20"/>
      <c r="P68" s="20" t="s">
        <v>196</v>
      </c>
      <c r="Q68" s="20">
        <f>SUM(Q59:Q67)</f>
        <v>0.83036795262431495</v>
      </c>
      <c r="R68" s="20"/>
      <c r="S68" s="20" t="s">
        <v>196</v>
      </c>
      <c r="T68" s="20">
        <f>SUM(T59:T67)</f>
        <v>0.45634093644770796</v>
      </c>
      <c r="U68" s="20"/>
      <c r="V68" s="20" t="s">
        <v>196</v>
      </c>
      <c r="W68" s="20">
        <f>SUM(W59:W67)</f>
        <v>0.63732289369379058</v>
      </c>
      <c r="X68" s="20"/>
      <c r="Y68" s="20" t="s">
        <v>196</v>
      </c>
      <c r="Z68" s="20">
        <f>SUM(Z59:Z67)</f>
        <v>0.98132761084453179</v>
      </c>
      <c r="AA68" s="20"/>
      <c r="AB68" s="20" t="s">
        <v>196</v>
      </c>
      <c r="AC68" s="20">
        <f>SUM(AC59:AC67)</f>
        <v>0.59957200694742152</v>
      </c>
      <c r="AD68" s="20"/>
      <c r="AE68" s="20" t="s">
        <v>196</v>
      </c>
      <c r="AF68" s="20">
        <f>SUM(AF59:AF67)</f>
        <v>0.6200561722429776</v>
      </c>
      <c r="AG68" s="20"/>
      <c r="AH68" s="20" t="s">
        <v>196</v>
      </c>
      <c r="AI68" s="20">
        <f>SUM(AI59:AI67)</f>
        <v>1.4967956318016085</v>
      </c>
      <c r="AJ68"/>
    </row>
    <row r="69" spans="7:36" x14ac:dyDescent="0.25">
      <c r="G69" s="20" t="s">
        <v>183</v>
      </c>
      <c r="H69" s="20">
        <f>$E$8+($E$7*H68)</f>
        <v>0.81832956091662334</v>
      </c>
      <c r="I69" s="20"/>
      <c r="J69" s="20" t="s">
        <v>183</v>
      </c>
      <c r="K69" s="19">
        <f>$E$8+($E$7*K68)</f>
        <v>1.0111759090972932</v>
      </c>
      <c r="L69" s="20"/>
      <c r="M69" s="20" t="s">
        <v>183</v>
      </c>
      <c r="N69" s="19">
        <f>E8+(E7*N68)</f>
        <v>0.99151329214363015</v>
      </c>
      <c r="O69" s="20"/>
      <c r="P69" s="20" t="s">
        <v>183</v>
      </c>
      <c r="Q69" s="20">
        <f>E8+(E7*Q68)</f>
        <v>0.85581275973066773</v>
      </c>
      <c r="R69" s="20"/>
      <c r="S69" s="20" t="s">
        <v>183</v>
      </c>
      <c r="T69" s="20">
        <f>E8+(E7*T68)</f>
        <v>0.53788979598055175</v>
      </c>
      <c r="U69" s="20"/>
      <c r="V69" s="20" t="s">
        <v>183</v>
      </c>
      <c r="W69" s="20">
        <f>E8+(E7*W68)</f>
        <v>0.69172445963972196</v>
      </c>
      <c r="X69" s="20"/>
      <c r="Y69" s="20" t="s">
        <v>183</v>
      </c>
      <c r="Z69" s="28">
        <f>E8+(E7*Z68)</f>
        <v>0.98412846921785202</v>
      </c>
      <c r="AA69" s="20"/>
      <c r="AB69" s="20" t="s">
        <v>183</v>
      </c>
      <c r="AC69" s="20">
        <f>E8+(E7*AC68)</f>
        <v>0.65963620590530825</v>
      </c>
      <c r="AD69" s="20"/>
      <c r="AE69" s="20" t="s">
        <v>183</v>
      </c>
      <c r="AF69" s="20">
        <f>E8+(E7*AF68)</f>
        <v>0.67704774640653098</v>
      </c>
      <c r="AG69" s="20"/>
      <c r="AH69" s="20" t="s">
        <v>183</v>
      </c>
      <c r="AI69" s="19">
        <f>E8+(E7*AI68)</f>
        <v>1.4222762870313672</v>
      </c>
      <c r="AJ69"/>
    </row>
    <row r="70" spans="7:36" x14ac:dyDescent="0.25">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2:AD24"/>
  <sheetViews>
    <sheetView topLeftCell="O7" workbookViewId="0">
      <selection activeCell="E12" sqref="E12:AE24"/>
    </sheetView>
  </sheetViews>
  <sheetFormatPr defaultRowHeight="15" x14ac:dyDescent="0.25"/>
  <sheetData>
    <row r="12" spans="5:30" x14ac:dyDescent="0.25">
      <c r="E12" s="20" t="s">
        <v>183</v>
      </c>
      <c r="F12" s="20"/>
      <c r="G12" s="20"/>
      <c r="H12" s="20" t="s">
        <v>183</v>
      </c>
      <c r="I12" s="20"/>
      <c r="J12" s="20"/>
      <c r="K12" s="20" t="s">
        <v>183</v>
      </c>
      <c r="L12" s="20"/>
      <c r="M12" s="20"/>
      <c r="N12" s="20" t="s">
        <v>183</v>
      </c>
      <c r="O12" s="20"/>
      <c r="P12" s="20"/>
      <c r="Q12" s="20" t="s">
        <v>183</v>
      </c>
      <c r="R12" s="20"/>
      <c r="S12" s="20"/>
      <c r="T12" s="20" t="s">
        <v>183</v>
      </c>
      <c r="U12" s="20"/>
      <c r="V12" s="20"/>
      <c r="W12" s="20" t="s">
        <v>183</v>
      </c>
      <c r="X12" s="20"/>
      <c r="Y12" s="20"/>
      <c r="Z12" s="20" t="s">
        <v>183</v>
      </c>
      <c r="AA12" s="20"/>
      <c r="AB12" s="20"/>
      <c r="AC12" s="20" t="s">
        <v>183</v>
      </c>
      <c r="AD12" s="20"/>
    </row>
    <row r="13" spans="5:30" x14ac:dyDescent="0.25">
      <c r="E13" s="20" t="s">
        <v>197</v>
      </c>
      <c r="F13" s="20"/>
      <c r="G13" s="20"/>
      <c r="H13" s="20" t="s">
        <v>198</v>
      </c>
      <c r="I13" s="20"/>
      <c r="J13" s="20"/>
      <c r="K13" s="20" t="s">
        <v>199</v>
      </c>
      <c r="L13" s="20"/>
      <c r="M13" s="20"/>
      <c r="N13" s="20" t="s">
        <v>200</v>
      </c>
      <c r="O13" s="20"/>
      <c r="P13" s="20"/>
      <c r="Q13" s="20" t="s">
        <v>201</v>
      </c>
      <c r="R13" s="20"/>
      <c r="S13" s="20"/>
      <c r="T13" s="20" t="s">
        <v>202</v>
      </c>
      <c r="U13" s="20"/>
      <c r="V13" s="20"/>
      <c r="W13" s="20" t="s">
        <v>203</v>
      </c>
      <c r="X13" s="20"/>
      <c r="Y13" s="20"/>
      <c r="Z13" s="20" t="s">
        <v>204</v>
      </c>
      <c r="AA13" s="20"/>
      <c r="AB13" s="20"/>
      <c r="AC13" s="20" t="s">
        <v>205</v>
      </c>
      <c r="AD13" s="20"/>
    </row>
    <row r="14" spans="5:30" x14ac:dyDescent="0.25">
      <c r="E14" s="20" t="s">
        <v>206</v>
      </c>
      <c r="F14" s="20" t="s">
        <v>313</v>
      </c>
      <c r="G14" s="20"/>
      <c r="H14" s="20" t="s">
        <v>215</v>
      </c>
      <c r="I14" s="20" t="s">
        <v>287</v>
      </c>
      <c r="J14" s="20"/>
      <c r="K14" s="20" t="s">
        <v>224</v>
      </c>
      <c r="L14" s="20" t="s">
        <v>288</v>
      </c>
      <c r="M14" s="20"/>
      <c r="N14" s="20" t="s">
        <v>234</v>
      </c>
      <c r="O14" s="20" t="s">
        <v>289</v>
      </c>
      <c r="P14" s="20"/>
      <c r="Q14" s="20" t="s">
        <v>242</v>
      </c>
      <c r="R14" s="20" t="s">
        <v>290</v>
      </c>
      <c r="S14" s="20"/>
      <c r="T14" s="20" t="s">
        <v>251</v>
      </c>
      <c r="U14" s="20" t="s">
        <v>291</v>
      </c>
      <c r="V14" s="20"/>
      <c r="W14" s="20" t="s">
        <v>261</v>
      </c>
      <c r="X14" s="20" t="s">
        <v>292</v>
      </c>
      <c r="Y14" s="20"/>
      <c r="Z14" s="20" t="s">
        <v>269</v>
      </c>
      <c r="AA14" s="20" t="s">
        <v>293</v>
      </c>
      <c r="AB14" s="20"/>
      <c r="AC14" s="20" t="s">
        <v>278</v>
      </c>
      <c r="AD14" s="20" t="s">
        <v>294</v>
      </c>
    </row>
    <row r="15" spans="5:30" x14ac:dyDescent="0.25">
      <c r="E15" s="20" t="s">
        <v>207</v>
      </c>
      <c r="F15" s="20" t="s">
        <v>322</v>
      </c>
      <c r="G15" s="20"/>
      <c r="H15" s="20" t="s">
        <v>216</v>
      </c>
      <c r="I15" s="20" t="s">
        <v>314</v>
      </c>
      <c r="J15" s="20"/>
      <c r="K15" s="20" t="s">
        <v>225</v>
      </c>
      <c r="L15" s="20" t="s">
        <v>315</v>
      </c>
      <c r="M15" s="20"/>
      <c r="N15" s="20" t="s">
        <v>233</v>
      </c>
      <c r="O15" s="20" t="s">
        <v>316</v>
      </c>
      <c r="P15" s="20"/>
      <c r="Q15" s="20" t="s">
        <v>243</v>
      </c>
      <c r="R15" s="20" t="s">
        <v>317</v>
      </c>
      <c r="S15" s="20"/>
      <c r="T15" s="20" t="s">
        <v>252</v>
      </c>
      <c r="U15" s="20" t="s">
        <v>318</v>
      </c>
      <c r="V15" s="20"/>
      <c r="W15" s="20" t="s">
        <v>260</v>
      </c>
      <c r="X15" s="20" t="s">
        <v>319</v>
      </c>
      <c r="Y15" s="20"/>
      <c r="Z15" s="20" t="s">
        <v>270</v>
      </c>
      <c r="AA15" s="20" t="s">
        <v>320</v>
      </c>
      <c r="AB15" s="20"/>
      <c r="AC15" s="20" t="s">
        <v>279</v>
      </c>
      <c r="AD15" s="20" t="s">
        <v>321</v>
      </c>
    </row>
    <row r="16" spans="5:30" x14ac:dyDescent="0.25">
      <c r="E16" s="20" t="s">
        <v>208</v>
      </c>
      <c r="F16" s="20" t="s">
        <v>330</v>
      </c>
      <c r="G16" s="20"/>
      <c r="H16" s="20" t="s">
        <v>217</v>
      </c>
      <c r="I16" s="20" t="s">
        <v>331</v>
      </c>
      <c r="J16" s="20"/>
      <c r="K16" s="20" t="s">
        <v>226</v>
      </c>
      <c r="L16" s="20" t="s">
        <v>323</v>
      </c>
      <c r="M16" s="20"/>
      <c r="N16" s="20" t="s">
        <v>235</v>
      </c>
      <c r="O16" s="20" t="s">
        <v>324</v>
      </c>
      <c r="P16" s="20"/>
      <c r="Q16" s="20" t="s">
        <v>244</v>
      </c>
      <c r="R16" s="20" t="s">
        <v>325</v>
      </c>
      <c r="S16" s="20"/>
      <c r="T16" s="20" t="s">
        <v>253</v>
      </c>
      <c r="U16" s="20" t="s">
        <v>326</v>
      </c>
      <c r="V16" s="20"/>
      <c r="W16" s="20" t="s">
        <v>262</v>
      </c>
      <c r="X16" s="20" t="s">
        <v>327</v>
      </c>
      <c r="Y16" s="20"/>
      <c r="Z16" s="20" t="s">
        <v>271</v>
      </c>
      <c r="AA16" s="20" t="s">
        <v>328</v>
      </c>
      <c r="AB16" s="20"/>
      <c r="AC16" s="20" t="s">
        <v>280</v>
      </c>
      <c r="AD16" s="20" t="s">
        <v>329</v>
      </c>
    </row>
    <row r="17" spans="5:30" x14ac:dyDescent="0.25">
      <c r="E17" s="20" t="s">
        <v>209</v>
      </c>
      <c r="F17" s="20" t="s">
        <v>338</v>
      </c>
      <c r="G17" s="20"/>
      <c r="H17" s="20" t="s">
        <v>218</v>
      </c>
      <c r="I17" s="20" t="s">
        <v>339</v>
      </c>
      <c r="J17" s="20"/>
      <c r="K17" s="20" t="s">
        <v>227</v>
      </c>
      <c r="L17" s="20" t="s">
        <v>340</v>
      </c>
      <c r="M17" s="20"/>
      <c r="N17" s="20" t="s">
        <v>236</v>
      </c>
      <c r="O17" s="20" t="s">
        <v>332</v>
      </c>
      <c r="P17" s="20"/>
      <c r="Q17" s="20" t="s">
        <v>245</v>
      </c>
      <c r="R17" s="20" t="s">
        <v>333</v>
      </c>
      <c r="S17" s="20"/>
      <c r="T17" s="20" t="s">
        <v>254</v>
      </c>
      <c r="U17" s="20" t="s">
        <v>334</v>
      </c>
      <c r="V17" s="20"/>
      <c r="W17" s="20" t="s">
        <v>263</v>
      </c>
      <c r="X17" s="20" t="s">
        <v>335</v>
      </c>
      <c r="Y17" s="20"/>
      <c r="Z17" s="20" t="s">
        <v>272</v>
      </c>
      <c r="AA17" s="20" t="s">
        <v>336</v>
      </c>
      <c r="AB17" s="20"/>
      <c r="AC17" s="20" t="s">
        <v>281</v>
      </c>
      <c r="AD17" s="20" t="s">
        <v>337</v>
      </c>
    </row>
    <row r="18" spans="5:30" x14ac:dyDescent="0.25">
      <c r="E18" s="20" t="s">
        <v>210</v>
      </c>
      <c r="F18" s="20" t="s">
        <v>346</v>
      </c>
      <c r="G18" s="20"/>
      <c r="H18" s="20" t="s">
        <v>219</v>
      </c>
      <c r="I18" s="20" t="s">
        <v>347</v>
      </c>
      <c r="J18" s="20"/>
      <c r="K18" s="20" t="s">
        <v>228</v>
      </c>
      <c r="L18" s="20" t="s">
        <v>348</v>
      </c>
      <c r="M18" s="20"/>
      <c r="N18" s="20" t="s">
        <v>237</v>
      </c>
      <c r="O18" s="20" t="s">
        <v>349</v>
      </c>
      <c r="P18" s="20"/>
      <c r="Q18" s="20" t="s">
        <v>246</v>
      </c>
      <c r="R18" s="20" t="s">
        <v>341</v>
      </c>
      <c r="S18" s="20"/>
      <c r="T18" s="20" t="s">
        <v>255</v>
      </c>
      <c r="U18" s="20" t="s">
        <v>342</v>
      </c>
      <c r="V18" s="20"/>
      <c r="W18" s="20" t="s">
        <v>264</v>
      </c>
      <c r="X18" s="20" t="s">
        <v>343</v>
      </c>
      <c r="Y18" s="20"/>
      <c r="Z18" s="20" t="s">
        <v>273</v>
      </c>
      <c r="AA18" s="20" t="s">
        <v>344</v>
      </c>
      <c r="AB18" s="20"/>
      <c r="AC18" s="20" t="s">
        <v>282</v>
      </c>
      <c r="AD18" s="20" t="s">
        <v>345</v>
      </c>
    </row>
    <row r="19" spans="5:30" x14ac:dyDescent="0.25">
      <c r="E19" s="20" t="s">
        <v>211</v>
      </c>
      <c r="F19" s="20" t="s">
        <v>354</v>
      </c>
      <c r="G19" s="20"/>
      <c r="H19" s="20" t="s">
        <v>220</v>
      </c>
      <c r="I19" s="20" t="s">
        <v>355</v>
      </c>
      <c r="J19" s="20"/>
      <c r="K19" s="20" t="s">
        <v>229</v>
      </c>
      <c r="L19" s="20" t="s">
        <v>356</v>
      </c>
      <c r="M19" s="20"/>
      <c r="N19" s="20" t="s">
        <v>238</v>
      </c>
      <c r="O19" s="20" t="s">
        <v>357</v>
      </c>
      <c r="P19" s="20"/>
      <c r="Q19" s="20" t="s">
        <v>247</v>
      </c>
      <c r="R19" s="20" t="s">
        <v>358</v>
      </c>
      <c r="S19" s="20"/>
      <c r="T19" s="20" t="s">
        <v>256</v>
      </c>
      <c r="U19" s="20" t="s">
        <v>350</v>
      </c>
      <c r="V19" s="20"/>
      <c r="W19" s="20" t="s">
        <v>265</v>
      </c>
      <c r="X19" s="20" t="s">
        <v>351</v>
      </c>
      <c r="Y19" s="20"/>
      <c r="Z19" s="20" t="s">
        <v>274</v>
      </c>
      <c r="AA19" s="20" t="s">
        <v>352</v>
      </c>
      <c r="AB19" s="20"/>
      <c r="AC19" s="20" t="s">
        <v>283</v>
      </c>
      <c r="AD19" s="20" t="s">
        <v>353</v>
      </c>
    </row>
    <row r="20" spans="5:30" x14ac:dyDescent="0.25">
      <c r="E20" s="20" t="s">
        <v>212</v>
      </c>
      <c r="F20" s="20" t="s">
        <v>362</v>
      </c>
      <c r="G20" s="20"/>
      <c r="H20" s="20" t="s">
        <v>221</v>
      </c>
      <c r="I20" s="20" t="s">
        <v>363</v>
      </c>
      <c r="J20" s="20"/>
      <c r="K20" s="20" t="s">
        <v>230</v>
      </c>
      <c r="L20" s="20" t="s">
        <v>364</v>
      </c>
      <c r="M20" s="20"/>
      <c r="N20" s="20" t="s">
        <v>239</v>
      </c>
      <c r="O20" s="20" t="s">
        <v>365</v>
      </c>
      <c r="P20" s="20"/>
      <c r="Q20" s="20" t="s">
        <v>248</v>
      </c>
      <c r="R20" s="20" t="s">
        <v>366</v>
      </c>
      <c r="S20" s="20"/>
      <c r="T20" s="20" t="s">
        <v>257</v>
      </c>
      <c r="U20" s="20" t="s">
        <v>367</v>
      </c>
      <c r="V20" s="20"/>
      <c r="W20" s="20" t="s">
        <v>266</v>
      </c>
      <c r="X20" s="20" t="s">
        <v>359</v>
      </c>
      <c r="Y20" s="20"/>
      <c r="Z20" s="20" t="s">
        <v>275</v>
      </c>
      <c r="AA20" s="20" t="s">
        <v>360</v>
      </c>
      <c r="AB20" s="20"/>
      <c r="AC20" s="20" t="s">
        <v>284</v>
      </c>
      <c r="AD20" s="20" t="s">
        <v>361</v>
      </c>
    </row>
    <row r="21" spans="5:30" x14ac:dyDescent="0.25">
      <c r="E21" s="20" t="s">
        <v>213</v>
      </c>
      <c r="F21" s="20" t="s">
        <v>370</v>
      </c>
      <c r="G21" s="20"/>
      <c r="H21" s="20" t="s">
        <v>222</v>
      </c>
      <c r="I21" s="20" t="s">
        <v>371</v>
      </c>
      <c r="J21" s="20"/>
      <c r="K21" s="20" t="s">
        <v>231</v>
      </c>
      <c r="L21" s="20" t="s">
        <v>372</v>
      </c>
      <c r="M21" s="20"/>
      <c r="N21" s="20" t="s">
        <v>240</v>
      </c>
      <c r="O21" s="20" t="s">
        <v>373</v>
      </c>
      <c r="P21" s="20"/>
      <c r="Q21" s="20" t="s">
        <v>249</v>
      </c>
      <c r="R21" s="20" t="s">
        <v>374</v>
      </c>
      <c r="S21" s="20"/>
      <c r="T21" s="20" t="s">
        <v>258</v>
      </c>
      <c r="U21" s="20" t="s">
        <v>375</v>
      </c>
      <c r="V21" s="20"/>
      <c r="W21" s="20" t="s">
        <v>267</v>
      </c>
      <c r="X21" s="20" t="s">
        <v>376</v>
      </c>
      <c r="Y21" s="20"/>
      <c r="Z21" s="20" t="s">
        <v>276</v>
      </c>
      <c r="AA21" s="20" t="s">
        <v>368</v>
      </c>
      <c r="AB21" s="20"/>
      <c r="AC21" s="20" t="s">
        <v>285</v>
      </c>
      <c r="AD21" s="20" t="s">
        <v>369</v>
      </c>
    </row>
    <row r="22" spans="5:30" x14ac:dyDescent="0.25">
      <c r="E22" s="20" t="s">
        <v>214</v>
      </c>
      <c r="F22" s="20" t="s">
        <v>378</v>
      </c>
      <c r="G22" s="20"/>
      <c r="H22" s="20" t="s">
        <v>223</v>
      </c>
      <c r="I22" s="20" t="s">
        <v>379</v>
      </c>
      <c r="J22" s="20"/>
      <c r="K22" s="20" t="s">
        <v>232</v>
      </c>
      <c r="L22" s="20" t="s">
        <v>380</v>
      </c>
      <c r="M22" s="20"/>
      <c r="N22" s="20" t="s">
        <v>241</v>
      </c>
      <c r="O22" s="20" t="s">
        <v>381</v>
      </c>
      <c r="P22" s="20"/>
      <c r="Q22" s="20" t="s">
        <v>250</v>
      </c>
      <c r="R22" s="20" t="s">
        <v>382</v>
      </c>
      <c r="S22" s="20"/>
      <c r="T22" s="20" t="s">
        <v>259</v>
      </c>
      <c r="U22" s="20" t="s">
        <v>383</v>
      </c>
      <c r="V22" s="20"/>
      <c r="W22" s="20" t="s">
        <v>268</v>
      </c>
      <c r="X22" s="20" t="s">
        <v>384</v>
      </c>
      <c r="Y22" s="20"/>
      <c r="Z22" s="20" t="s">
        <v>277</v>
      </c>
      <c r="AA22" s="20" t="s">
        <v>385</v>
      </c>
      <c r="AB22" s="20"/>
      <c r="AC22" s="20" t="s">
        <v>286</v>
      </c>
      <c r="AD22" s="20" t="s">
        <v>377</v>
      </c>
    </row>
    <row r="23" spans="5:30" x14ac:dyDescent="0.25">
      <c r="E23" s="20" t="s">
        <v>196</v>
      </c>
      <c r="F23" s="20" t="s">
        <v>295</v>
      </c>
      <c r="G23" s="20"/>
      <c r="H23" s="20" t="s">
        <v>196</v>
      </c>
      <c r="I23" s="20" t="s">
        <v>296</v>
      </c>
      <c r="J23" s="20"/>
      <c r="K23" s="20" t="s">
        <v>196</v>
      </c>
      <c r="L23" s="20" t="s">
        <v>297</v>
      </c>
      <c r="M23" s="20"/>
      <c r="N23" s="20" t="s">
        <v>196</v>
      </c>
      <c r="O23" s="20" t="s">
        <v>298</v>
      </c>
      <c r="P23" s="20"/>
      <c r="Q23" s="20" t="s">
        <v>196</v>
      </c>
      <c r="R23" s="20" t="s">
        <v>299</v>
      </c>
      <c r="S23" s="20"/>
      <c r="T23" s="20" t="s">
        <v>196</v>
      </c>
      <c r="U23" s="20" t="s">
        <v>300</v>
      </c>
      <c r="V23" s="20"/>
      <c r="W23" s="20" t="s">
        <v>196</v>
      </c>
      <c r="X23" s="20" t="s">
        <v>301</v>
      </c>
      <c r="Y23" s="20"/>
      <c r="Z23" s="20" t="s">
        <v>196</v>
      </c>
      <c r="AA23" s="20" t="s">
        <v>302</v>
      </c>
      <c r="AB23" s="20"/>
      <c r="AC23" s="20" t="s">
        <v>196</v>
      </c>
      <c r="AD23" s="20" t="s">
        <v>303</v>
      </c>
    </row>
    <row r="24" spans="5:30" x14ac:dyDescent="0.25">
      <c r="E24" s="20" t="s">
        <v>183</v>
      </c>
      <c r="F24" s="19" t="s">
        <v>304</v>
      </c>
      <c r="G24" s="20"/>
      <c r="H24" s="20" t="s">
        <v>183</v>
      </c>
      <c r="I24" s="19" t="s">
        <v>305</v>
      </c>
      <c r="J24" s="20"/>
      <c r="K24" s="20" t="s">
        <v>183</v>
      </c>
      <c r="L24" s="20" t="s">
        <v>306</v>
      </c>
      <c r="M24" s="20"/>
      <c r="N24" s="20" t="s">
        <v>183</v>
      </c>
      <c r="O24" s="20" t="s">
        <v>307</v>
      </c>
      <c r="P24" s="20"/>
      <c r="Q24" s="20" t="s">
        <v>183</v>
      </c>
      <c r="R24" s="20" t="s">
        <v>308</v>
      </c>
      <c r="S24" s="20"/>
      <c r="T24" s="20" t="s">
        <v>183</v>
      </c>
      <c r="U24" s="28" t="s">
        <v>309</v>
      </c>
      <c r="V24" s="20"/>
      <c r="W24" s="20" t="s">
        <v>183</v>
      </c>
      <c r="X24" s="20" t="s">
        <v>310</v>
      </c>
      <c r="Y24" s="20"/>
      <c r="Z24" s="20" t="s">
        <v>183</v>
      </c>
      <c r="AA24" s="20" t="s">
        <v>311</v>
      </c>
      <c r="AB24" s="20"/>
      <c r="AC24" s="20" t="s">
        <v>183</v>
      </c>
      <c r="AD24" s="19" t="s">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system</vt:lpstr>
      <vt:lpstr>bm25</vt:lpstr>
      <vt:lpstr>pagerank</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2019-11-04T14:45:11Z</dcterms:modified>
</cp:coreProperties>
</file>