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kumuradaichi/Desktop/Sicence_Date/"/>
    </mc:Choice>
  </mc:AlternateContent>
  <xr:revisionPtr revIDLastSave="0" documentId="13_ncr:1_{D4A8F9DC-71DA-894A-AAFB-523755DA13A5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<sst xmlns="http://schemas.openxmlformats.org/spreadsheetml/2006/main" count="178" uniqueCount="106">
  <si>
    <t>順位</t>
  </si>
  <si>
    <t>打率</t>
  </si>
  <si>
    <t>試合数</t>
  </si>
  <si>
    <t>打席</t>
  </si>
  <si>
    <t>打数</t>
  </si>
  <si>
    <t>得点</t>
  </si>
  <si>
    <t>安打</t>
  </si>
  <si>
    <t>二塁打</t>
  </si>
  <si>
    <t>三塁打</t>
  </si>
  <si>
    <t>本塁打</t>
  </si>
  <si>
    <t>塁打</t>
  </si>
  <si>
    <t>打点</t>
  </si>
  <si>
    <t>盗塁</t>
  </si>
  <si>
    <t>盗塁刺</t>
  </si>
  <si>
    <t>犠打</t>
  </si>
  <si>
    <t>犠飛</t>
  </si>
  <si>
    <t>四球</t>
  </si>
  <si>
    <t>故意四</t>
  </si>
  <si>
    <t>死球</t>
  </si>
  <si>
    <t>三振</t>
  </si>
  <si>
    <t>併殺打</t>
  </si>
  <si>
    <t>出塁率</t>
  </si>
  <si>
    <t>長打率</t>
  </si>
  <si>
    <t>label</t>
  </si>
  <si>
    <t>球団</t>
  </si>
  <si>
    <t>選手</t>
  </si>
  <si>
    <t>(日)</t>
  </si>
  <si>
    <t>(中)</t>
  </si>
  <si>
    <t>(西)</t>
  </si>
  <si>
    <t>(神)</t>
  </si>
  <si>
    <t>(広)</t>
  </si>
  <si>
    <t>(楽)</t>
  </si>
  <si>
    <t>(ロ)</t>
  </si>
  <si>
    <t>(ヤ)</t>
  </si>
  <si>
    <t>(ソ)</t>
  </si>
  <si>
    <t>(オ)</t>
  </si>
  <si>
    <t>(巨)</t>
  </si>
  <si>
    <t>(デ)</t>
  </si>
  <si>
    <t>渡邉　諒</t>
  </si>
  <si>
    <t>西川　遥輝</t>
  </si>
  <si>
    <t>木下　拓哉</t>
  </si>
  <si>
    <t>高橋　周平</t>
  </si>
  <si>
    <t>源田　壮亮</t>
  </si>
  <si>
    <t>呉　念庭</t>
  </si>
  <si>
    <t>糸原　健斗</t>
  </si>
  <si>
    <t>中野　拓夢</t>
  </si>
  <si>
    <t>大山　悠輔</t>
  </si>
  <si>
    <t>梅野　隆太郎</t>
  </si>
  <si>
    <t>西川　龍馬</t>
  </si>
  <si>
    <t>辰己　涼介</t>
  </si>
  <si>
    <t>藤岡　裕大</t>
  </si>
  <si>
    <t>安田　尚憲</t>
  </si>
  <si>
    <t>中村　悠平</t>
  </si>
  <si>
    <t>青木　宣親</t>
  </si>
  <si>
    <t>中村　晃</t>
  </si>
  <si>
    <t>甲斐　拓也</t>
  </si>
  <si>
    <t>松田　宣浩</t>
  </si>
  <si>
    <t>大島　洋平</t>
  </si>
  <si>
    <t>近本　光司</t>
  </si>
  <si>
    <t>鈴木　大地</t>
  </si>
  <si>
    <t>小深田　大翔</t>
  </si>
  <si>
    <t>荻野　貴司</t>
  </si>
  <si>
    <t>塩見　泰隆</t>
  </si>
  <si>
    <t>宗　佑磨</t>
  </si>
  <si>
    <t>近藤　健介</t>
  </si>
  <si>
    <t>ビシエド</t>
  </si>
  <si>
    <t>森　友哉</t>
  </si>
  <si>
    <t>マルテ</t>
  </si>
  <si>
    <t>サンズ</t>
  </si>
  <si>
    <t>佐藤　輝明</t>
  </si>
  <si>
    <t>鈴木　誠也</t>
  </si>
  <si>
    <t>菊池　涼介</t>
  </si>
  <si>
    <t>ウィーラー</t>
  </si>
  <si>
    <t>岡本　和真</t>
  </si>
  <si>
    <t>岡島　豪郎</t>
  </si>
  <si>
    <t>浅村　栄斗</t>
  </si>
  <si>
    <t>島内　宏明</t>
  </si>
  <si>
    <t>中村　奨吾</t>
  </si>
  <si>
    <t>レアード</t>
  </si>
  <si>
    <t>マーティン</t>
  </si>
  <si>
    <t>山田　哲人</t>
  </si>
  <si>
    <t>村上　宗隆</t>
  </si>
  <si>
    <t>オースティン</t>
  </si>
  <si>
    <t>佐野　恵太</t>
  </si>
  <si>
    <t>桑原　将志</t>
  </si>
  <si>
    <t>宮﨑　敏郎</t>
  </si>
  <si>
    <t>牧　秀悟</t>
  </si>
  <si>
    <t>柳田　悠岐</t>
  </si>
  <si>
    <t>栗原　陵矢</t>
  </si>
  <si>
    <t>吉田　正尚</t>
  </si>
  <si>
    <t>杉本　裕太郎</t>
  </si>
  <si>
    <t>A</t>
    <phoneticPr fontId="2"/>
  </si>
  <si>
    <t>B</t>
    <phoneticPr fontId="2"/>
  </si>
  <si>
    <t>C</t>
    <phoneticPr fontId="2"/>
  </si>
  <si>
    <t>クラスター</t>
    <phoneticPr fontId="2"/>
  </si>
  <si>
    <t>打率</t>
    <rPh sb="0" eb="2">
      <t>ダリテゥ</t>
    </rPh>
    <phoneticPr fontId="2"/>
  </si>
  <si>
    <t>本塁打</t>
    <rPh sb="0" eb="3">
      <t>ホn</t>
    </rPh>
    <phoneticPr fontId="2"/>
  </si>
  <si>
    <t>盗塁</t>
    <rPh sb="0" eb="2">
      <t>トウルイ</t>
    </rPh>
    <phoneticPr fontId="2"/>
  </si>
  <si>
    <t>四球</t>
    <rPh sb="0" eb="2">
      <t>シキュウ</t>
    </rPh>
    <phoneticPr fontId="2"/>
  </si>
  <si>
    <t>三振</t>
    <rPh sb="0" eb="2">
      <t>サンシn</t>
    </rPh>
    <phoneticPr fontId="2"/>
  </si>
  <si>
    <t>併殺打</t>
    <rPh sb="0" eb="3">
      <t>ヘイサテゥ</t>
    </rPh>
    <phoneticPr fontId="2"/>
  </si>
  <si>
    <t>長打率</t>
    <rPh sb="0" eb="3">
      <t>チョウダ</t>
    </rPh>
    <phoneticPr fontId="2"/>
  </si>
  <si>
    <t>出塁率</t>
    <rPh sb="0" eb="3">
      <t>シュテゥ</t>
    </rPh>
    <phoneticPr fontId="2"/>
  </si>
  <si>
    <t>MAX</t>
    <phoneticPr fontId="2"/>
  </si>
  <si>
    <t>AVG</t>
    <phoneticPr fontId="2"/>
  </si>
  <si>
    <t>AVG,MAX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</si>
</sst>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81" fontId="0" fillId="2" borderId="0" xfId="0" applyNumberFormat="1" applyFill="1" applyAlignment="1">
      <alignment horizontal="center" vertical="center"/>
    </xf>
    <xf numFmtId="181" fontId="0" fillId="3" borderId="0" xfId="0" applyNumberFormat="1" applyFill="1" applyAlignment="1">
      <alignment horizontal="center" vertical="center"/>
    </xf>
    <xf numFmtId="181" fontId="0" fillId="4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81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</cellXfs>
  <cellStyles count="1">
    <cellStyle name="標準" xfId="0" builtinId="0"/>
  </cellStyles>
  <dxfs count="31">
    <dxf>
      <alignment horizontal="center" vertical="center" textRotation="0" wrapText="0" indent="0" justifyLastLine="0" shrinkToFit="0" readingOrder="0"/>
    </dxf>
    <dxf>
      <numFmt numFmtId="181" formatCode="0.000"/>
      <alignment horizontal="center" vertical="center" textRotation="0" wrapText="0" indent="0" justifyLastLine="0" shrinkToFit="0" readingOrder="0"/>
    </dxf>
    <dxf>
      <numFmt numFmtId="181" formatCode="0.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81" formatCode="0.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E2923-07C8-DE43-AD1C-0490A7A15BDE}" name="テーブル1" displayName="テーブル1" ref="A1:Z54" totalsRowShown="0" headerRowDxfId="25" dataDxfId="24" headerRowBorderDxfId="29" tableBorderDxfId="30">
  <autoFilter ref="A1:Z54" xr:uid="{D5D5C3D1-897A-C342-853A-0691BAC3D975}"/>
  <sortState xmlns:xlrd2="http://schemas.microsoft.com/office/spreadsheetml/2017/richdata2" ref="A2:Z54">
    <sortCondition ref="A1:A54"/>
  </sortState>
  <tableColumns count="26">
    <tableColumn id="1" xr3:uid="{2DB5C6FF-5420-6740-9D6A-1CEC2CA0344F}" name="label" dataDxfId="28"/>
    <tableColumn id="2" xr3:uid="{96D214C5-8366-A34A-A27A-92FEFBB75166}" name="球団" dataDxfId="27"/>
    <tableColumn id="3" xr3:uid="{C1150159-0CC7-944F-8868-9E0176A0B368}" name="選手" dataDxfId="26"/>
    <tableColumn id="4" xr3:uid="{9A4AA199-287B-E44A-B614-F6B76096E750}" name="順位" dataDxfId="6"/>
    <tableColumn id="5" xr3:uid="{889BEB71-3379-2E47-80F3-24927AC6134A}" name="打率" dataDxfId="4"/>
    <tableColumn id="6" xr3:uid="{D388A5B0-E0CD-614A-9CB1-F99EE65BA8FE}" name="試合数" dataDxfId="5"/>
    <tableColumn id="7" xr3:uid="{71FC7DDB-F65D-B140-8467-81676138DDCD}" name="打席" dataDxfId="23"/>
    <tableColumn id="8" xr3:uid="{CA84E503-F7DA-3645-878A-3B3CC16EB141}" name="打数" dataDxfId="22"/>
    <tableColumn id="9" xr3:uid="{7B637A4E-FF5E-F74E-A0D2-0F11CBDC205A}" name="得点" dataDxfId="21"/>
    <tableColumn id="10" xr3:uid="{B62EBD82-1013-4647-BC20-5FE8489F7624}" name="安打" dataDxfId="20"/>
    <tableColumn id="11" xr3:uid="{00C6E1EF-5409-5C44-9F1F-2F20FC070831}" name="二塁打" dataDxfId="19"/>
    <tableColumn id="12" xr3:uid="{C59397E5-729F-7943-B010-04196224AAF7}" name="三塁打" dataDxfId="18"/>
    <tableColumn id="13" xr3:uid="{908A6B14-33F8-514D-AFCF-DD0D4E198788}" name="本塁打" dataDxfId="17"/>
    <tableColumn id="14" xr3:uid="{270F912A-A1A5-C643-B172-C1CF796B5990}" name="塁打" dataDxfId="16"/>
    <tableColumn id="15" xr3:uid="{1A05D006-15D7-A645-8DA0-2D06CFD48438}" name="打点" dataDxfId="15"/>
    <tableColumn id="16" xr3:uid="{947F775E-FC06-7840-AE7D-F44648F37934}" name="盗塁" dataDxfId="14"/>
    <tableColumn id="17" xr3:uid="{261E27F9-69C5-4740-ACBE-FCDFCABECE00}" name="盗塁刺" dataDxfId="13"/>
    <tableColumn id="18" xr3:uid="{DFD69DEC-8CEC-B54B-BF4C-63894BC86557}" name="犠打" dataDxfId="12"/>
    <tableColumn id="19" xr3:uid="{82144398-13EA-DA47-8F06-B5C0586C3E7C}" name="犠飛" dataDxfId="11"/>
    <tableColumn id="20" xr3:uid="{5A73E6D6-C9B6-6D44-9AC9-DDA577388249}" name="四球" dataDxfId="10"/>
    <tableColumn id="21" xr3:uid="{9D00A85D-FEF3-3D4E-B359-CECDB9DA6188}" name="故意四" dataDxfId="9"/>
    <tableColumn id="22" xr3:uid="{F61965C9-5DF7-934D-887D-6A5957BD6E5F}" name="死球" dataDxfId="8"/>
    <tableColumn id="23" xr3:uid="{2787D4A9-E468-4F4E-BD24-5A541AC4C995}" name="三振" dataDxfId="7"/>
    <tableColumn id="24" xr3:uid="{6AFA6ADD-58D7-7645-AC74-85645E4A22F9}" name="併殺打" dataDxfId="3"/>
    <tableColumn id="25" xr3:uid="{5EB0BC78-1CB2-264A-866D-E01E3233AB39}" name="出塁率" dataDxfId="2"/>
    <tableColumn id="26" xr3:uid="{9C852D3D-E38A-E745-99F7-225A55120081}" name="長打率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CBFB1-FEFF-5441-8AD1-183B2EA76302}" name="テーブル2" displayName="テーブル2" ref="A1:J7" totalsRowShown="0" headerRowDxfId="0">
  <autoFilter ref="A1:J7" xr:uid="{DBDD0C61-A055-0744-AEB5-4E726DD419F4}"/>
  <tableColumns count="10">
    <tableColumn id="1" xr3:uid="{7CBA9CFB-8011-F645-85F1-76CA8F1F8D22}" name="クラスター"/>
    <tableColumn id="2" xr3:uid="{4BD85522-C66D-E840-9AF6-97788F13C27E}" name="AVG,MAX"/>
    <tableColumn id="3" xr3:uid="{71CCCB1D-297D-4E4C-80C2-1F40ECFA4FF0}" name="打率"/>
    <tableColumn id="4" xr3:uid="{C1967DED-328F-1B4B-B43E-6A05381AD44B}" name="本塁打"/>
    <tableColumn id="5" xr3:uid="{CD6EC13B-9CDC-9549-9A0F-A58CC68C39EE}" name="盗塁"/>
    <tableColumn id="6" xr3:uid="{0F760917-E36C-DD4F-A4A2-3301EF7C49EA}" name="四球"/>
    <tableColumn id="7" xr3:uid="{5147BA55-2029-4D40-92FA-1F5C2579A90A}" name="三振"/>
    <tableColumn id="8" xr3:uid="{F3E537EF-697F-8545-9A99-F0AD6DBAFC75}" name="併殺打"/>
    <tableColumn id="9" xr3:uid="{CDD6D459-6F45-C543-9FAB-200E4F5662BE}" name="出塁率"/>
    <tableColumn id="10" xr3:uid="{D498E567-DF91-D441-A87C-4BBDD2246F5A}" name="長打率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"/>
  <sheetViews>
    <sheetView workbookViewId="0">
      <selection sqref="A1:XFD1"/>
    </sheetView>
  </sheetViews>
  <sheetFormatPr baseColWidth="10" defaultColWidth="8.83203125" defaultRowHeight="14"/>
  <cols>
    <col min="1" max="4" width="8.83203125" style="5"/>
    <col min="5" max="5" width="9" style="5" bestFit="1" customWidth="1"/>
    <col min="6" max="6" width="9" style="5" customWidth="1"/>
    <col min="7" max="8" width="10.33203125" style="5" bestFit="1" customWidth="1"/>
    <col min="9" max="9" width="9.33203125" style="5" bestFit="1" customWidth="1"/>
    <col min="10" max="10" width="10.33203125" style="5" bestFit="1" customWidth="1"/>
    <col min="11" max="13" width="9" style="5" customWidth="1"/>
    <col min="14" max="14" width="10.33203125" style="5" bestFit="1" customWidth="1"/>
    <col min="15" max="16" width="9.33203125" style="5" bestFit="1" customWidth="1"/>
    <col min="17" max="17" width="9" style="5" customWidth="1"/>
    <col min="18" max="18" width="9.33203125" style="5" bestFit="1" customWidth="1"/>
    <col min="19" max="19" width="9" style="5" bestFit="1" customWidth="1"/>
    <col min="20" max="20" width="9.33203125" style="5" bestFit="1" customWidth="1"/>
    <col min="21" max="21" width="9" style="5" customWidth="1"/>
    <col min="22" max="22" width="9.33203125" style="5" bestFit="1" customWidth="1"/>
    <col min="23" max="23" width="10.33203125" style="5" bestFit="1" customWidth="1"/>
    <col min="24" max="26" width="9" style="5" customWidth="1"/>
    <col min="27" max="16384" width="8.83203125" style="5"/>
  </cols>
  <sheetData>
    <row r="1" spans="1:26">
      <c r="A1" s="1" t="s">
        <v>23</v>
      </c>
      <c r="B1" s="1" t="s">
        <v>24</v>
      </c>
      <c r="C1" s="1" t="s">
        <v>25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>
      <c r="A2" s="6" t="s">
        <v>91</v>
      </c>
      <c r="B2" s="2" t="s">
        <v>26</v>
      </c>
      <c r="C2" s="2" t="s">
        <v>64</v>
      </c>
      <c r="D2" s="6">
        <v>11</v>
      </c>
      <c r="E2" s="9">
        <v>0.28451882845188292</v>
      </c>
      <c r="F2" s="12">
        <v>72</v>
      </c>
      <c r="G2" s="12">
        <v>298</v>
      </c>
      <c r="H2" s="12">
        <v>239</v>
      </c>
      <c r="I2" s="12">
        <v>31</v>
      </c>
      <c r="J2" s="12">
        <v>68</v>
      </c>
      <c r="K2" s="12">
        <v>16</v>
      </c>
      <c r="L2" s="12">
        <v>2</v>
      </c>
      <c r="M2" s="12">
        <v>7</v>
      </c>
      <c r="N2" s="12">
        <v>109</v>
      </c>
      <c r="O2" s="12">
        <v>39</v>
      </c>
      <c r="P2" s="12">
        <v>2</v>
      </c>
      <c r="Q2" s="12">
        <v>0</v>
      </c>
      <c r="R2" s="12">
        <v>0</v>
      </c>
      <c r="S2" s="12">
        <v>2</v>
      </c>
      <c r="T2" s="12">
        <v>54</v>
      </c>
      <c r="U2" s="12">
        <v>1</v>
      </c>
      <c r="V2" s="12">
        <v>3</v>
      </c>
      <c r="W2" s="12">
        <v>50</v>
      </c>
      <c r="X2" s="12">
        <v>6</v>
      </c>
      <c r="Y2" s="9">
        <v>0.41946308724832221</v>
      </c>
      <c r="Z2" s="9">
        <v>0.45606694560669458</v>
      </c>
    </row>
    <row r="3" spans="1:26">
      <c r="A3" s="6" t="s">
        <v>91</v>
      </c>
      <c r="B3" s="2" t="s">
        <v>27</v>
      </c>
      <c r="C3" s="2" t="s">
        <v>65</v>
      </c>
      <c r="D3" s="6">
        <v>7</v>
      </c>
      <c r="E3" s="9">
        <v>0.29699248120300747</v>
      </c>
      <c r="F3" s="12">
        <v>71</v>
      </c>
      <c r="G3" s="12">
        <v>288</v>
      </c>
      <c r="H3" s="12">
        <v>266</v>
      </c>
      <c r="I3" s="12">
        <v>31</v>
      </c>
      <c r="J3" s="12">
        <v>79</v>
      </c>
      <c r="K3" s="12">
        <v>14</v>
      </c>
      <c r="L3" s="12">
        <v>1</v>
      </c>
      <c r="M3" s="12">
        <v>13</v>
      </c>
      <c r="N3" s="12">
        <v>134</v>
      </c>
      <c r="O3" s="12">
        <v>46</v>
      </c>
      <c r="P3" s="12">
        <v>1</v>
      </c>
      <c r="Q3" s="12">
        <v>1</v>
      </c>
      <c r="R3" s="12">
        <v>0</v>
      </c>
      <c r="S3" s="12">
        <v>1</v>
      </c>
      <c r="T3" s="12">
        <v>18</v>
      </c>
      <c r="U3" s="12">
        <v>4</v>
      </c>
      <c r="V3" s="12">
        <v>3</v>
      </c>
      <c r="W3" s="12">
        <v>34</v>
      </c>
      <c r="X3" s="12">
        <v>9</v>
      </c>
      <c r="Y3" s="9">
        <v>0.34722222222222221</v>
      </c>
      <c r="Z3" s="9">
        <v>0.50375939849624063</v>
      </c>
    </row>
    <row r="4" spans="1:26">
      <c r="A4" s="6" t="s">
        <v>91</v>
      </c>
      <c r="B4" s="2" t="s">
        <v>28</v>
      </c>
      <c r="C4" s="2" t="s">
        <v>66</v>
      </c>
      <c r="D4" s="6">
        <v>6</v>
      </c>
      <c r="E4" s="9">
        <v>0.29961089494163418</v>
      </c>
      <c r="F4" s="12">
        <v>73</v>
      </c>
      <c r="G4" s="12">
        <v>304</v>
      </c>
      <c r="H4" s="12">
        <v>257</v>
      </c>
      <c r="I4" s="12">
        <v>43</v>
      </c>
      <c r="J4" s="12">
        <v>77</v>
      </c>
      <c r="K4" s="12">
        <v>21</v>
      </c>
      <c r="L4" s="12">
        <v>2</v>
      </c>
      <c r="M4" s="12">
        <v>9</v>
      </c>
      <c r="N4" s="12">
        <v>129</v>
      </c>
      <c r="O4" s="12">
        <v>24</v>
      </c>
      <c r="P4" s="12">
        <v>1</v>
      </c>
      <c r="Q4" s="12">
        <v>1</v>
      </c>
      <c r="R4" s="12">
        <v>1</v>
      </c>
      <c r="S4" s="12">
        <v>2</v>
      </c>
      <c r="T4" s="12">
        <v>40</v>
      </c>
      <c r="U4" s="12">
        <v>0</v>
      </c>
      <c r="V4" s="12">
        <v>4</v>
      </c>
      <c r="W4" s="12">
        <v>39</v>
      </c>
      <c r="X4" s="12">
        <v>2</v>
      </c>
      <c r="Y4" s="9">
        <v>0.39933993399339929</v>
      </c>
      <c r="Z4" s="9">
        <v>0.50194552529182879</v>
      </c>
    </row>
    <row r="5" spans="1:26">
      <c r="A5" s="6" t="s">
        <v>91</v>
      </c>
      <c r="B5" s="2" t="s">
        <v>29</v>
      </c>
      <c r="C5" s="2" t="s">
        <v>67</v>
      </c>
      <c r="D5" s="6">
        <v>13</v>
      </c>
      <c r="E5" s="9">
        <v>0.28838951310861421</v>
      </c>
      <c r="F5" s="12">
        <v>78</v>
      </c>
      <c r="G5" s="12">
        <v>320</v>
      </c>
      <c r="H5" s="12">
        <v>267</v>
      </c>
      <c r="I5" s="12">
        <v>41</v>
      </c>
      <c r="J5" s="12">
        <v>77</v>
      </c>
      <c r="K5" s="12">
        <v>11</v>
      </c>
      <c r="L5" s="12">
        <v>1</v>
      </c>
      <c r="M5" s="12">
        <v>15</v>
      </c>
      <c r="N5" s="12">
        <v>135</v>
      </c>
      <c r="O5" s="12">
        <v>44</v>
      </c>
      <c r="P5" s="12">
        <v>0</v>
      </c>
      <c r="Q5" s="12">
        <v>0</v>
      </c>
      <c r="R5" s="12">
        <v>0</v>
      </c>
      <c r="S5" s="12">
        <v>2</v>
      </c>
      <c r="T5" s="12">
        <v>47</v>
      </c>
      <c r="U5" s="12">
        <v>0</v>
      </c>
      <c r="V5" s="12">
        <v>4</v>
      </c>
      <c r="W5" s="12">
        <v>48</v>
      </c>
      <c r="X5" s="12">
        <v>11</v>
      </c>
      <c r="Y5" s="9">
        <v>0.4</v>
      </c>
      <c r="Z5" s="9">
        <v>0.5056179775280899</v>
      </c>
    </row>
    <row r="6" spans="1:26">
      <c r="A6" s="6" t="s">
        <v>91</v>
      </c>
      <c r="B6" s="2"/>
      <c r="C6" s="2" t="s">
        <v>68</v>
      </c>
      <c r="D6" s="6">
        <v>15</v>
      </c>
      <c r="E6" s="9">
        <v>0.27924528301886792</v>
      </c>
      <c r="F6" s="12">
        <v>77</v>
      </c>
      <c r="G6" s="12">
        <v>301</v>
      </c>
      <c r="H6" s="12">
        <v>265</v>
      </c>
      <c r="I6" s="12">
        <v>35</v>
      </c>
      <c r="J6" s="12">
        <v>74</v>
      </c>
      <c r="K6" s="12">
        <v>16</v>
      </c>
      <c r="L6" s="12">
        <v>0</v>
      </c>
      <c r="M6" s="12">
        <v>15</v>
      </c>
      <c r="N6" s="12">
        <v>135</v>
      </c>
      <c r="O6" s="12">
        <v>47</v>
      </c>
      <c r="P6" s="12">
        <v>1</v>
      </c>
      <c r="Q6" s="12">
        <v>1</v>
      </c>
      <c r="R6" s="12">
        <v>0</v>
      </c>
      <c r="S6" s="12">
        <v>2</v>
      </c>
      <c r="T6" s="12">
        <v>33</v>
      </c>
      <c r="U6" s="12">
        <v>1</v>
      </c>
      <c r="V6" s="12">
        <v>1</v>
      </c>
      <c r="W6" s="12">
        <v>55</v>
      </c>
      <c r="X6" s="12">
        <v>9</v>
      </c>
      <c r="Y6" s="9">
        <v>0.35880398671096347</v>
      </c>
      <c r="Z6" s="9">
        <v>0.50943396226415094</v>
      </c>
    </row>
    <row r="7" spans="1:26">
      <c r="A7" s="6" t="s">
        <v>91</v>
      </c>
      <c r="B7" s="2"/>
      <c r="C7" s="2" t="s">
        <v>69</v>
      </c>
      <c r="D7" s="6">
        <v>20</v>
      </c>
      <c r="E7" s="9">
        <v>0.26621160409556321</v>
      </c>
      <c r="F7" s="12">
        <v>78</v>
      </c>
      <c r="G7" s="12">
        <v>312</v>
      </c>
      <c r="H7" s="12">
        <v>293</v>
      </c>
      <c r="I7" s="12">
        <v>46</v>
      </c>
      <c r="J7" s="12">
        <v>78</v>
      </c>
      <c r="K7" s="12">
        <v>19</v>
      </c>
      <c r="L7" s="12">
        <v>0</v>
      </c>
      <c r="M7" s="12">
        <v>20</v>
      </c>
      <c r="N7" s="12">
        <v>157</v>
      </c>
      <c r="O7" s="12">
        <v>51</v>
      </c>
      <c r="P7" s="12">
        <v>5</v>
      </c>
      <c r="Q7" s="12">
        <v>1</v>
      </c>
      <c r="R7" s="12">
        <v>0</v>
      </c>
      <c r="S7" s="12">
        <v>1</v>
      </c>
      <c r="T7" s="12">
        <v>16</v>
      </c>
      <c r="U7" s="12">
        <v>3</v>
      </c>
      <c r="V7" s="12">
        <v>2</v>
      </c>
      <c r="W7" s="12">
        <v>114</v>
      </c>
      <c r="X7" s="12">
        <v>2</v>
      </c>
      <c r="Y7" s="9">
        <v>0.30769230769230771</v>
      </c>
      <c r="Z7" s="9">
        <v>0.53583617747440271</v>
      </c>
    </row>
    <row r="8" spans="1:26">
      <c r="A8" s="6" t="s">
        <v>91</v>
      </c>
      <c r="B8" s="2" t="s">
        <v>30</v>
      </c>
      <c r="C8" s="2" t="s">
        <v>70</v>
      </c>
      <c r="D8" s="6">
        <v>10</v>
      </c>
      <c r="E8" s="9">
        <v>0.29257641921397382</v>
      </c>
      <c r="F8" s="12">
        <v>67</v>
      </c>
      <c r="G8" s="12">
        <v>274</v>
      </c>
      <c r="H8" s="12">
        <v>229</v>
      </c>
      <c r="I8" s="12">
        <v>34</v>
      </c>
      <c r="J8" s="12">
        <v>67</v>
      </c>
      <c r="K8" s="12">
        <v>12</v>
      </c>
      <c r="L8" s="12">
        <v>0</v>
      </c>
      <c r="M8" s="12">
        <v>13</v>
      </c>
      <c r="N8" s="12">
        <v>118</v>
      </c>
      <c r="O8" s="12">
        <v>32</v>
      </c>
      <c r="P8" s="12">
        <v>5</v>
      </c>
      <c r="Q8" s="12">
        <v>2</v>
      </c>
      <c r="R8" s="12">
        <v>0</v>
      </c>
      <c r="S8" s="12">
        <v>3</v>
      </c>
      <c r="T8" s="12">
        <v>40</v>
      </c>
      <c r="U8" s="12">
        <v>2</v>
      </c>
      <c r="V8" s="12">
        <v>2</v>
      </c>
      <c r="W8" s="12">
        <v>42</v>
      </c>
      <c r="X8" s="12">
        <v>4</v>
      </c>
      <c r="Y8" s="9">
        <v>0.3978102189781022</v>
      </c>
      <c r="Z8" s="9">
        <v>0.51528384279475981</v>
      </c>
    </row>
    <row r="9" spans="1:26">
      <c r="A9" s="6" t="s">
        <v>91</v>
      </c>
      <c r="B9" s="2"/>
      <c r="C9" s="2" t="s">
        <v>71</v>
      </c>
      <c r="D9" s="6">
        <v>11</v>
      </c>
      <c r="E9" s="9">
        <v>0.29241877256317689</v>
      </c>
      <c r="F9" s="12">
        <v>69</v>
      </c>
      <c r="G9" s="12">
        <v>301</v>
      </c>
      <c r="H9" s="12">
        <v>277</v>
      </c>
      <c r="I9" s="12">
        <v>40</v>
      </c>
      <c r="J9" s="12">
        <v>81</v>
      </c>
      <c r="K9" s="12">
        <v>13</v>
      </c>
      <c r="L9" s="12">
        <v>1</v>
      </c>
      <c r="M9" s="12">
        <v>7</v>
      </c>
      <c r="N9" s="12">
        <v>117</v>
      </c>
      <c r="O9" s="12">
        <v>23</v>
      </c>
      <c r="P9" s="12">
        <v>1</v>
      </c>
      <c r="Q9" s="12">
        <v>2</v>
      </c>
      <c r="R9" s="12">
        <v>1</v>
      </c>
      <c r="S9" s="12">
        <v>1</v>
      </c>
      <c r="T9" s="12">
        <v>22</v>
      </c>
      <c r="U9" s="12">
        <v>1</v>
      </c>
      <c r="V9" s="12">
        <v>0</v>
      </c>
      <c r="W9" s="12">
        <v>53</v>
      </c>
      <c r="X9" s="12">
        <v>2</v>
      </c>
      <c r="Y9" s="9">
        <v>0.34333333333333332</v>
      </c>
      <c r="Z9" s="9">
        <v>0.42238267148014441</v>
      </c>
    </row>
    <row r="10" spans="1:26">
      <c r="A10" s="6" t="s">
        <v>91</v>
      </c>
      <c r="B10" s="2" t="s">
        <v>36</v>
      </c>
      <c r="C10" s="2" t="s">
        <v>72</v>
      </c>
      <c r="D10" s="6">
        <v>3</v>
      </c>
      <c r="E10" s="9">
        <v>0.31168831168831168</v>
      </c>
      <c r="F10" s="12">
        <v>63</v>
      </c>
      <c r="G10" s="12">
        <v>258</v>
      </c>
      <c r="H10" s="12">
        <v>231</v>
      </c>
      <c r="I10" s="12">
        <v>29</v>
      </c>
      <c r="J10" s="12">
        <v>72</v>
      </c>
      <c r="K10" s="12">
        <v>19</v>
      </c>
      <c r="L10" s="12">
        <v>0</v>
      </c>
      <c r="M10" s="12">
        <v>8</v>
      </c>
      <c r="N10" s="12">
        <v>115</v>
      </c>
      <c r="O10" s="12">
        <v>33</v>
      </c>
      <c r="P10" s="12">
        <v>2</v>
      </c>
      <c r="Q10" s="12">
        <v>1</v>
      </c>
      <c r="R10" s="12">
        <v>0</v>
      </c>
      <c r="S10" s="12">
        <v>0</v>
      </c>
      <c r="T10" s="12">
        <v>23</v>
      </c>
      <c r="U10" s="12">
        <v>1</v>
      </c>
      <c r="V10" s="12">
        <v>4</v>
      </c>
      <c r="W10" s="12">
        <v>52</v>
      </c>
      <c r="X10" s="12">
        <v>7</v>
      </c>
      <c r="Y10" s="9">
        <v>0.38372093023255821</v>
      </c>
      <c r="Z10" s="9">
        <v>0.49783549783549791</v>
      </c>
    </row>
    <row r="11" spans="1:26">
      <c r="A11" s="6" t="s">
        <v>91</v>
      </c>
      <c r="B11" s="2"/>
      <c r="C11" s="2" t="s">
        <v>73</v>
      </c>
      <c r="D11" s="6">
        <v>19</v>
      </c>
      <c r="E11" s="9">
        <v>0.26845637583892618</v>
      </c>
      <c r="F11" s="12">
        <v>80</v>
      </c>
      <c r="G11" s="12">
        <v>334</v>
      </c>
      <c r="H11" s="12">
        <v>298</v>
      </c>
      <c r="I11" s="12">
        <v>42</v>
      </c>
      <c r="J11" s="12">
        <v>80</v>
      </c>
      <c r="K11" s="12">
        <v>12</v>
      </c>
      <c r="L11" s="12">
        <v>1</v>
      </c>
      <c r="M11" s="12">
        <v>25</v>
      </c>
      <c r="N11" s="12">
        <v>169</v>
      </c>
      <c r="O11" s="12">
        <v>74</v>
      </c>
      <c r="P11" s="12">
        <v>1</v>
      </c>
      <c r="Q11" s="12">
        <v>1</v>
      </c>
      <c r="R11" s="12">
        <v>0</v>
      </c>
      <c r="S11" s="12">
        <v>4</v>
      </c>
      <c r="T11" s="12">
        <v>28</v>
      </c>
      <c r="U11" s="12">
        <v>1</v>
      </c>
      <c r="V11" s="12">
        <v>4</v>
      </c>
      <c r="W11" s="12">
        <v>63</v>
      </c>
      <c r="X11" s="12">
        <v>11</v>
      </c>
      <c r="Y11" s="9">
        <v>0.33532934131736519</v>
      </c>
      <c r="Z11" s="9">
        <v>0.56711409395973156</v>
      </c>
    </row>
    <row r="12" spans="1:26">
      <c r="A12" s="6" t="s">
        <v>91</v>
      </c>
      <c r="B12" s="2" t="s">
        <v>31</v>
      </c>
      <c r="C12" s="2" t="s">
        <v>74</v>
      </c>
      <c r="D12" s="6">
        <v>2</v>
      </c>
      <c r="E12" s="9">
        <v>0.34322033898305082</v>
      </c>
      <c r="F12" s="12">
        <v>67</v>
      </c>
      <c r="G12" s="12">
        <v>259</v>
      </c>
      <c r="H12" s="12">
        <v>236</v>
      </c>
      <c r="I12" s="12">
        <v>28</v>
      </c>
      <c r="J12" s="12">
        <v>81</v>
      </c>
      <c r="K12" s="12">
        <v>15</v>
      </c>
      <c r="L12" s="12">
        <v>3</v>
      </c>
      <c r="M12" s="12">
        <v>7</v>
      </c>
      <c r="N12" s="12">
        <v>123</v>
      </c>
      <c r="O12" s="12">
        <v>31</v>
      </c>
      <c r="P12" s="12">
        <v>2</v>
      </c>
      <c r="Q12" s="12">
        <v>5</v>
      </c>
      <c r="R12" s="12">
        <v>0</v>
      </c>
      <c r="S12" s="12">
        <v>2</v>
      </c>
      <c r="T12" s="12">
        <v>17</v>
      </c>
      <c r="U12" s="12">
        <v>1</v>
      </c>
      <c r="V12" s="12">
        <v>4</v>
      </c>
      <c r="W12" s="12">
        <v>39</v>
      </c>
      <c r="X12" s="12">
        <v>3</v>
      </c>
      <c r="Y12" s="9">
        <v>0.39382239382239381</v>
      </c>
      <c r="Z12" s="9">
        <v>0.52118644067796616</v>
      </c>
    </row>
    <row r="13" spans="1:26">
      <c r="A13" s="6" t="s">
        <v>91</v>
      </c>
      <c r="B13" s="2"/>
      <c r="C13" s="2" t="s">
        <v>75</v>
      </c>
      <c r="D13" s="6">
        <v>8</v>
      </c>
      <c r="E13" s="9">
        <v>0.2951388888888889</v>
      </c>
      <c r="F13" s="12">
        <v>83</v>
      </c>
      <c r="G13" s="12">
        <v>356</v>
      </c>
      <c r="H13" s="12">
        <v>288</v>
      </c>
      <c r="I13" s="12">
        <v>48</v>
      </c>
      <c r="J13" s="12">
        <v>85</v>
      </c>
      <c r="K13" s="12">
        <v>14</v>
      </c>
      <c r="L13" s="12">
        <v>1</v>
      </c>
      <c r="M13" s="12">
        <v>9</v>
      </c>
      <c r="N13" s="12">
        <v>128</v>
      </c>
      <c r="O13" s="12">
        <v>41</v>
      </c>
      <c r="P13" s="12">
        <v>0</v>
      </c>
      <c r="Q13" s="12">
        <v>0</v>
      </c>
      <c r="R13" s="12">
        <v>0</v>
      </c>
      <c r="S13" s="12">
        <v>4</v>
      </c>
      <c r="T13" s="12">
        <v>62</v>
      </c>
      <c r="U13" s="12">
        <v>3</v>
      </c>
      <c r="V13" s="12">
        <v>2</v>
      </c>
      <c r="W13" s="12">
        <v>60</v>
      </c>
      <c r="X13" s="12">
        <v>13</v>
      </c>
      <c r="Y13" s="9">
        <v>0.41853932584269671</v>
      </c>
      <c r="Z13" s="9">
        <v>0.44444444444444442</v>
      </c>
    </row>
    <row r="14" spans="1:26">
      <c r="A14" s="6" t="s">
        <v>91</v>
      </c>
      <c r="B14" s="2"/>
      <c r="C14" s="2" t="s">
        <v>76</v>
      </c>
      <c r="D14" s="6">
        <v>18</v>
      </c>
      <c r="E14" s="9">
        <v>0.25263157894736837</v>
      </c>
      <c r="F14" s="12">
        <v>81</v>
      </c>
      <c r="G14" s="12">
        <v>347</v>
      </c>
      <c r="H14" s="12">
        <v>285</v>
      </c>
      <c r="I14" s="12">
        <v>34</v>
      </c>
      <c r="J14" s="12">
        <v>72</v>
      </c>
      <c r="K14" s="12">
        <v>21</v>
      </c>
      <c r="L14" s="12">
        <v>3</v>
      </c>
      <c r="M14" s="12">
        <v>11</v>
      </c>
      <c r="N14" s="12">
        <v>132</v>
      </c>
      <c r="O14" s="12">
        <v>63</v>
      </c>
      <c r="P14" s="12">
        <v>1</v>
      </c>
      <c r="Q14" s="12">
        <v>2</v>
      </c>
      <c r="R14" s="12">
        <v>0</v>
      </c>
      <c r="S14" s="12">
        <v>4</v>
      </c>
      <c r="T14" s="12">
        <v>52</v>
      </c>
      <c r="U14" s="12">
        <v>1</v>
      </c>
      <c r="V14" s="12">
        <v>6</v>
      </c>
      <c r="W14" s="12">
        <v>51</v>
      </c>
      <c r="X14" s="12">
        <v>6</v>
      </c>
      <c r="Y14" s="9">
        <v>0.37463976945244959</v>
      </c>
      <c r="Z14" s="9">
        <v>0.4631578947368421</v>
      </c>
    </row>
    <row r="15" spans="1:26">
      <c r="A15" s="6" t="s">
        <v>91</v>
      </c>
      <c r="B15" s="2" t="s">
        <v>32</v>
      </c>
      <c r="C15" s="2" t="s">
        <v>77</v>
      </c>
      <c r="D15" s="6">
        <v>4</v>
      </c>
      <c r="E15" s="9">
        <v>0.31205673758865249</v>
      </c>
      <c r="F15" s="12">
        <v>79</v>
      </c>
      <c r="G15" s="12">
        <v>345</v>
      </c>
      <c r="H15" s="12">
        <v>282</v>
      </c>
      <c r="I15" s="12">
        <v>48</v>
      </c>
      <c r="J15" s="12">
        <v>88</v>
      </c>
      <c r="K15" s="12">
        <v>22</v>
      </c>
      <c r="L15" s="12">
        <v>1</v>
      </c>
      <c r="M15" s="12">
        <v>6</v>
      </c>
      <c r="N15" s="12">
        <v>130</v>
      </c>
      <c r="O15" s="12">
        <v>49</v>
      </c>
      <c r="P15" s="12">
        <v>6</v>
      </c>
      <c r="Q15" s="12">
        <v>5</v>
      </c>
      <c r="R15" s="12">
        <v>5</v>
      </c>
      <c r="S15" s="12">
        <v>6</v>
      </c>
      <c r="T15" s="12">
        <v>47</v>
      </c>
      <c r="U15" s="12">
        <v>1</v>
      </c>
      <c r="V15" s="12">
        <v>5</v>
      </c>
      <c r="W15" s="12">
        <v>50</v>
      </c>
      <c r="X15" s="12">
        <v>5</v>
      </c>
      <c r="Y15" s="9">
        <v>0.41176470588235292</v>
      </c>
      <c r="Z15" s="9">
        <v>0.46099290780141838</v>
      </c>
    </row>
    <row r="16" spans="1:26">
      <c r="A16" s="6" t="s">
        <v>91</v>
      </c>
      <c r="B16" s="2"/>
      <c r="C16" s="2" t="s">
        <v>78</v>
      </c>
      <c r="D16" s="6">
        <v>7</v>
      </c>
      <c r="E16" s="9">
        <v>0.2967479674796748</v>
      </c>
      <c r="F16" s="12">
        <v>72</v>
      </c>
      <c r="G16" s="12">
        <v>282</v>
      </c>
      <c r="H16" s="12">
        <v>246</v>
      </c>
      <c r="I16" s="12">
        <v>33</v>
      </c>
      <c r="J16" s="12">
        <v>73</v>
      </c>
      <c r="K16" s="12">
        <v>9</v>
      </c>
      <c r="L16" s="12">
        <v>0</v>
      </c>
      <c r="M16" s="12">
        <v>18</v>
      </c>
      <c r="N16" s="12">
        <v>136</v>
      </c>
      <c r="O16" s="12">
        <v>54</v>
      </c>
      <c r="P16" s="12">
        <v>0</v>
      </c>
      <c r="Q16" s="12">
        <v>1</v>
      </c>
      <c r="R16" s="12">
        <v>0</v>
      </c>
      <c r="S16" s="12">
        <v>5</v>
      </c>
      <c r="T16" s="12">
        <v>29</v>
      </c>
      <c r="U16" s="12">
        <v>1</v>
      </c>
      <c r="V16" s="12">
        <v>2</v>
      </c>
      <c r="W16" s="12">
        <v>51</v>
      </c>
      <c r="X16" s="12">
        <v>9</v>
      </c>
      <c r="Y16" s="9">
        <v>0.36879432624113467</v>
      </c>
      <c r="Z16" s="9">
        <v>0.55284552845528456</v>
      </c>
    </row>
    <row r="17" spans="1:26">
      <c r="A17" s="6" t="s">
        <v>91</v>
      </c>
      <c r="B17" s="2"/>
      <c r="C17" s="2" t="s">
        <v>79</v>
      </c>
      <c r="D17" s="6">
        <v>20</v>
      </c>
      <c r="E17" s="9">
        <v>0.24390243902439021</v>
      </c>
      <c r="F17" s="12">
        <v>79</v>
      </c>
      <c r="G17" s="12">
        <v>345</v>
      </c>
      <c r="H17" s="12">
        <v>287</v>
      </c>
      <c r="I17" s="12">
        <v>48</v>
      </c>
      <c r="J17" s="12">
        <v>70</v>
      </c>
      <c r="K17" s="12">
        <v>21</v>
      </c>
      <c r="L17" s="12">
        <v>0</v>
      </c>
      <c r="M17" s="12">
        <v>19</v>
      </c>
      <c r="N17" s="12">
        <v>148</v>
      </c>
      <c r="O17" s="12">
        <v>50</v>
      </c>
      <c r="P17" s="12">
        <v>3</v>
      </c>
      <c r="Q17" s="12">
        <v>1</v>
      </c>
      <c r="R17" s="12">
        <v>0</v>
      </c>
      <c r="S17" s="12">
        <v>2</v>
      </c>
      <c r="T17" s="12">
        <v>50</v>
      </c>
      <c r="U17" s="12">
        <v>2</v>
      </c>
      <c r="V17" s="12">
        <v>6</v>
      </c>
      <c r="W17" s="12">
        <v>84</v>
      </c>
      <c r="X17" s="12">
        <v>7</v>
      </c>
      <c r="Y17" s="9">
        <v>0.36521739130434783</v>
      </c>
      <c r="Z17" s="9">
        <v>0.51567944250871078</v>
      </c>
    </row>
    <row r="18" spans="1:26">
      <c r="A18" s="6" t="s">
        <v>91</v>
      </c>
      <c r="B18" s="2" t="s">
        <v>33</v>
      </c>
      <c r="C18" s="2" t="s">
        <v>80</v>
      </c>
      <c r="D18" s="6">
        <v>18</v>
      </c>
      <c r="E18" s="9">
        <v>0.27464788732394368</v>
      </c>
      <c r="F18" s="12">
        <v>76</v>
      </c>
      <c r="G18" s="12">
        <v>327</v>
      </c>
      <c r="H18" s="12">
        <v>284</v>
      </c>
      <c r="I18" s="12">
        <v>51</v>
      </c>
      <c r="J18" s="12">
        <v>78</v>
      </c>
      <c r="K18" s="12">
        <v>11</v>
      </c>
      <c r="L18" s="12">
        <v>0</v>
      </c>
      <c r="M18" s="12">
        <v>24</v>
      </c>
      <c r="N18" s="12">
        <v>161</v>
      </c>
      <c r="O18" s="12">
        <v>61</v>
      </c>
      <c r="P18" s="12">
        <v>3</v>
      </c>
      <c r="Q18" s="12">
        <v>1</v>
      </c>
      <c r="R18" s="12">
        <v>0</v>
      </c>
      <c r="S18" s="12">
        <v>3</v>
      </c>
      <c r="T18" s="12">
        <v>39</v>
      </c>
      <c r="U18" s="12">
        <v>0</v>
      </c>
      <c r="V18" s="12">
        <v>1</v>
      </c>
      <c r="W18" s="12">
        <v>62</v>
      </c>
      <c r="X18" s="12">
        <v>2</v>
      </c>
      <c r="Y18" s="9">
        <v>0.36085626911314977</v>
      </c>
      <c r="Z18" s="9">
        <v>0.56690140845070425</v>
      </c>
    </row>
    <row r="19" spans="1:26">
      <c r="A19" s="6" t="s">
        <v>91</v>
      </c>
      <c r="B19" s="2"/>
      <c r="C19" s="2" t="s">
        <v>81</v>
      </c>
      <c r="D19" s="6">
        <v>22</v>
      </c>
      <c r="E19" s="9">
        <v>0.26373626373626369</v>
      </c>
      <c r="F19" s="12">
        <v>79</v>
      </c>
      <c r="G19" s="12">
        <v>338</v>
      </c>
      <c r="H19" s="12">
        <v>273</v>
      </c>
      <c r="I19" s="12">
        <v>48</v>
      </c>
      <c r="J19" s="12">
        <v>72</v>
      </c>
      <c r="K19" s="12">
        <v>12</v>
      </c>
      <c r="L19" s="12">
        <v>0</v>
      </c>
      <c r="M19" s="12">
        <v>24</v>
      </c>
      <c r="N19" s="12">
        <v>156</v>
      </c>
      <c r="O19" s="12">
        <v>57</v>
      </c>
      <c r="P19" s="12">
        <v>8</v>
      </c>
      <c r="Q19" s="12">
        <v>5</v>
      </c>
      <c r="R19" s="12">
        <v>0</v>
      </c>
      <c r="S19" s="12">
        <v>3</v>
      </c>
      <c r="T19" s="12">
        <v>60</v>
      </c>
      <c r="U19" s="12">
        <v>2</v>
      </c>
      <c r="V19" s="12">
        <v>2</v>
      </c>
      <c r="W19" s="12">
        <v>74</v>
      </c>
      <c r="X19" s="12">
        <v>8</v>
      </c>
      <c r="Y19" s="9">
        <v>0.39644970414201192</v>
      </c>
      <c r="Z19" s="9">
        <v>0.5714285714285714</v>
      </c>
    </row>
    <row r="20" spans="1:26">
      <c r="A20" s="6" t="s">
        <v>91</v>
      </c>
      <c r="B20" s="2" t="s">
        <v>37</v>
      </c>
      <c r="C20" s="2" t="s">
        <v>82</v>
      </c>
      <c r="D20" s="6">
        <v>1</v>
      </c>
      <c r="E20" s="9">
        <v>0.33027522935779818</v>
      </c>
      <c r="F20" s="12">
        <v>62</v>
      </c>
      <c r="G20" s="12">
        <v>258</v>
      </c>
      <c r="H20" s="12">
        <v>218</v>
      </c>
      <c r="I20" s="12">
        <v>38</v>
      </c>
      <c r="J20" s="12">
        <v>72</v>
      </c>
      <c r="K20" s="12">
        <v>12</v>
      </c>
      <c r="L20" s="12">
        <v>0</v>
      </c>
      <c r="M20" s="12">
        <v>18</v>
      </c>
      <c r="N20" s="12">
        <v>138</v>
      </c>
      <c r="O20" s="12">
        <v>46</v>
      </c>
      <c r="P20" s="12">
        <v>1</v>
      </c>
      <c r="Q20" s="12">
        <v>0</v>
      </c>
      <c r="R20" s="12">
        <v>0</v>
      </c>
      <c r="S20" s="12">
        <v>0</v>
      </c>
      <c r="T20" s="12">
        <v>36</v>
      </c>
      <c r="U20" s="12">
        <v>2</v>
      </c>
      <c r="V20" s="12">
        <v>4</v>
      </c>
      <c r="W20" s="12">
        <v>64</v>
      </c>
      <c r="X20" s="12">
        <v>2</v>
      </c>
      <c r="Y20" s="9">
        <v>0.43410852713178288</v>
      </c>
      <c r="Z20" s="9">
        <v>0.6330275229357798</v>
      </c>
    </row>
    <row r="21" spans="1:26">
      <c r="A21" s="6" t="s">
        <v>91</v>
      </c>
      <c r="B21" s="2"/>
      <c r="C21" s="2" t="s">
        <v>83</v>
      </c>
      <c r="D21" s="6">
        <v>2</v>
      </c>
      <c r="E21" s="9">
        <v>0.32258064516129031</v>
      </c>
      <c r="F21" s="12">
        <v>80</v>
      </c>
      <c r="G21" s="12">
        <v>347</v>
      </c>
      <c r="H21" s="12">
        <v>310</v>
      </c>
      <c r="I21" s="12">
        <v>45</v>
      </c>
      <c r="J21" s="12">
        <v>100</v>
      </c>
      <c r="K21" s="12">
        <v>25</v>
      </c>
      <c r="L21" s="12">
        <v>2</v>
      </c>
      <c r="M21" s="12">
        <v>8</v>
      </c>
      <c r="N21" s="12">
        <v>153</v>
      </c>
      <c r="O21" s="12">
        <v>30</v>
      </c>
      <c r="P21" s="12">
        <v>0</v>
      </c>
      <c r="Q21" s="12">
        <v>1</v>
      </c>
      <c r="R21" s="12">
        <v>0</v>
      </c>
      <c r="S21" s="12">
        <v>3</v>
      </c>
      <c r="T21" s="12">
        <v>31</v>
      </c>
      <c r="U21" s="12">
        <v>1</v>
      </c>
      <c r="V21" s="12">
        <v>3</v>
      </c>
      <c r="W21" s="12">
        <v>38</v>
      </c>
      <c r="X21" s="12">
        <v>9</v>
      </c>
      <c r="Y21" s="9">
        <v>0.3861671469740634</v>
      </c>
      <c r="Z21" s="9">
        <v>0.49354838709677418</v>
      </c>
    </row>
    <row r="22" spans="1:26">
      <c r="A22" s="6" t="s">
        <v>91</v>
      </c>
      <c r="B22" s="2"/>
      <c r="C22" s="2" t="s">
        <v>84</v>
      </c>
      <c r="D22" s="6">
        <v>4</v>
      </c>
      <c r="E22" s="9">
        <v>0.31159420289855072</v>
      </c>
      <c r="F22" s="12">
        <v>75</v>
      </c>
      <c r="G22" s="12">
        <v>295</v>
      </c>
      <c r="H22" s="12">
        <v>276</v>
      </c>
      <c r="I22" s="12">
        <v>50</v>
      </c>
      <c r="J22" s="12">
        <v>86</v>
      </c>
      <c r="K22" s="12">
        <v>20</v>
      </c>
      <c r="L22" s="12">
        <v>1</v>
      </c>
      <c r="M22" s="12">
        <v>8</v>
      </c>
      <c r="N22" s="12">
        <v>132</v>
      </c>
      <c r="O22" s="12">
        <v>27</v>
      </c>
      <c r="P22" s="12">
        <v>6</v>
      </c>
      <c r="Q22" s="12">
        <v>2</v>
      </c>
      <c r="R22" s="12">
        <v>3</v>
      </c>
      <c r="S22" s="12">
        <v>0</v>
      </c>
      <c r="T22" s="12">
        <v>14</v>
      </c>
      <c r="U22" s="12">
        <v>1</v>
      </c>
      <c r="V22" s="12">
        <v>2</v>
      </c>
      <c r="W22" s="12">
        <v>35</v>
      </c>
      <c r="X22" s="12">
        <v>6</v>
      </c>
      <c r="Y22" s="9">
        <v>0.34931506849315069</v>
      </c>
      <c r="Z22" s="9">
        <v>0.47826086956521741</v>
      </c>
    </row>
    <row r="23" spans="1:26">
      <c r="A23" s="6" t="s">
        <v>91</v>
      </c>
      <c r="B23" s="2"/>
      <c r="C23" s="2" t="s">
        <v>85</v>
      </c>
      <c r="D23" s="6">
        <v>8</v>
      </c>
      <c r="E23" s="9">
        <v>0.29629629629629628</v>
      </c>
      <c r="F23" s="12">
        <v>80</v>
      </c>
      <c r="G23" s="12">
        <v>324</v>
      </c>
      <c r="H23" s="12">
        <v>297</v>
      </c>
      <c r="I23" s="12">
        <v>30</v>
      </c>
      <c r="J23" s="12">
        <v>88</v>
      </c>
      <c r="K23" s="12">
        <v>17</v>
      </c>
      <c r="L23" s="12">
        <v>0</v>
      </c>
      <c r="M23" s="12">
        <v>7</v>
      </c>
      <c r="N23" s="12">
        <v>126</v>
      </c>
      <c r="O23" s="12">
        <v>43</v>
      </c>
      <c r="P23" s="12">
        <v>0</v>
      </c>
      <c r="Q23" s="12">
        <v>0</v>
      </c>
      <c r="R23" s="12">
        <v>0</v>
      </c>
      <c r="S23" s="12">
        <v>4</v>
      </c>
      <c r="T23" s="12">
        <v>22</v>
      </c>
      <c r="U23" s="12">
        <v>2</v>
      </c>
      <c r="V23" s="12">
        <v>1</v>
      </c>
      <c r="W23" s="12">
        <v>25</v>
      </c>
      <c r="X23" s="12">
        <v>7</v>
      </c>
      <c r="Y23" s="9">
        <v>0.34259259259259262</v>
      </c>
      <c r="Z23" s="9">
        <v>0.42424242424242431</v>
      </c>
    </row>
    <row r="24" spans="1:26">
      <c r="A24" s="6" t="s">
        <v>91</v>
      </c>
      <c r="B24" s="2"/>
      <c r="C24" s="2" t="s">
        <v>86</v>
      </c>
      <c r="D24" s="6">
        <v>14</v>
      </c>
      <c r="E24" s="9">
        <v>0.28363636363636358</v>
      </c>
      <c r="F24" s="12">
        <v>75</v>
      </c>
      <c r="G24" s="12">
        <v>293</v>
      </c>
      <c r="H24" s="12">
        <v>275</v>
      </c>
      <c r="I24" s="12">
        <v>35</v>
      </c>
      <c r="J24" s="12">
        <v>78</v>
      </c>
      <c r="K24" s="12">
        <v>17</v>
      </c>
      <c r="L24" s="12">
        <v>2</v>
      </c>
      <c r="M24" s="12">
        <v>11</v>
      </c>
      <c r="N24" s="12">
        <v>132</v>
      </c>
      <c r="O24" s="12">
        <v>36</v>
      </c>
      <c r="P24" s="12">
        <v>0</v>
      </c>
      <c r="Q24" s="12">
        <v>1</v>
      </c>
      <c r="R24" s="12">
        <v>1</v>
      </c>
      <c r="S24" s="12">
        <v>0</v>
      </c>
      <c r="T24" s="12">
        <v>13</v>
      </c>
      <c r="U24" s="12">
        <v>0</v>
      </c>
      <c r="V24" s="12">
        <v>4</v>
      </c>
      <c r="W24" s="12">
        <v>61</v>
      </c>
      <c r="X24" s="12">
        <v>9</v>
      </c>
      <c r="Y24" s="9">
        <v>0.32534246575342468</v>
      </c>
      <c r="Z24" s="9">
        <v>0.48</v>
      </c>
    </row>
    <row r="25" spans="1:26">
      <c r="A25" s="6" t="s">
        <v>91</v>
      </c>
      <c r="B25" s="2" t="s">
        <v>34</v>
      </c>
      <c r="C25" s="2" t="s">
        <v>87</v>
      </c>
      <c r="D25" s="6">
        <v>10</v>
      </c>
      <c r="E25" s="9">
        <v>0.28896103896103897</v>
      </c>
      <c r="F25" s="12">
        <v>82</v>
      </c>
      <c r="G25" s="12">
        <v>348</v>
      </c>
      <c r="H25" s="12">
        <v>308</v>
      </c>
      <c r="I25" s="12">
        <v>56</v>
      </c>
      <c r="J25" s="12">
        <v>89</v>
      </c>
      <c r="K25" s="12">
        <v>22</v>
      </c>
      <c r="L25" s="12">
        <v>1</v>
      </c>
      <c r="M25" s="12">
        <v>18</v>
      </c>
      <c r="N25" s="12">
        <v>167</v>
      </c>
      <c r="O25" s="12">
        <v>48</v>
      </c>
      <c r="P25" s="12">
        <v>3</v>
      </c>
      <c r="Q25" s="12">
        <v>0</v>
      </c>
      <c r="R25" s="12">
        <v>0</v>
      </c>
      <c r="S25" s="12">
        <v>1</v>
      </c>
      <c r="T25" s="12">
        <v>36</v>
      </c>
      <c r="U25" s="12">
        <v>6</v>
      </c>
      <c r="V25" s="12">
        <v>3</v>
      </c>
      <c r="W25" s="12">
        <v>67</v>
      </c>
      <c r="X25" s="12">
        <v>4</v>
      </c>
      <c r="Y25" s="9">
        <v>0.36781609195402298</v>
      </c>
      <c r="Z25" s="9">
        <v>0.54220779220779225</v>
      </c>
    </row>
    <row r="26" spans="1:26">
      <c r="A26" s="6" t="s">
        <v>91</v>
      </c>
      <c r="B26" s="2"/>
      <c r="C26" s="2" t="s">
        <v>88</v>
      </c>
      <c r="D26" s="6">
        <v>12</v>
      </c>
      <c r="E26" s="9">
        <v>0.28382838283828382</v>
      </c>
      <c r="F26" s="12">
        <v>82</v>
      </c>
      <c r="G26" s="12">
        <v>338</v>
      </c>
      <c r="H26" s="12">
        <v>303</v>
      </c>
      <c r="I26" s="12">
        <v>35</v>
      </c>
      <c r="J26" s="12">
        <v>86</v>
      </c>
      <c r="K26" s="12">
        <v>19</v>
      </c>
      <c r="L26" s="12">
        <v>1</v>
      </c>
      <c r="M26" s="12">
        <v>10</v>
      </c>
      <c r="N26" s="12">
        <v>137</v>
      </c>
      <c r="O26" s="12">
        <v>40</v>
      </c>
      <c r="P26" s="12">
        <v>4</v>
      </c>
      <c r="Q26" s="12">
        <v>0</v>
      </c>
      <c r="R26" s="12">
        <v>2</v>
      </c>
      <c r="S26" s="12">
        <v>4</v>
      </c>
      <c r="T26" s="12">
        <v>29</v>
      </c>
      <c r="U26" s="12">
        <v>1</v>
      </c>
      <c r="V26" s="12">
        <v>0</v>
      </c>
      <c r="W26" s="12">
        <v>51</v>
      </c>
      <c r="X26" s="12">
        <v>4</v>
      </c>
      <c r="Y26" s="9">
        <v>0.34226190476190482</v>
      </c>
      <c r="Z26" s="9">
        <v>0.45214521452145212</v>
      </c>
    </row>
    <row r="27" spans="1:26">
      <c r="A27" s="6" t="s">
        <v>91</v>
      </c>
      <c r="B27" s="2" t="s">
        <v>35</v>
      </c>
      <c r="C27" s="2" t="s">
        <v>89</v>
      </c>
      <c r="D27" s="6">
        <v>1</v>
      </c>
      <c r="E27" s="9">
        <v>0.3443708609271523</v>
      </c>
      <c r="F27" s="12">
        <v>82</v>
      </c>
      <c r="G27" s="12">
        <v>351</v>
      </c>
      <c r="H27" s="12">
        <v>302</v>
      </c>
      <c r="I27" s="12">
        <v>44</v>
      </c>
      <c r="J27" s="12">
        <v>104</v>
      </c>
      <c r="K27" s="12">
        <v>15</v>
      </c>
      <c r="L27" s="12">
        <v>1</v>
      </c>
      <c r="M27" s="12">
        <v>16</v>
      </c>
      <c r="N27" s="12">
        <v>169</v>
      </c>
      <c r="O27" s="12">
        <v>52</v>
      </c>
      <c r="P27" s="12">
        <v>0</v>
      </c>
      <c r="Q27" s="12">
        <v>0</v>
      </c>
      <c r="R27" s="12">
        <v>0</v>
      </c>
      <c r="S27" s="12">
        <v>2</v>
      </c>
      <c r="T27" s="12">
        <v>43</v>
      </c>
      <c r="U27" s="12">
        <v>5</v>
      </c>
      <c r="V27" s="12">
        <v>4</v>
      </c>
      <c r="W27" s="12">
        <v>17</v>
      </c>
      <c r="X27" s="12">
        <v>8</v>
      </c>
      <c r="Y27" s="9">
        <v>0.43019943019943019</v>
      </c>
      <c r="Z27" s="9">
        <v>0.55960264900662249</v>
      </c>
    </row>
    <row r="28" spans="1:26">
      <c r="A28" s="6" t="s">
        <v>91</v>
      </c>
      <c r="B28" s="2"/>
      <c r="C28" s="2" t="s">
        <v>90</v>
      </c>
      <c r="D28" s="6">
        <v>5</v>
      </c>
      <c r="E28" s="9">
        <v>0.31153846153846149</v>
      </c>
      <c r="F28" s="12">
        <v>73</v>
      </c>
      <c r="G28" s="12">
        <v>290</v>
      </c>
      <c r="H28" s="12">
        <v>260</v>
      </c>
      <c r="I28" s="12">
        <v>39</v>
      </c>
      <c r="J28" s="12">
        <v>81</v>
      </c>
      <c r="K28" s="12">
        <v>13</v>
      </c>
      <c r="L28" s="12">
        <v>1</v>
      </c>
      <c r="M28" s="12">
        <v>18</v>
      </c>
      <c r="N28" s="12">
        <v>150</v>
      </c>
      <c r="O28" s="12">
        <v>54</v>
      </c>
      <c r="P28" s="12">
        <v>2</v>
      </c>
      <c r="Q28" s="12">
        <v>3</v>
      </c>
      <c r="R28" s="12">
        <v>0</v>
      </c>
      <c r="S28" s="12">
        <v>2</v>
      </c>
      <c r="T28" s="12">
        <v>22</v>
      </c>
      <c r="U28" s="12">
        <v>1</v>
      </c>
      <c r="V28" s="12">
        <v>6</v>
      </c>
      <c r="W28" s="12">
        <v>57</v>
      </c>
      <c r="X28" s="12">
        <v>10</v>
      </c>
      <c r="Y28" s="9">
        <v>0.37586206896551722</v>
      </c>
      <c r="Z28" s="9">
        <v>0.57692307692307687</v>
      </c>
    </row>
    <row r="29" spans="1:26">
      <c r="A29" s="7" t="s">
        <v>92</v>
      </c>
      <c r="B29" s="3" t="s">
        <v>26</v>
      </c>
      <c r="C29" s="3" t="s">
        <v>38</v>
      </c>
      <c r="D29" s="7">
        <v>22</v>
      </c>
      <c r="E29" s="10">
        <v>0.243801652892562</v>
      </c>
      <c r="F29" s="13">
        <v>71</v>
      </c>
      <c r="G29" s="13">
        <v>284</v>
      </c>
      <c r="H29" s="13">
        <v>242</v>
      </c>
      <c r="I29" s="13">
        <v>18</v>
      </c>
      <c r="J29" s="13">
        <v>59</v>
      </c>
      <c r="K29" s="13">
        <v>11</v>
      </c>
      <c r="L29" s="13">
        <v>0</v>
      </c>
      <c r="M29" s="13">
        <v>2</v>
      </c>
      <c r="N29" s="13">
        <v>76</v>
      </c>
      <c r="O29" s="13">
        <v>26</v>
      </c>
      <c r="P29" s="13">
        <v>5</v>
      </c>
      <c r="Q29" s="13">
        <v>1</v>
      </c>
      <c r="R29" s="13">
        <v>4</v>
      </c>
      <c r="S29" s="13">
        <v>3</v>
      </c>
      <c r="T29" s="13">
        <v>28</v>
      </c>
      <c r="U29" s="13">
        <v>0</v>
      </c>
      <c r="V29" s="13">
        <v>7</v>
      </c>
      <c r="W29" s="13">
        <v>65</v>
      </c>
      <c r="X29" s="13">
        <v>9</v>
      </c>
      <c r="Y29" s="10">
        <v>0.33571428571428569</v>
      </c>
      <c r="Z29" s="10">
        <v>0.31404958677685951</v>
      </c>
    </row>
    <row r="30" spans="1:26">
      <c r="A30" s="7" t="s">
        <v>92</v>
      </c>
      <c r="B30" s="3"/>
      <c r="C30" s="3" t="s">
        <v>39</v>
      </c>
      <c r="D30" s="7">
        <v>26</v>
      </c>
      <c r="E30" s="10">
        <v>0.23214285714285721</v>
      </c>
      <c r="F30" s="13">
        <v>65</v>
      </c>
      <c r="G30" s="13">
        <v>279</v>
      </c>
      <c r="H30" s="13">
        <v>224</v>
      </c>
      <c r="I30" s="13">
        <v>33</v>
      </c>
      <c r="J30" s="13">
        <v>52</v>
      </c>
      <c r="K30" s="13">
        <v>9</v>
      </c>
      <c r="L30" s="13">
        <v>1</v>
      </c>
      <c r="M30" s="13">
        <v>3</v>
      </c>
      <c r="N30" s="13">
        <v>72</v>
      </c>
      <c r="O30" s="13">
        <v>20</v>
      </c>
      <c r="P30" s="13">
        <v>11</v>
      </c>
      <c r="Q30" s="13">
        <v>4</v>
      </c>
      <c r="R30" s="13">
        <v>2</v>
      </c>
      <c r="S30" s="13">
        <v>2</v>
      </c>
      <c r="T30" s="13">
        <v>48</v>
      </c>
      <c r="U30" s="13">
        <v>0</v>
      </c>
      <c r="V30" s="13">
        <v>3</v>
      </c>
      <c r="W30" s="13">
        <v>52</v>
      </c>
      <c r="X30" s="13">
        <v>1</v>
      </c>
      <c r="Y30" s="10">
        <v>0.37184115523465711</v>
      </c>
      <c r="Z30" s="10">
        <v>0.32142857142857151</v>
      </c>
    </row>
    <row r="31" spans="1:26">
      <c r="A31" s="7" t="s">
        <v>92</v>
      </c>
      <c r="B31" s="3" t="s">
        <v>27</v>
      </c>
      <c r="C31" s="3" t="s">
        <v>40</v>
      </c>
      <c r="D31" s="7">
        <v>21</v>
      </c>
      <c r="E31" s="10">
        <v>0.26576576576576583</v>
      </c>
      <c r="F31" s="13">
        <v>72</v>
      </c>
      <c r="G31" s="13">
        <v>249</v>
      </c>
      <c r="H31" s="13">
        <v>222</v>
      </c>
      <c r="I31" s="13">
        <v>20</v>
      </c>
      <c r="J31" s="13">
        <v>59</v>
      </c>
      <c r="K31" s="13">
        <v>13</v>
      </c>
      <c r="L31" s="13">
        <v>0</v>
      </c>
      <c r="M31" s="13">
        <v>6</v>
      </c>
      <c r="N31" s="13">
        <v>90</v>
      </c>
      <c r="O31" s="13">
        <v>24</v>
      </c>
      <c r="P31" s="13">
        <v>1</v>
      </c>
      <c r="Q31" s="13">
        <v>1</v>
      </c>
      <c r="R31" s="13">
        <v>2</v>
      </c>
      <c r="S31" s="13">
        <v>1</v>
      </c>
      <c r="T31" s="13">
        <v>23</v>
      </c>
      <c r="U31" s="13">
        <v>2</v>
      </c>
      <c r="V31" s="13">
        <v>1</v>
      </c>
      <c r="W31" s="13">
        <v>38</v>
      </c>
      <c r="X31" s="13">
        <v>6</v>
      </c>
      <c r="Y31" s="10">
        <v>0.33603238866396762</v>
      </c>
      <c r="Z31" s="10">
        <v>0.40540540540540537</v>
      </c>
    </row>
    <row r="32" spans="1:26">
      <c r="A32" s="7" t="s">
        <v>92</v>
      </c>
      <c r="B32" s="3"/>
      <c r="C32" s="3" t="s">
        <v>41</v>
      </c>
      <c r="D32" s="7">
        <v>23</v>
      </c>
      <c r="E32" s="10">
        <v>0.25951557093425598</v>
      </c>
      <c r="F32" s="13">
        <v>79</v>
      </c>
      <c r="G32" s="13">
        <v>320</v>
      </c>
      <c r="H32" s="13">
        <v>289</v>
      </c>
      <c r="I32" s="13">
        <v>26</v>
      </c>
      <c r="J32" s="13">
        <v>75</v>
      </c>
      <c r="K32" s="13">
        <v>14</v>
      </c>
      <c r="L32" s="13">
        <v>0</v>
      </c>
      <c r="M32" s="13">
        <v>5</v>
      </c>
      <c r="N32" s="13">
        <v>104</v>
      </c>
      <c r="O32" s="13">
        <v>24</v>
      </c>
      <c r="P32" s="13">
        <v>1</v>
      </c>
      <c r="Q32" s="13">
        <v>0</v>
      </c>
      <c r="R32" s="13">
        <v>0</v>
      </c>
      <c r="S32" s="13">
        <v>3</v>
      </c>
      <c r="T32" s="13">
        <v>28</v>
      </c>
      <c r="U32" s="13">
        <v>2</v>
      </c>
      <c r="V32" s="13">
        <v>0</v>
      </c>
      <c r="W32" s="13">
        <v>47</v>
      </c>
      <c r="X32" s="13">
        <v>10</v>
      </c>
      <c r="Y32" s="10">
        <v>0.32187500000000002</v>
      </c>
      <c r="Z32" s="10">
        <v>0.35986159169550169</v>
      </c>
    </row>
    <row r="33" spans="1:26">
      <c r="A33" s="7" t="s">
        <v>92</v>
      </c>
      <c r="B33" s="3" t="s">
        <v>28</v>
      </c>
      <c r="C33" s="3" t="s">
        <v>42</v>
      </c>
      <c r="D33" s="7">
        <v>9</v>
      </c>
      <c r="E33" s="10">
        <v>0.29004329004328999</v>
      </c>
      <c r="F33" s="13">
        <v>61</v>
      </c>
      <c r="G33" s="13">
        <v>262</v>
      </c>
      <c r="H33" s="13">
        <v>231</v>
      </c>
      <c r="I33" s="13">
        <v>34</v>
      </c>
      <c r="J33" s="13">
        <v>67</v>
      </c>
      <c r="K33" s="13">
        <v>9</v>
      </c>
      <c r="L33" s="13">
        <v>5</v>
      </c>
      <c r="M33" s="13">
        <v>1</v>
      </c>
      <c r="N33" s="13">
        <v>89</v>
      </c>
      <c r="O33" s="13">
        <v>14</v>
      </c>
      <c r="P33" s="13">
        <v>18</v>
      </c>
      <c r="Q33" s="13">
        <v>2</v>
      </c>
      <c r="R33" s="13">
        <v>10</v>
      </c>
      <c r="S33" s="13">
        <v>1</v>
      </c>
      <c r="T33" s="13">
        <v>18</v>
      </c>
      <c r="U33" s="13">
        <v>0</v>
      </c>
      <c r="V33" s="13">
        <v>2</v>
      </c>
      <c r="W33" s="13">
        <v>39</v>
      </c>
      <c r="X33" s="13">
        <v>2</v>
      </c>
      <c r="Y33" s="10">
        <v>0.34523809523809518</v>
      </c>
      <c r="Z33" s="10">
        <v>0.38528138528138528</v>
      </c>
    </row>
    <row r="34" spans="1:26">
      <c r="A34" s="7" t="s">
        <v>92</v>
      </c>
      <c r="B34" s="3"/>
      <c r="C34" s="3" t="s">
        <v>43</v>
      </c>
      <c r="D34" s="7">
        <v>14</v>
      </c>
      <c r="E34" s="10">
        <v>0.26717557251908403</v>
      </c>
      <c r="F34" s="13">
        <v>76</v>
      </c>
      <c r="G34" s="13">
        <v>292</v>
      </c>
      <c r="H34" s="13">
        <v>262</v>
      </c>
      <c r="I34" s="13">
        <v>29</v>
      </c>
      <c r="J34" s="13">
        <v>70</v>
      </c>
      <c r="K34" s="13">
        <v>13</v>
      </c>
      <c r="L34" s="13">
        <v>0</v>
      </c>
      <c r="M34" s="13">
        <v>6</v>
      </c>
      <c r="N34" s="13">
        <v>101</v>
      </c>
      <c r="O34" s="13">
        <v>37</v>
      </c>
      <c r="P34" s="13">
        <v>3</v>
      </c>
      <c r="Q34" s="13">
        <v>2</v>
      </c>
      <c r="R34" s="13">
        <v>2</v>
      </c>
      <c r="S34" s="13">
        <v>2</v>
      </c>
      <c r="T34" s="13">
        <v>23</v>
      </c>
      <c r="U34" s="13">
        <v>1</v>
      </c>
      <c r="V34" s="13">
        <v>3</v>
      </c>
      <c r="W34" s="13">
        <v>45</v>
      </c>
      <c r="X34" s="13">
        <v>2</v>
      </c>
      <c r="Y34" s="10">
        <v>0.33103448275862069</v>
      </c>
      <c r="Z34" s="10">
        <v>0.38549618320610679</v>
      </c>
    </row>
    <row r="35" spans="1:26">
      <c r="A35" s="7" t="s">
        <v>92</v>
      </c>
      <c r="B35" s="3" t="s">
        <v>29</v>
      </c>
      <c r="C35" s="3" t="s">
        <v>44</v>
      </c>
      <c r="D35" s="7">
        <v>16</v>
      </c>
      <c r="E35" s="10">
        <v>0.27876106194690259</v>
      </c>
      <c r="F35" s="13">
        <v>61</v>
      </c>
      <c r="G35" s="13">
        <v>245</v>
      </c>
      <c r="H35" s="13">
        <v>226</v>
      </c>
      <c r="I35" s="13">
        <v>22</v>
      </c>
      <c r="J35" s="13">
        <v>63</v>
      </c>
      <c r="K35" s="13">
        <v>11</v>
      </c>
      <c r="L35" s="13">
        <v>2</v>
      </c>
      <c r="M35" s="13">
        <v>1</v>
      </c>
      <c r="N35" s="13">
        <v>81</v>
      </c>
      <c r="O35" s="13">
        <v>22</v>
      </c>
      <c r="P35" s="13">
        <v>4</v>
      </c>
      <c r="Q35" s="13">
        <v>2</v>
      </c>
      <c r="R35" s="13">
        <v>1</v>
      </c>
      <c r="S35" s="13">
        <v>2</v>
      </c>
      <c r="T35" s="13">
        <v>15</v>
      </c>
      <c r="U35" s="13">
        <v>0</v>
      </c>
      <c r="V35" s="13">
        <v>1</v>
      </c>
      <c r="W35" s="13">
        <v>35</v>
      </c>
      <c r="X35" s="13">
        <v>7</v>
      </c>
      <c r="Y35" s="10">
        <v>0.32377049180327871</v>
      </c>
      <c r="Z35" s="10">
        <v>0.3584070796460177</v>
      </c>
    </row>
    <row r="36" spans="1:26">
      <c r="A36" s="7" t="s">
        <v>92</v>
      </c>
      <c r="B36" s="3"/>
      <c r="C36" s="3" t="s">
        <v>45</v>
      </c>
      <c r="D36" s="7">
        <v>17</v>
      </c>
      <c r="E36" s="10">
        <v>0.27631578947368418</v>
      </c>
      <c r="F36" s="13">
        <v>70</v>
      </c>
      <c r="G36" s="13">
        <v>251</v>
      </c>
      <c r="H36" s="13">
        <v>228</v>
      </c>
      <c r="I36" s="13">
        <v>25</v>
      </c>
      <c r="J36" s="13">
        <v>63</v>
      </c>
      <c r="K36" s="13">
        <v>8</v>
      </c>
      <c r="L36" s="13">
        <v>2</v>
      </c>
      <c r="M36" s="13">
        <v>1</v>
      </c>
      <c r="N36" s="13">
        <v>78</v>
      </c>
      <c r="O36" s="13">
        <v>17</v>
      </c>
      <c r="P36" s="13">
        <v>16</v>
      </c>
      <c r="Q36" s="13">
        <v>1</v>
      </c>
      <c r="R36" s="13">
        <v>1</v>
      </c>
      <c r="S36" s="13">
        <v>2</v>
      </c>
      <c r="T36" s="13">
        <v>18</v>
      </c>
      <c r="U36" s="13">
        <v>5</v>
      </c>
      <c r="V36" s="13">
        <v>2</v>
      </c>
      <c r="W36" s="13">
        <v>43</v>
      </c>
      <c r="X36" s="13">
        <v>2</v>
      </c>
      <c r="Y36" s="10">
        <v>0.33200000000000002</v>
      </c>
      <c r="Z36" s="10">
        <v>0.34210526315789469</v>
      </c>
    </row>
    <row r="37" spans="1:26">
      <c r="A37" s="7" t="s">
        <v>92</v>
      </c>
      <c r="B37" s="3"/>
      <c r="C37" s="3" t="s">
        <v>46</v>
      </c>
      <c r="D37" s="7">
        <v>24</v>
      </c>
      <c r="E37" s="10">
        <v>0.2578125</v>
      </c>
      <c r="F37" s="13">
        <v>67</v>
      </c>
      <c r="G37" s="13">
        <v>279</v>
      </c>
      <c r="H37" s="13">
        <v>256</v>
      </c>
      <c r="I37" s="13">
        <v>32</v>
      </c>
      <c r="J37" s="13">
        <v>66</v>
      </c>
      <c r="K37" s="13">
        <v>15</v>
      </c>
      <c r="L37" s="13">
        <v>1</v>
      </c>
      <c r="M37" s="13">
        <v>10</v>
      </c>
      <c r="N37" s="13">
        <v>113</v>
      </c>
      <c r="O37" s="13">
        <v>42</v>
      </c>
      <c r="P37" s="13">
        <v>1</v>
      </c>
      <c r="Q37" s="13">
        <v>0</v>
      </c>
      <c r="R37" s="13">
        <v>0</v>
      </c>
      <c r="S37" s="13">
        <v>6</v>
      </c>
      <c r="T37" s="13">
        <v>16</v>
      </c>
      <c r="U37" s="13">
        <v>1</v>
      </c>
      <c r="V37" s="13">
        <v>1</v>
      </c>
      <c r="W37" s="13">
        <v>43</v>
      </c>
      <c r="X37" s="13">
        <v>5</v>
      </c>
      <c r="Y37" s="10">
        <v>0.29749103942652327</v>
      </c>
      <c r="Z37" s="10">
        <v>0.44140625</v>
      </c>
    </row>
    <row r="38" spans="1:26">
      <c r="A38" s="7" t="s">
        <v>92</v>
      </c>
      <c r="B38" s="3"/>
      <c r="C38" s="3" t="s">
        <v>47</v>
      </c>
      <c r="D38" s="7">
        <v>26</v>
      </c>
      <c r="E38" s="10">
        <v>0.25099601593625498</v>
      </c>
      <c r="F38" s="13">
        <v>77</v>
      </c>
      <c r="G38" s="13">
        <v>283</v>
      </c>
      <c r="H38" s="13">
        <v>251</v>
      </c>
      <c r="I38" s="13">
        <v>23</v>
      </c>
      <c r="J38" s="13">
        <v>63</v>
      </c>
      <c r="K38" s="13">
        <v>13</v>
      </c>
      <c r="L38" s="13">
        <v>2</v>
      </c>
      <c r="M38" s="13">
        <v>2</v>
      </c>
      <c r="N38" s="13">
        <v>86</v>
      </c>
      <c r="O38" s="13">
        <v>24</v>
      </c>
      <c r="P38" s="13">
        <v>7</v>
      </c>
      <c r="Q38" s="13">
        <v>4</v>
      </c>
      <c r="R38" s="13">
        <v>5</v>
      </c>
      <c r="S38" s="13">
        <v>1</v>
      </c>
      <c r="T38" s="13">
        <v>25</v>
      </c>
      <c r="U38" s="13">
        <v>1</v>
      </c>
      <c r="V38" s="13">
        <v>1</v>
      </c>
      <c r="W38" s="13">
        <v>61</v>
      </c>
      <c r="X38" s="13">
        <v>5</v>
      </c>
      <c r="Y38" s="10">
        <v>0.32014388489208628</v>
      </c>
      <c r="Z38" s="10">
        <v>0.34262948207171312</v>
      </c>
    </row>
    <row r="39" spans="1:26">
      <c r="A39" s="7" t="s">
        <v>92</v>
      </c>
      <c r="B39" s="3" t="s">
        <v>30</v>
      </c>
      <c r="C39" s="3" t="s">
        <v>48</v>
      </c>
      <c r="D39" s="7">
        <v>25</v>
      </c>
      <c r="E39" s="10">
        <v>0.25448028673835132</v>
      </c>
      <c r="F39" s="13">
        <v>74</v>
      </c>
      <c r="G39" s="13">
        <v>302</v>
      </c>
      <c r="H39" s="13">
        <v>279</v>
      </c>
      <c r="I39" s="13">
        <v>29</v>
      </c>
      <c r="J39" s="13">
        <v>71</v>
      </c>
      <c r="K39" s="13">
        <v>7</v>
      </c>
      <c r="L39" s="13">
        <v>0</v>
      </c>
      <c r="M39" s="13">
        <v>7</v>
      </c>
      <c r="N39" s="13">
        <v>99</v>
      </c>
      <c r="O39" s="13">
        <v>32</v>
      </c>
      <c r="P39" s="13">
        <v>1</v>
      </c>
      <c r="Q39" s="13">
        <v>3</v>
      </c>
      <c r="R39" s="13">
        <v>2</v>
      </c>
      <c r="S39" s="13">
        <v>2</v>
      </c>
      <c r="T39" s="13">
        <v>18</v>
      </c>
      <c r="U39" s="13">
        <v>0</v>
      </c>
      <c r="V39" s="13">
        <v>1</v>
      </c>
      <c r="W39" s="13">
        <v>37</v>
      </c>
      <c r="X39" s="13">
        <v>8</v>
      </c>
      <c r="Y39" s="10">
        <v>0.3</v>
      </c>
      <c r="Z39" s="10">
        <v>0.35483870967741937</v>
      </c>
    </row>
    <row r="40" spans="1:26">
      <c r="A40" s="7" t="s">
        <v>92</v>
      </c>
      <c r="B40" s="3" t="s">
        <v>31</v>
      </c>
      <c r="C40" s="3" t="s">
        <v>49</v>
      </c>
      <c r="D40" s="7">
        <v>23</v>
      </c>
      <c r="E40" s="10">
        <v>0.2390438247011952</v>
      </c>
      <c r="F40" s="13">
        <v>76</v>
      </c>
      <c r="G40" s="13">
        <v>284</v>
      </c>
      <c r="H40" s="13">
        <v>251</v>
      </c>
      <c r="I40" s="13">
        <v>36</v>
      </c>
      <c r="J40" s="13">
        <v>60</v>
      </c>
      <c r="K40" s="13">
        <v>12</v>
      </c>
      <c r="L40" s="13">
        <v>1</v>
      </c>
      <c r="M40" s="13">
        <v>8</v>
      </c>
      <c r="N40" s="13">
        <v>98</v>
      </c>
      <c r="O40" s="13">
        <v>20</v>
      </c>
      <c r="P40" s="13">
        <v>5</v>
      </c>
      <c r="Q40" s="13">
        <v>4</v>
      </c>
      <c r="R40" s="13">
        <v>6</v>
      </c>
      <c r="S40" s="13">
        <v>0</v>
      </c>
      <c r="T40" s="13">
        <v>26</v>
      </c>
      <c r="U40" s="13">
        <v>0</v>
      </c>
      <c r="V40" s="13">
        <v>1</v>
      </c>
      <c r="W40" s="13">
        <v>71</v>
      </c>
      <c r="X40" s="13">
        <v>5</v>
      </c>
      <c r="Y40" s="10">
        <v>0.31294964028776978</v>
      </c>
      <c r="Z40" s="10">
        <v>0.39043824701195218</v>
      </c>
    </row>
    <row r="41" spans="1:26">
      <c r="A41" s="7" t="s">
        <v>92</v>
      </c>
      <c r="B41" s="3" t="s">
        <v>32</v>
      </c>
      <c r="C41" s="3" t="s">
        <v>50</v>
      </c>
      <c r="D41" s="7">
        <v>13</v>
      </c>
      <c r="E41" s="10">
        <v>0.26728110599078342</v>
      </c>
      <c r="F41" s="13">
        <v>73</v>
      </c>
      <c r="G41" s="13">
        <v>255</v>
      </c>
      <c r="H41" s="13">
        <v>217</v>
      </c>
      <c r="I41" s="13">
        <v>28</v>
      </c>
      <c r="J41" s="13">
        <v>58</v>
      </c>
      <c r="K41" s="13">
        <v>13</v>
      </c>
      <c r="L41" s="13">
        <v>1</v>
      </c>
      <c r="M41" s="13">
        <v>2</v>
      </c>
      <c r="N41" s="13">
        <v>79</v>
      </c>
      <c r="O41" s="13">
        <v>15</v>
      </c>
      <c r="P41" s="13">
        <v>5</v>
      </c>
      <c r="Q41" s="13">
        <v>1</v>
      </c>
      <c r="R41" s="13">
        <v>12</v>
      </c>
      <c r="S41" s="13">
        <v>0</v>
      </c>
      <c r="T41" s="13">
        <v>25</v>
      </c>
      <c r="U41" s="13">
        <v>2</v>
      </c>
      <c r="V41" s="13">
        <v>1</v>
      </c>
      <c r="W41" s="13">
        <v>42</v>
      </c>
      <c r="X41" s="13">
        <v>5</v>
      </c>
      <c r="Y41" s="10">
        <v>0.34567901234567899</v>
      </c>
      <c r="Z41" s="10">
        <v>0.36405529953917048</v>
      </c>
    </row>
    <row r="42" spans="1:26">
      <c r="A42" s="7" t="s">
        <v>92</v>
      </c>
      <c r="B42" s="3"/>
      <c r="C42" s="3" t="s">
        <v>51</v>
      </c>
      <c r="D42" s="7">
        <v>20</v>
      </c>
      <c r="E42" s="10">
        <v>0.24390243902439021</v>
      </c>
      <c r="F42" s="13">
        <v>74</v>
      </c>
      <c r="G42" s="13">
        <v>282</v>
      </c>
      <c r="H42" s="13">
        <v>246</v>
      </c>
      <c r="I42" s="13">
        <v>21</v>
      </c>
      <c r="J42" s="13">
        <v>60</v>
      </c>
      <c r="K42" s="13">
        <v>12</v>
      </c>
      <c r="L42" s="13">
        <v>0</v>
      </c>
      <c r="M42" s="13">
        <v>6</v>
      </c>
      <c r="N42" s="13">
        <v>90</v>
      </c>
      <c r="O42" s="13">
        <v>42</v>
      </c>
      <c r="P42" s="13">
        <v>0</v>
      </c>
      <c r="Q42" s="13">
        <v>0</v>
      </c>
      <c r="R42" s="13">
        <v>0</v>
      </c>
      <c r="S42" s="13">
        <v>3</v>
      </c>
      <c r="T42" s="13">
        <v>32</v>
      </c>
      <c r="U42" s="13">
        <v>0</v>
      </c>
      <c r="V42" s="13">
        <v>1</v>
      </c>
      <c r="W42" s="13">
        <v>61</v>
      </c>
      <c r="X42" s="13">
        <v>4</v>
      </c>
      <c r="Y42" s="10">
        <v>0.32978723404255322</v>
      </c>
      <c r="Z42" s="10">
        <v>0.36585365853658541</v>
      </c>
    </row>
    <row r="43" spans="1:26">
      <c r="A43" s="7" t="s">
        <v>92</v>
      </c>
      <c r="B43" s="3" t="s">
        <v>33</v>
      </c>
      <c r="C43" s="3" t="s">
        <v>52</v>
      </c>
      <c r="D43" s="7">
        <v>12</v>
      </c>
      <c r="E43" s="10">
        <v>0.29126213592233008</v>
      </c>
      <c r="F43" s="13">
        <v>68</v>
      </c>
      <c r="G43" s="13">
        <v>246</v>
      </c>
      <c r="H43" s="13">
        <v>206</v>
      </c>
      <c r="I43" s="13">
        <v>28</v>
      </c>
      <c r="J43" s="13">
        <v>60</v>
      </c>
      <c r="K43" s="13">
        <v>15</v>
      </c>
      <c r="L43" s="13">
        <v>0</v>
      </c>
      <c r="M43" s="13">
        <v>2</v>
      </c>
      <c r="N43" s="13">
        <v>81</v>
      </c>
      <c r="O43" s="13">
        <v>22</v>
      </c>
      <c r="P43" s="13">
        <v>0</v>
      </c>
      <c r="Q43" s="13">
        <v>2</v>
      </c>
      <c r="R43" s="13">
        <v>8</v>
      </c>
      <c r="S43" s="13">
        <v>4</v>
      </c>
      <c r="T43" s="13">
        <v>26</v>
      </c>
      <c r="U43" s="13">
        <v>0</v>
      </c>
      <c r="V43" s="13">
        <v>2</v>
      </c>
      <c r="W43" s="13">
        <v>35</v>
      </c>
      <c r="X43" s="13">
        <v>3</v>
      </c>
      <c r="Y43" s="10">
        <v>0.36974789915966388</v>
      </c>
      <c r="Z43" s="10">
        <v>0.39320388349514562</v>
      </c>
    </row>
    <row r="44" spans="1:26">
      <c r="A44" s="7" t="s">
        <v>92</v>
      </c>
      <c r="B44" s="3"/>
      <c r="C44" s="3" t="s">
        <v>53</v>
      </c>
      <c r="D44" s="7">
        <v>27</v>
      </c>
      <c r="E44" s="10">
        <v>0.25</v>
      </c>
      <c r="F44" s="13">
        <v>61</v>
      </c>
      <c r="G44" s="13">
        <v>249</v>
      </c>
      <c r="H44" s="13">
        <v>220</v>
      </c>
      <c r="I44" s="13">
        <v>23</v>
      </c>
      <c r="J44" s="13">
        <v>55</v>
      </c>
      <c r="K44" s="13">
        <v>18</v>
      </c>
      <c r="L44" s="13">
        <v>0</v>
      </c>
      <c r="M44" s="13">
        <v>3</v>
      </c>
      <c r="N44" s="13">
        <v>82</v>
      </c>
      <c r="O44" s="13">
        <v>29</v>
      </c>
      <c r="P44" s="13">
        <v>0</v>
      </c>
      <c r="Q44" s="13">
        <v>0</v>
      </c>
      <c r="R44" s="13">
        <v>0</v>
      </c>
      <c r="S44" s="13">
        <v>1</v>
      </c>
      <c r="T44" s="13">
        <v>25</v>
      </c>
      <c r="U44" s="13">
        <v>1</v>
      </c>
      <c r="V44" s="13">
        <v>3</v>
      </c>
      <c r="W44" s="13">
        <v>22</v>
      </c>
      <c r="X44" s="13">
        <v>6</v>
      </c>
      <c r="Y44" s="10">
        <v>0.33333333333333331</v>
      </c>
      <c r="Z44" s="10">
        <v>0.37272727272727268</v>
      </c>
    </row>
    <row r="45" spans="1:26">
      <c r="A45" s="7" t="s">
        <v>92</v>
      </c>
      <c r="B45" s="3"/>
      <c r="C45" s="3" t="s">
        <v>55</v>
      </c>
      <c r="D45" s="7">
        <v>24</v>
      </c>
      <c r="E45" s="10">
        <v>0.23715415019762839</v>
      </c>
      <c r="F45" s="13">
        <v>82</v>
      </c>
      <c r="G45" s="13">
        <v>294</v>
      </c>
      <c r="H45" s="13">
        <v>253</v>
      </c>
      <c r="I45" s="13">
        <v>29</v>
      </c>
      <c r="J45" s="13">
        <v>60</v>
      </c>
      <c r="K45" s="13">
        <v>8</v>
      </c>
      <c r="L45" s="13">
        <v>0</v>
      </c>
      <c r="M45" s="13">
        <v>8</v>
      </c>
      <c r="N45" s="13">
        <v>92</v>
      </c>
      <c r="O45" s="13">
        <v>31</v>
      </c>
      <c r="P45" s="13">
        <v>4</v>
      </c>
      <c r="Q45" s="13">
        <v>5</v>
      </c>
      <c r="R45" s="13">
        <v>12</v>
      </c>
      <c r="S45" s="13">
        <v>2</v>
      </c>
      <c r="T45" s="13">
        <v>26</v>
      </c>
      <c r="U45" s="13">
        <v>0</v>
      </c>
      <c r="V45" s="13">
        <v>1</v>
      </c>
      <c r="W45" s="13">
        <v>89</v>
      </c>
      <c r="X45" s="13">
        <v>5</v>
      </c>
      <c r="Y45" s="10">
        <v>0.30851063829787229</v>
      </c>
      <c r="Z45" s="10">
        <v>0.36363636363636359</v>
      </c>
    </row>
    <row r="46" spans="1:26">
      <c r="A46" s="7" t="s">
        <v>92</v>
      </c>
      <c r="B46" s="3"/>
      <c r="C46" s="3" t="s">
        <v>56</v>
      </c>
      <c r="D46" s="7">
        <v>25</v>
      </c>
      <c r="E46" s="10">
        <v>0.23308270676691731</v>
      </c>
      <c r="F46" s="13">
        <v>81</v>
      </c>
      <c r="G46" s="13">
        <v>293</v>
      </c>
      <c r="H46" s="13">
        <v>266</v>
      </c>
      <c r="I46" s="13">
        <v>23</v>
      </c>
      <c r="J46" s="13">
        <v>62</v>
      </c>
      <c r="K46" s="13">
        <v>10</v>
      </c>
      <c r="L46" s="13">
        <v>2</v>
      </c>
      <c r="M46" s="13">
        <v>9</v>
      </c>
      <c r="N46" s="13">
        <v>103</v>
      </c>
      <c r="O46" s="13">
        <v>31</v>
      </c>
      <c r="P46" s="13">
        <v>3</v>
      </c>
      <c r="Q46" s="13">
        <v>0</v>
      </c>
      <c r="R46" s="13">
        <v>2</v>
      </c>
      <c r="S46" s="13">
        <v>2</v>
      </c>
      <c r="T46" s="13">
        <v>22</v>
      </c>
      <c r="U46" s="13">
        <v>1</v>
      </c>
      <c r="V46" s="13">
        <v>1</v>
      </c>
      <c r="W46" s="13">
        <v>49</v>
      </c>
      <c r="X46" s="13">
        <v>10</v>
      </c>
      <c r="Y46" s="10">
        <v>0.29209621993127149</v>
      </c>
      <c r="Z46" s="10">
        <v>0.38721804511278202</v>
      </c>
    </row>
    <row r="47" spans="1:26">
      <c r="A47" s="8" t="s">
        <v>93</v>
      </c>
      <c r="B47" s="4" t="s">
        <v>34</v>
      </c>
      <c r="C47" s="4" t="s">
        <v>54</v>
      </c>
      <c r="D47" s="8">
        <v>19</v>
      </c>
      <c r="E47" s="11">
        <v>0.25090909090909091</v>
      </c>
      <c r="F47" s="14">
        <v>82</v>
      </c>
      <c r="G47" s="14">
        <v>332</v>
      </c>
      <c r="H47" s="14">
        <v>275</v>
      </c>
      <c r="I47" s="14">
        <v>27</v>
      </c>
      <c r="J47" s="14">
        <v>69</v>
      </c>
      <c r="K47" s="14">
        <v>12</v>
      </c>
      <c r="L47" s="14">
        <v>2</v>
      </c>
      <c r="M47" s="14">
        <v>3</v>
      </c>
      <c r="N47" s="14">
        <v>94</v>
      </c>
      <c r="O47" s="14">
        <v>34</v>
      </c>
      <c r="P47" s="14">
        <v>1</v>
      </c>
      <c r="Q47" s="14">
        <v>1</v>
      </c>
      <c r="R47" s="14">
        <v>5</v>
      </c>
      <c r="S47" s="14">
        <v>4</v>
      </c>
      <c r="T47" s="14">
        <v>45</v>
      </c>
      <c r="U47" s="14">
        <v>1</v>
      </c>
      <c r="V47" s="14">
        <v>3</v>
      </c>
      <c r="W47" s="14">
        <v>43</v>
      </c>
      <c r="X47" s="14">
        <v>4</v>
      </c>
      <c r="Y47" s="11">
        <v>0.3577981651376147</v>
      </c>
      <c r="Z47" s="11">
        <v>0.3418181818181818</v>
      </c>
    </row>
    <row r="48" spans="1:26">
      <c r="A48" s="8" t="s">
        <v>93</v>
      </c>
      <c r="B48" s="4" t="s">
        <v>27</v>
      </c>
      <c r="C48" s="4" t="s">
        <v>57</v>
      </c>
      <c r="D48" s="8">
        <v>5</v>
      </c>
      <c r="E48" s="11">
        <v>0.3032258064516129</v>
      </c>
      <c r="F48" s="14">
        <v>78</v>
      </c>
      <c r="G48" s="14">
        <v>338</v>
      </c>
      <c r="H48" s="14">
        <v>310</v>
      </c>
      <c r="I48" s="14">
        <v>38</v>
      </c>
      <c r="J48" s="14">
        <v>94</v>
      </c>
      <c r="K48" s="14">
        <v>15</v>
      </c>
      <c r="L48" s="14">
        <v>5</v>
      </c>
      <c r="M48" s="14">
        <v>1</v>
      </c>
      <c r="N48" s="14">
        <v>122</v>
      </c>
      <c r="O48" s="14">
        <v>20</v>
      </c>
      <c r="P48" s="14">
        <v>10</v>
      </c>
      <c r="Q48" s="14">
        <v>3</v>
      </c>
      <c r="R48" s="14">
        <v>1</v>
      </c>
      <c r="S48" s="14">
        <v>1</v>
      </c>
      <c r="T48" s="14">
        <v>25</v>
      </c>
      <c r="U48" s="14">
        <v>3</v>
      </c>
      <c r="V48" s="14">
        <v>1</v>
      </c>
      <c r="W48" s="14">
        <v>35</v>
      </c>
      <c r="X48" s="14">
        <v>2</v>
      </c>
      <c r="Y48" s="11">
        <v>0.35608308605341249</v>
      </c>
      <c r="Z48" s="11">
        <v>0.3935483870967742</v>
      </c>
    </row>
    <row r="49" spans="1:26">
      <c r="A49" s="8" t="s">
        <v>93</v>
      </c>
      <c r="B49" s="4" t="s">
        <v>29</v>
      </c>
      <c r="C49" s="4" t="s">
        <v>58</v>
      </c>
      <c r="D49" s="8">
        <v>6</v>
      </c>
      <c r="E49" s="11">
        <v>0.29780564263322878</v>
      </c>
      <c r="F49" s="14">
        <v>78</v>
      </c>
      <c r="G49" s="14">
        <v>340</v>
      </c>
      <c r="H49" s="14">
        <v>319</v>
      </c>
      <c r="I49" s="14">
        <v>52</v>
      </c>
      <c r="J49" s="14">
        <v>95</v>
      </c>
      <c r="K49" s="14">
        <v>17</v>
      </c>
      <c r="L49" s="14">
        <v>4</v>
      </c>
      <c r="M49" s="14">
        <v>5</v>
      </c>
      <c r="N49" s="14">
        <v>135</v>
      </c>
      <c r="O49" s="14">
        <v>27</v>
      </c>
      <c r="P49" s="14">
        <v>17</v>
      </c>
      <c r="Q49" s="14">
        <v>6</v>
      </c>
      <c r="R49" s="14">
        <v>2</v>
      </c>
      <c r="S49" s="14">
        <v>1</v>
      </c>
      <c r="T49" s="14">
        <v>17</v>
      </c>
      <c r="U49" s="14">
        <v>0</v>
      </c>
      <c r="V49" s="14">
        <v>1</v>
      </c>
      <c r="W49" s="14">
        <v>27</v>
      </c>
      <c r="X49" s="14">
        <v>3</v>
      </c>
      <c r="Y49" s="11">
        <v>0.33431952662721892</v>
      </c>
      <c r="Z49" s="11">
        <v>0.42319749216300939</v>
      </c>
    </row>
    <row r="50" spans="1:26">
      <c r="A50" s="8" t="s">
        <v>93</v>
      </c>
      <c r="B50" s="4" t="s">
        <v>31</v>
      </c>
      <c r="C50" s="4" t="s">
        <v>59</v>
      </c>
      <c r="D50" s="8">
        <v>15</v>
      </c>
      <c r="E50" s="11">
        <v>0.265625</v>
      </c>
      <c r="F50" s="14">
        <v>83</v>
      </c>
      <c r="G50" s="14">
        <v>364</v>
      </c>
      <c r="H50" s="14">
        <v>320</v>
      </c>
      <c r="I50" s="14">
        <v>43</v>
      </c>
      <c r="J50" s="14">
        <v>85</v>
      </c>
      <c r="K50" s="14">
        <v>10</v>
      </c>
      <c r="L50" s="14">
        <v>3</v>
      </c>
      <c r="M50" s="14">
        <v>4</v>
      </c>
      <c r="N50" s="14">
        <v>113</v>
      </c>
      <c r="O50" s="14">
        <v>32</v>
      </c>
      <c r="P50" s="14">
        <v>3</v>
      </c>
      <c r="Q50" s="14">
        <v>2</v>
      </c>
      <c r="R50" s="14">
        <v>5</v>
      </c>
      <c r="S50" s="14">
        <v>2</v>
      </c>
      <c r="T50" s="14">
        <v>33</v>
      </c>
      <c r="U50" s="14">
        <v>0</v>
      </c>
      <c r="V50" s="14">
        <v>4</v>
      </c>
      <c r="W50" s="14">
        <v>30</v>
      </c>
      <c r="X50" s="14">
        <v>8</v>
      </c>
      <c r="Y50" s="11">
        <v>0.33983286908077992</v>
      </c>
      <c r="Z50" s="11">
        <v>0.35312500000000002</v>
      </c>
    </row>
    <row r="51" spans="1:26">
      <c r="A51" s="8" t="s">
        <v>93</v>
      </c>
      <c r="B51" s="4"/>
      <c r="C51" s="4" t="s">
        <v>60</v>
      </c>
      <c r="D51" s="8">
        <v>17</v>
      </c>
      <c r="E51" s="11">
        <v>0.25429553264604809</v>
      </c>
      <c r="F51" s="14">
        <v>79</v>
      </c>
      <c r="G51" s="14">
        <v>338</v>
      </c>
      <c r="H51" s="14">
        <v>291</v>
      </c>
      <c r="I51" s="14">
        <v>45</v>
      </c>
      <c r="J51" s="14">
        <v>74</v>
      </c>
      <c r="K51" s="14">
        <v>8</v>
      </c>
      <c r="L51" s="14">
        <v>3</v>
      </c>
      <c r="M51" s="14">
        <v>2</v>
      </c>
      <c r="N51" s="14">
        <v>94</v>
      </c>
      <c r="O51" s="14">
        <v>10</v>
      </c>
      <c r="P51" s="14">
        <v>5</v>
      </c>
      <c r="Q51" s="14">
        <v>5</v>
      </c>
      <c r="R51" s="14">
        <v>13</v>
      </c>
      <c r="S51" s="14">
        <v>0</v>
      </c>
      <c r="T51" s="14">
        <v>32</v>
      </c>
      <c r="U51" s="14">
        <v>0</v>
      </c>
      <c r="V51" s="14">
        <v>2</v>
      </c>
      <c r="W51" s="14">
        <v>47</v>
      </c>
      <c r="X51" s="14">
        <v>1</v>
      </c>
      <c r="Y51" s="11">
        <v>0.3323076923076923</v>
      </c>
      <c r="Z51" s="11">
        <v>0.32302405498281789</v>
      </c>
    </row>
    <row r="52" spans="1:26">
      <c r="A52" s="8" t="s">
        <v>93</v>
      </c>
      <c r="B52" s="4" t="s">
        <v>32</v>
      </c>
      <c r="C52" s="4" t="s">
        <v>61</v>
      </c>
      <c r="D52" s="8">
        <v>3</v>
      </c>
      <c r="E52" s="11">
        <v>0.31578947368421051</v>
      </c>
      <c r="F52" s="14">
        <v>79</v>
      </c>
      <c r="G52" s="14">
        <v>360</v>
      </c>
      <c r="H52" s="14">
        <v>323</v>
      </c>
      <c r="I52" s="14">
        <v>54</v>
      </c>
      <c r="J52" s="14">
        <v>102</v>
      </c>
      <c r="K52" s="14">
        <v>20</v>
      </c>
      <c r="L52" s="14">
        <v>3</v>
      </c>
      <c r="M52" s="14">
        <v>5</v>
      </c>
      <c r="N52" s="14">
        <v>143</v>
      </c>
      <c r="O52" s="14">
        <v>30</v>
      </c>
      <c r="P52" s="14">
        <v>14</v>
      </c>
      <c r="Q52" s="14">
        <v>8</v>
      </c>
      <c r="R52" s="14">
        <v>3</v>
      </c>
      <c r="S52" s="14">
        <v>3</v>
      </c>
      <c r="T52" s="14">
        <v>25</v>
      </c>
      <c r="U52" s="14">
        <v>0</v>
      </c>
      <c r="V52" s="14">
        <v>6</v>
      </c>
      <c r="W52" s="14">
        <v>42</v>
      </c>
      <c r="X52" s="14">
        <v>2</v>
      </c>
      <c r="Y52" s="11">
        <v>0.37254901960784309</v>
      </c>
      <c r="Z52" s="11">
        <v>0.44272445820433443</v>
      </c>
    </row>
    <row r="53" spans="1:26">
      <c r="A53" s="8" t="s">
        <v>93</v>
      </c>
      <c r="B53" s="4" t="s">
        <v>33</v>
      </c>
      <c r="C53" s="4" t="s">
        <v>62</v>
      </c>
      <c r="D53" s="8">
        <v>9</v>
      </c>
      <c r="E53" s="11">
        <v>0.29435483870967738</v>
      </c>
      <c r="F53" s="14">
        <v>76</v>
      </c>
      <c r="G53" s="14">
        <v>282</v>
      </c>
      <c r="H53" s="14">
        <v>248</v>
      </c>
      <c r="I53" s="14">
        <v>43</v>
      </c>
      <c r="J53" s="14">
        <v>73</v>
      </c>
      <c r="K53" s="14">
        <v>9</v>
      </c>
      <c r="L53" s="14">
        <v>4</v>
      </c>
      <c r="M53" s="14">
        <v>8</v>
      </c>
      <c r="N53" s="14">
        <v>114</v>
      </c>
      <c r="O53" s="14">
        <v>29</v>
      </c>
      <c r="P53" s="14">
        <v>17</v>
      </c>
      <c r="Q53" s="14">
        <v>3</v>
      </c>
      <c r="R53" s="14">
        <v>1</v>
      </c>
      <c r="S53" s="14">
        <v>0</v>
      </c>
      <c r="T53" s="14">
        <v>25</v>
      </c>
      <c r="U53" s="14">
        <v>0</v>
      </c>
      <c r="V53" s="14">
        <v>8</v>
      </c>
      <c r="W53" s="14">
        <v>80</v>
      </c>
      <c r="X53" s="14">
        <v>1</v>
      </c>
      <c r="Y53" s="11">
        <v>0.37722419928825618</v>
      </c>
      <c r="Z53" s="11">
        <v>0.45967741935483869</v>
      </c>
    </row>
    <row r="54" spans="1:26">
      <c r="A54" s="8" t="s">
        <v>93</v>
      </c>
      <c r="B54" s="4" t="s">
        <v>35</v>
      </c>
      <c r="C54" s="4" t="s">
        <v>63</v>
      </c>
      <c r="D54" s="8">
        <v>16</v>
      </c>
      <c r="E54" s="11">
        <v>0.25896414342629481</v>
      </c>
      <c r="F54" s="14">
        <v>79</v>
      </c>
      <c r="G54" s="14">
        <v>287</v>
      </c>
      <c r="H54" s="14">
        <v>251</v>
      </c>
      <c r="I54" s="14">
        <v>44</v>
      </c>
      <c r="J54" s="14">
        <v>65</v>
      </c>
      <c r="K54" s="14">
        <v>11</v>
      </c>
      <c r="L54" s="14">
        <v>3</v>
      </c>
      <c r="M54" s="14">
        <v>5</v>
      </c>
      <c r="N54" s="14">
        <v>97</v>
      </c>
      <c r="O54" s="14">
        <v>21</v>
      </c>
      <c r="P54" s="14">
        <v>5</v>
      </c>
      <c r="Q54" s="14">
        <v>2</v>
      </c>
      <c r="R54" s="14">
        <v>6</v>
      </c>
      <c r="S54" s="14">
        <v>0</v>
      </c>
      <c r="T54" s="14">
        <v>18</v>
      </c>
      <c r="U54" s="14">
        <v>0</v>
      </c>
      <c r="V54" s="14">
        <v>12</v>
      </c>
      <c r="W54" s="14">
        <v>28</v>
      </c>
      <c r="X54" s="14">
        <v>7</v>
      </c>
      <c r="Y54" s="11">
        <v>0.33807829181494659</v>
      </c>
      <c r="Z54" s="11">
        <v>0.38645418326693232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62A3-4F64-FD42-A578-C0AC6EF2364D}">
  <dimension ref="A1:J7"/>
  <sheetViews>
    <sheetView tabSelected="1" workbookViewId="0">
      <selection activeCell="C35" sqref="C35"/>
    </sheetView>
  </sheetViews>
  <sheetFormatPr baseColWidth="10" defaultRowHeight="14"/>
  <cols>
    <col min="1" max="1" width="11.33203125" customWidth="1"/>
    <col min="2" max="2" width="11" customWidth="1"/>
    <col min="4" max="5" width="11" bestFit="1" customWidth="1"/>
    <col min="6" max="7" width="11.33203125" bestFit="1" customWidth="1"/>
    <col min="8" max="8" width="11" bestFit="1" customWidth="1"/>
  </cols>
  <sheetData>
    <row r="1" spans="1:10">
      <c r="A1" s="5" t="s">
        <v>94</v>
      </c>
      <c r="B1" s="5" t="s">
        <v>105</v>
      </c>
      <c r="C1" s="5" t="s">
        <v>95</v>
      </c>
      <c r="D1" s="5" t="s">
        <v>96</v>
      </c>
      <c r="E1" s="5" t="s">
        <v>97</v>
      </c>
      <c r="F1" s="5" t="s">
        <v>98</v>
      </c>
      <c r="G1" s="5" t="s">
        <v>99</v>
      </c>
      <c r="H1" s="5" t="s">
        <v>100</v>
      </c>
      <c r="I1" s="5" t="s">
        <v>102</v>
      </c>
      <c r="J1" s="5" t="s">
        <v>101</v>
      </c>
    </row>
    <row r="2" spans="1:10">
      <c r="A2" s="15" t="s">
        <v>91</v>
      </c>
      <c r="B2" s="15" t="s">
        <v>103</v>
      </c>
      <c r="C2" s="16">
        <f>MAX(テーブル1[[#This Row],[打率]]:'Sheet1'!E28)</f>
        <v>0.3443708609271523</v>
      </c>
      <c r="D2" s="15">
        <f>MAX(テーブル1[[#This Row],[本塁打]]:'Sheet1'!M28)</f>
        <v>25</v>
      </c>
      <c r="E2" s="15">
        <f>MAX(テーブル1[[#This Row],[盗塁]]:'Sheet1'!P28)</f>
        <v>8</v>
      </c>
      <c r="F2" s="15">
        <f>MAX(テーブル1[[#This Row],[四球]]:'Sheet1'!T28)</f>
        <v>62</v>
      </c>
      <c r="G2" s="15">
        <f>MAX(テーブル1[[#This Row],[三振]]:'Sheet1'!W28)</f>
        <v>114</v>
      </c>
      <c r="H2" s="15">
        <f>MAX(テーブル1[[#This Row],[併殺打]]:'Sheet1'!X28)</f>
        <v>13</v>
      </c>
      <c r="I2" s="16">
        <f>MAX(テーブル1[[#This Row],[出塁率]]:'Sheet1'!Y28)</f>
        <v>0.43410852713178288</v>
      </c>
      <c r="J2" s="16">
        <f>MAX(テーブル1[[#This Row],[長打率]]:'Sheet1'!Z28)</f>
        <v>0.6330275229357798</v>
      </c>
    </row>
    <row r="3" spans="1:10">
      <c r="A3" s="15"/>
      <c r="B3" s="15" t="s">
        <v>104</v>
      </c>
      <c r="C3" s="16">
        <f>AVERAGE(テーブル1[[#This Row],[打率]]:'Sheet1'!E28)</f>
        <v>0.29425973997152088</v>
      </c>
      <c r="D3" s="17">
        <f>AVERAGE(テーブル1[[#This Row],[本塁打]]:'Sheet1'!M28)</f>
        <v>13.73076923076923</v>
      </c>
      <c r="E3" s="17">
        <f>AVERAGE(テーブル1[[#This Row],[盗塁]]:'Sheet1'!P28)</f>
        <v>2.1538461538461537</v>
      </c>
      <c r="F3" s="17">
        <f>AVERAGE(テーブル1[[#This Row],[四球]]:'Sheet1'!T28)</f>
        <v>33.42307692307692</v>
      </c>
      <c r="G3" s="17">
        <f>AVERAGE(テーブル1[[#This Row],[三振]]:'Sheet1'!W28)</f>
        <v>53.307692307692307</v>
      </c>
      <c r="H3" s="17">
        <f>AVERAGE(テーブル1[[#This Row],[併殺打]]:'Sheet1'!X28)</f>
        <v>6.5</v>
      </c>
      <c r="I3" s="16">
        <f>AVERAGE(テーブル1[[#This Row],[出塁率]]:'Sheet1'!Y28)</f>
        <v>0.37373082527333373</v>
      </c>
      <c r="J3" s="16">
        <f>AVERAGE(テーブル1[[#This Row],[長打率]]:'Sheet1'!Z28)</f>
        <v>0.51137706623568957</v>
      </c>
    </row>
    <row r="4" spans="1:10">
      <c r="A4" s="7" t="s">
        <v>92</v>
      </c>
      <c r="B4" s="7" t="s">
        <v>103</v>
      </c>
      <c r="C4" s="10">
        <f>MAX(Sheet1!E29:'Sheet1'!E46)</f>
        <v>0.29126213592233008</v>
      </c>
      <c r="D4" s="7">
        <f>MAX(Sheet1!M29:'Sheet1'!M46)</f>
        <v>10</v>
      </c>
      <c r="E4" s="7">
        <f>MAX(Sheet1!P29:'Sheet1'!P46)</f>
        <v>18</v>
      </c>
      <c r="F4" s="7">
        <f>MAX(Sheet1!T29:'Sheet1'!T46)</f>
        <v>48</v>
      </c>
      <c r="G4" s="7">
        <f>MAX(Sheet1!W29:'Sheet1'!W46)</f>
        <v>89</v>
      </c>
      <c r="H4" s="7">
        <f>MAX(Sheet1!X29:'Sheet1'!X46)</f>
        <v>10</v>
      </c>
      <c r="I4" s="10">
        <f>MAX(Sheet1!Y29:'Sheet1'!Y46)</f>
        <v>0.37184115523465711</v>
      </c>
      <c r="J4" s="10">
        <f>MAX(Sheet1!Z29:'Sheet1'!Z46)</f>
        <v>0.44140625</v>
      </c>
    </row>
    <row r="5" spans="1:10">
      <c r="A5" s="7"/>
      <c r="B5" s="7" t="s">
        <v>104</v>
      </c>
      <c r="C5" s="10">
        <f>AVERAGE(Sheet1!E29:'Sheet1'!E46)</f>
        <v>0.25769648477756957</v>
      </c>
      <c r="D5" s="13">
        <f>AVERAGE(Sheet1!M29:'Sheet1'!M46)</f>
        <v>4.5555555555555554</v>
      </c>
      <c r="E5" s="13">
        <f>AVERAGE(Sheet1!P29:'Sheet1'!P46)</f>
        <v>4.7222222222222223</v>
      </c>
      <c r="F5" s="13">
        <f>AVERAGE(Sheet1!T29:'Sheet1'!T46)</f>
        <v>24.555555555555557</v>
      </c>
      <c r="G5" s="13">
        <f>AVERAGE(Sheet1!W29:'Sheet1'!W46)</f>
        <v>48.555555555555557</v>
      </c>
      <c r="H5" s="13">
        <f>AVERAGE(Sheet1!X29:'Sheet1'!X46)</f>
        <v>5.2777777777777777</v>
      </c>
      <c r="I5" s="10">
        <f>AVERAGE(Sheet1!Y29:'Sheet1'!Y46)</f>
        <v>0.32818026672942535</v>
      </c>
      <c r="J5" s="10">
        <f>AVERAGE(Sheet1!Z29:'Sheet1'!Z46)</f>
        <v>0.36933568213367479</v>
      </c>
    </row>
    <row r="6" spans="1:10">
      <c r="A6" s="8" t="s">
        <v>93</v>
      </c>
      <c r="B6" s="8" t="s">
        <v>103</v>
      </c>
      <c r="C6" s="11">
        <f>MAX(Sheet1!E47:'Sheet1'!E54)</f>
        <v>0.31578947368421051</v>
      </c>
      <c r="D6" s="8">
        <f>MAX(Sheet1!M47:'Sheet1'!M54)</f>
        <v>8</v>
      </c>
      <c r="E6" s="8">
        <f>MAX(Sheet1!P47:'Sheet1'!P54)</f>
        <v>17</v>
      </c>
      <c r="F6" s="8">
        <f>MAX(Sheet1!T47:'Sheet1'!T54)</f>
        <v>45</v>
      </c>
      <c r="G6" s="8">
        <f>MAX(Sheet1!W47:'Sheet1'!W54)</f>
        <v>80</v>
      </c>
      <c r="H6" s="8">
        <f>MAX(Sheet1!X47:'Sheet1'!X54)</f>
        <v>8</v>
      </c>
      <c r="I6" s="11">
        <f>MAX(Sheet1!Y47:'Sheet1'!Y54)</f>
        <v>0.37722419928825618</v>
      </c>
      <c r="J6" s="11">
        <f>MAX(Sheet1!Z47:'Sheet1'!Z54)</f>
        <v>0.45967741935483869</v>
      </c>
    </row>
    <row r="7" spans="1:10">
      <c r="A7" s="8"/>
      <c r="B7" s="8" t="s">
        <v>104</v>
      </c>
      <c r="C7" s="11">
        <f>AVERAGE(Sheet1!E47:'Sheet1'!E54)</f>
        <v>0.28012119105752042</v>
      </c>
      <c r="D7" s="14">
        <f>AVERAGE(Sheet1!M47:'Sheet1'!M54)</f>
        <v>4.125</v>
      </c>
      <c r="E7" s="14">
        <f>AVERAGE(Sheet1!P47:'Sheet1'!P54)</f>
        <v>9</v>
      </c>
      <c r="F7" s="14">
        <f>AVERAGE(Sheet1!T47:'Sheet1'!T54)</f>
        <v>27.5</v>
      </c>
      <c r="G7" s="14">
        <f>AVERAGE(Sheet1!W47:'Sheet1'!W54)</f>
        <v>41.5</v>
      </c>
      <c r="H7" s="14">
        <f>AVERAGE(Sheet1!X47:'Sheet1'!X54)</f>
        <v>3.5</v>
      </c>
      <c r="I7" s="11">
        <f>AVERAGE(Sheet1!Y47:'Sheet1'!Y54)</f>
        <v>0.35102410623972052</v>
      </c>
      <c r="J7" s="11">
        <f>AVERAGE(Sheet1!Z47:'Sheet1'!Z54)</f>
        <v>0.39044614711086106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2021-07-09T05:08:39Z</dcterms:created>
  <dcterms:modified xsi:type="dcterms:W3CDTF">2021-07-09T05:45:53Z</dcterms:modified>
</cp:coreProperties>
</file>