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B\anuario2020\dados_gerais\"/>
    </mc:Choice>
  </mc:AlternateContent>
  <bookViews>
    <workbookView xWindow="0" yWindow="0" windowWidth="20160" windowHeight="8595" firstSheet="17" activeTab="22"/>
  </bookViews>
  <sheets>
    <sheet name="componentes_inst" sheetId="1" r:id="rId1"/>
    <sheet name="vagas_oferecidas" sheetId="2" r:id="rId2"/>
    <sheet name="inscritos" sheetId="13" r:id="rId3"/>
    <sheet name="demanda" sheetId="14" r:id="rId4"/>
    <sheet name="ingressantes" sheetId="25" r:id="rId5"/>
    <sheet name="Cursos" sheetId="26" r:id="rId6"/>
    <sheet name="diplomados" sheetId="27" r:id="rId7"/>
    <sheet name="corpo docente ativo" sheetId="28" r:id="rId8"/>
    <sheet name="escolaridade_tec" sheetId="6" r:id="rId9"/>
    <sheet name="area_fisica" sheetId="7" r:id="rId10"/>
    <sheet name="bce" sheetId="8" r:id="rId11"/>
    <sheet name="edu" sheetId="9" r:id="rId12"/>
    <sheet name="extensao" sheetId="10" r:id="rId13"/>
    <sheet name="ru" sheetId="11" r:id="rId14"/>
    <sheet name="indicadores" sheetId="12" r:id="rId15"/>
    <sheet name="evo_pop" sheetId="16" r:id="rId16"/>
    <sheet name="evo_alunos" sheetId="17" r:id="rId17"/>
    <sheet name="evo_formados" sheetId="18" r:id="rId18"/>
    <sheet name="area_darcy" sheetId="19" r:id="rId19"/>
    <sheet name="area_outros" sheetId="20" r:id="rId20"/>
    <sheet name="area_fal" sheetId="21" r:id="rId21"/>
    <sheet name="area_hub" sheetId="22" r:id="rId22"/>
    <sheet name="hvetao" sheetId="24" r:id="rId23"/>
    <sheet name="hvetinho" sheetId="23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6" l="1"/>
  <c r="M31" i="12" l="1"/>
  <c r="D4" i="2" l="1"/>
  <c r="D5" i="2" s="1"/>
  <c r="D3" i="2"/>
  <c r="D2" i="2"/>
  <c r="C5" i="2"/>
  <c r="B5" i="2"/>
  <c r="G39" i="18" l="1"/>
  <c r="G40" i="18" s="1"/>
  <c r="F39" i="18"/>
  <c r="F40" i="18" s="1"/>
  <c r="E39" i="18"/>
  <c r="E40" i="18" s="1"/>
  <c r="D39" i="18"/>
  <c r="D40" i="18" s="1"/>
  <c r="C39" i="18"/>
  <c r="B39" i="18"/>
  <c r="B40" i="18" s="1"/>
  <c r="D6" i="28" l="1"/>
  <c r="C6" i="28"/>
  <c r="B6" i="28"/>
  <c r="E6" i="28" s="1"/>
  <c r="E5" i="28"/>
  <c r="E4" i="28"/>
  <c r="E3" i="28"/>
  <c r="E2" i="28"/>
  <c r="C5" i="20" l="1"/>
  <c r="C6" i="20" s="1"/>
  <c r="D5" i="20"/>
  <c r="D6" i="20" s="1"/>
  <c r="B5" i="20"/>
  <c r="B6" i="20" s="1"/>
  <c r="B5" i="19"/>
  <c r="B6" i="19" s="1"/>
  <c r="B5" i="6" l="1"/>
</calcChain>
</file>

<file path=xl/sharedStrings.xml><?xml version="1.0" encoding="utf-8"?>
<sst xmlns="http://schemas.openxmlformats.org/spreadsheetml/2006/main" count="343" uniqueCount="206">
  <si>
    <t>Total</t>
  </si>
  <si>
    <t>Decanatos</t>
  </si>
  <si>
    <t>Institutos</t>
  </si>
  <si>
    <t>Faculdades</t>
  </si>
  <si>
    <t>Departamentos</t>
  </si>
  <si>
    <t>Centros de Pesquisa</t>
  </si>
  <si>
    <t>Centros de Ensino e Pesquisa</t>
  </si>
  <si>
    <t>Núcleos</t>
  </si>
  <si>
    <t>Secretarias</t>
  </si>
  <si>
    <t>Órgãos Complementares</t>
  </si>
  <si>
    <t>Órgãos Diversos</t>
  </si>
  <si>
    <t>Hospital Universitário</t>
  </si>
  <si>
    <t>Hospital Veterinário</t>
  </si>
  <si>
    <t>Bibliotecas</t>
  </si>
  <si>
    <t>Fazenda Água Limpa</t>
  </si>
  <si>
    <t>Campi</t>
  </si>
  <si>
    <t>1º semestre</t>
  </si>
  <si>
    <t>2º semestre</t>
  </si>
  <si>
    <t>VAGAS OFERECIDAS</t>
  </si>
  <si>
    <t>Sisu/Enem</t>
  </si>
  <si>
    <t>Vestibular</t>
  </si>
  <si>
    <t>RELAÇÃO CANDIDATO/VAGA</t>
  </si>
  <si>
    <t>Total Anual</t>
  </si>
  <si>
    <t>Graduação</t>
  </si>
  <si>
    <t>Mestrado</t>
  </si>
  <si>
    <t>Doutorado</t>
  </si>
  <si>
    <t>ESCOLARIDADE DO CORPO TÉCNICO-ADMINISTRATIVO DO QUADRO</t>
  </si>
  <si>
    <t>Nível Intermediário - NI</t>
  </si>
  <si>
    <t>Nível de Apoio - NA</t>
  </si>
  <si>
    <t>Campus Universitário Darcy Ribeiro</t>
  </si>
  <si>
    <t>- Área total</t>
  </si>
  <si>
    <t>- Área construída</t>
  </si>
  <si>
    <t>ÁREA FÍSICA</t>
  </si>
  <si>
    <t>Campus UnB/Planaltina</t>
  </si>
  <si>
    <t>Campus UnB/Gama</t>
  </si>
  <si>
    <t>Campus UnB/Ceilândia</t>
  </si>
  <si>
    <t>Hospital Universitário de Brasília – HUB</t>
  </si>
  <si>
    <t>Fazenda Água Limpa – FAL</t>
  </si>
  <si>
    <t>- Área de laboratório</t>
  </si>
  <si>
    <t>Discos</t>
  </si>
  <si>
    <t>Folhetos</t>
  </si>
  <si>
    <t>Mapas</t>
  </si>
  <si>
    <t>Teses</t>
  </si>
  <si>
    <t>Títulos de livros</t>
  </si>
  <si>
    <t>Títulos de periódicos</t>
  </si>
  <si>
    <t>Exemplares de livros</t>
  </si>
  <si>
    <t>Exemplares de periódicos</t>
  </si>
  <si>
    <t>BIBLIOTECA CENTRAL - BCE</t>
  </si>
  <si>
    <t>EDITORA UNIVERSIDADE DE BRASÍLIA – EDU</t>
  </si>
  <si>
    <t xml:space="preserve">Exemplares vendidos </t>
  </si>
  <si>
    <t>Pontos de vendas instalados</t>
  </si>
  <si>
    <t xml:space="preserve">Títulos publicados </t>
  </si>
  <si>
    <t>EXTENSÃO</t>
  </si>
  <si>
    <t>Cursos</t>
  </si>
  <si>
    <t>Minicursos</t>
  </si>
  <si>
    <t>Projeto</t>
  </si>
  <si>
    <t>RESTAURANTE UNIVERSITÁRIO – RU</t>
  </si>
  <si>
    <t>Custo médio / Refeições</t>
  </si>
  <si>
    <t>Dias de funcionamento/ano</t>
  </si>
  <si>
    <t>Média refeições/dia (almoço/jantar)</t>
  </si>
  <si>
    <t>Refeições servidas/ano</t>
  </si>
  <si>
    <t>Valor Unitário / Refeições: Aluno do Grupo I*</t>
  </si>
  <si>
    <t>Valor Unitário / Refeições: Aluno do Grupo II*</t>
  </si>
  <si>
    <t>Valor Unitário / Refeições: Aluno do Grupo III Servidores e visitantes*</t>
  </si>
  <si>
    <t>SERVIÇOS À COMUNIDADE</t>
  </si>
  <si>
    <t>EDITORA UnB</t>
  </si>
  <si>
    <t>Títulos publicados pela EDU</t>
  </si>
  <si>
    <t>-</t>
  </si>
  <si>
    <t>ND</t>
  </si>
  <si>
    <t>Exemplares vendidos</t>
  </si>
  <si>
    <t>BIBLIOTECA</t>
  </si>
  <si>
    <t>Acervo da Biblioteca da UnB</t>
  </si>
  <si>
    <t>Média de usuários por dia na BCE</t>
  </si>
  <si>
    <t>QUADRO DE PESSOAL</t>
  </si>
  <si>
    <t>Docentes Ativos (exclui Substitutos e Visitantes)</t>
  </si>
  <si>
    <t>Técnico-Administrativos Ativos</t>
  </si>
  <si>
    <t>Total de Pessoal Ativo</t>
  </si>
  <si>
    <t>Docentes Inativos</t>
  </si>
  <si>
    <t>Técnico-Administrativos Inativos</t>
  </si>
  <si>
    <t>Total de Pessoal Inativo</t>
  </si>
  <si>
    <t>COOPERAÇÃO NACIONAL E INTERNACIONAL</t>
  </si>
  <si>
    <t>Número de convênios assinados no ano</t>
  </si>
  <si>
    <t>Convênios Nacionais</t>
  </si>
  <si>
    <t>Convênios Internacionais</t>
  </si>
  <si>
    <t>ATIVIDADES DE ENSINO</t>
  </si>
  <si>
    <t>GRADUAÇÃO</t>
  </si>
  <si>
    <t>Vagas oferecidas no ano (Sisu/Enem + PAS + Vestibular)</t>
  </si>
  <si>
    <t>Total de Ingressantes (Sisu/Enem + Vestibular + PAS + Outras Vias)</t>
  </si>
  <si>
    <t>Alunos regulares registrados (2º semestre)</t>
  </si>
  <si>
    <t>PÓS-GRADUAÇÃO</t>
  </si>
  <si>
    <t>Número de cursos</t>
  </si>
  <si>
    <t>Residência Médica</t>
  </si>
  <si>
    <t>Títulos outorgados</t>
  </si>
  <si>
    <t>INSCRITOS</t>
  </si>
  <si>
    <t>Dedicação Exclusiva</t>
  </si>
  <si>
    <t>Especialização</t>
  </si>
  <si>
    <t>isento</t>
  </si>
  <si>
    <t>Café R$ 2,35 / Almoço e jantar R$ 5,20</t>
  </si>
  <si>
    <t>Café R$ 5,80 / Almoço e jantar R$ 13,00</t>
  </si>
  <si>
    <t>Nº de Cursos (total)</t>
  </si>
  <si>
    <t>Ingressantes – PAS</t>
  </si>
  <si>
    <t>Ingressantes – Vestibular</t>
  </si>
  <si>
    <t>Ingressantes – Outras Vias</t>
  </si>
  <si>
    <t>Alunos formados</t>
  </si>
  <si>
    <r>
      <t>Subtotal de Ingressantes (Sisu/Enem</t>
    </r>
    <r>
      <rPr>
        <b/>
        <vertAlign val="superscript"/>
        <sz val="8"/>
        <rFont val="Arial"/>
        <family val="2"/>
      </rPr>
      <t>(1)</t>
    </r>
    <r>
      <rPr>
        <b/>
        <sz val="8"/>
        <rFont val="Arial"/>
        <family val="2"/>
      </rPr>
      <t xml:space="preserve"> + Vestibular + PAS)</t>
    </r>
  </si>
  <si>
    <r>
      <t xml:space="preserve">Alunos registrados </t>
    </r>
    <r>
      <rPr>
        <sz val="8"/>
        <rFont val="Arial"/>
        <family val="2"/>
      </rPr>
      <t>(2º semestre)</t>
    </r>
  </si>
  <si>
    <t>Ano</t>
  </si>
  <si>
    <t>Técnico-Administrativos</t>
  </si>
  <si>
    <r>
      <t>Alunos de Graduação</t>
    </r>
    <r>
      <rPr>
        <b/>
        <vertAlign val="superscript"/>
        <sz val="10"/>
        <rFont val="Arial"/>
        <family val="2"/>
      </rPr>
      <t>1</t>
    </r>
  </si>
  <si>
    <r>
      <t>Alunos de Pós-Graduação</t>
    </r>
    <r>
      <rPr>
        <b/>
        <vertAlign val="superscript"/>
        <sz val="10"/>
        <rFont val="Arial"/>
        <family val="2"/>
      </rPr>
      <t>1</t>
    </r>
  </si>
  <si>
    <t>Total da Pós-Graduação</t>
  </si>
  <si>
    <r>
      <t>Docentes</t>
    </r>
    <r>
      <rPr>
        <b/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</si>
  <si>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1966 – 1977</t>
  </si>
  <si>
    <t>Total 1978 – 1987</t>
  </si>
  <si>
    <t>Total 1988 – 1997</t>
  </si>
  <si>
    <t>Total 1998 – 2007</t>
  </si>
  <si>
    <t>Total 2008 – 2017</t>
  </si>
  <si>
    <t>TOTAL GERAL</t>
  </si>
  <si>
    <r>
      <t>Especialização</t>
    </r>
    <r>
      <rPr>
        <b/>
        <vertAlign val="superscript"/>
        <sz val="8"/>
        <rFont val="Arial"/>
        <family val="2"/>
      </rPr>
      <t>1</t>
    </r>
  </si>
  <si>
    <r>
      <t>Formados com Especialização</t>
    </r>
    <r>
      <rPr>
        <b/>
        <vertAlign val="superscript"/>
        <sz val="8"/>
        <rFont val="Arial"/>
        <family val="2"/>
      </rPr>
      <t>2</t>
    </r>
  </si>
  <si>
    <t>Total 2018 – 2019</t>
  </si>
  <si>
    <t>Denominação</t>
  </si>
  <si>
    <t>m²</t>
  </si>
  <si>
    <t>Área Total</t>
  </si>
  <si>
    <t>Área Construída Completa</t>
  </si>
  <si>
    <t>Área Construída Descoberta</t>
  </si>
  <si>
    <t>Área Total Construída</t>
  </si>
  <si>
    <t>Área Não Construída</t>
  </si>
  <si>
    <t>Urbanizada</t>
  </si>
  <si>
    <t>Não Urbanizada</t>
  </si>
  <si>
    <t>Área de Ocupação</t>
  </si>
  <si>
    <t>Planaltina (m²)</t>
  </si>
  <si>
    <t>Gama (m²)</t>
  </si>
  <si>
    <t>Ceilândia (m²)</t>
  </si>
  <si>
    <t xml:space="preserve">Denominação </t>
  </si>
  <si>
    <t>Área Construída Coberta</t>
  </si>
  <si>
    <t>Não Urbanizada Cultivada</t>
  </si>
  <si>
    <t>Não Urbanizada não Cultiva</t>
  </si>
  <si>
    <t>Com Preservação Natural</t>
  </si>
  <si>
    <t>Número de Edificações</t>
  </si>
  <si>
    <t xml:space="preserve">Área de Laboratório </t>
  </si>
  <si>
    <t>Área Construída</t>
  </si>
  <si>
    <t>Cirurgias</t>
  </si>
  <si>
    <t>Internações</t>
  </si>
  <si>
    <t>Fisioterapia</t>
  </si>
  <si>
    <t>Exames
Laboratoriais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</si>
  <si>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</si>
  <si>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</si>
  <si>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</si>
  <si>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</si>
  <si>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</si>
  <si>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</si>
  <si>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</si>
  <si>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</si>
  <si>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</si>
  <si>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</si>
  <si>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</si>
  <si>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</si>
  <si>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 mensal</t>
  </si>
  <si>
    <t>Exames</t>
  </si>
  <si>
    <t>Média Mensal</t>
  </si>
  <si>
    <t>Consultas - Equino</t>
  </si>
  <si>
    <t>Consultas - Ruminante</t>
  </si>
  <si>
    <t>Consultas - Suíno</t>
  </si>
  <si>
    <t>Retornos - RCM</t>
  </si>
  <si>
    <t>Retornos - RCF</t>
  </si>
  <si>
    <t>Retornos - RCC</t>
  </si>
  <si>
    <t>Retornos - ROFT</t>
  </si>
  <si>
    <t>Retornos - RCS</t>
  </si>
  <si>
    <t>Consultas - CCM</t>
  </si>
  <si>
    <t>Consultas -CCF</t>
  </si>
  <si>
    <t>Consultas -CCC</t>
  </si>
  <si>
    <t>Consultas -COFT</t>
  </si>
  <si>
    <t>Consultas -CCS</t>
  </si>
  <si>
    <t>INGRESSANTES</t>
  </si>
  <si>
    <t>1º Sem.</t>
  </si>
  <si>
    <t>2º Sem.</t>
  </si>
  <si>
    <t>diplomados</t>
  </si>
  <si>
    <t>1º Semestre</t>
  </si>
  <si>
    <t>2º Semestre</t>
  </si>
  <si>
    <t>Unidade Componentes Institucionais</t>
  </si>
  <si>
    <t>Curso</t>
  </si>
  <si>
    <t>Especialização iniciados em 2019</t>
  </si>
  <si>
    <t>Mestrado Profissional</t>
  </si>
  <si>
    <t>Mestrado Acadêmico</t>
  </si>
  <si>
    <t>Mestrado Total</t>
  </si>
  <si>
    <t>CORPO DOCENTE ATIVO</t>
  </si>
  <si>
    <t>40 Horas</t>
  </si>
  <si>
    <t>20 Horas</t>
  </si>
  <si>
    <t>Sisu/Enem (1)</t>
  </si>
  <si>
    <t>PAS (2)</t>
  </si>
  <si>
    <t xml:space="preserve">PAS </t>
  </si>
  <si>
    <t>Por outras vias (*)</t>
  </si>
  <si>
    <t>Residência Médica (*)</t>
  </si>
  <si>
    <t>13.587</t>
  </si>
  <si>
    <t>Graduação - ativos</t>
  </si>
  <si>
    <t>Graduação - total</t>
  </si>
  <si>
    <t>Quantidade</t>
  </si>
  <si>
    <t>Nível Superior - NS</t>
  </si>
  <si>
    <t>R$ 9,45</t>
  </si>
  <si>
    <t>5.038</t>
  </si>
  <si>
    <t>1.823.850</t>
  </si>
  <si>
    <t>Sisu/Enem(1)</t>
  </si>
  <si>
    <t>CATEGORIA</t>
  </si>
  <si>
    <t>2009 A 2019</t>
  </si>
  <si>
    <t>Unidade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</si>
</sst>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&quot;R$&quot;\ #,##0.00;[Red]\-&quot;R$&quot;\ #,##0.00"/>
    <numFmt numFmtId="165" formatCode="_-* #,##0_-;\-* #,##0_-;_-* &quot;-&quot;??_-;_-@_-"/>
    <numFmt numFmtId="166" formatCode="&quot;R$&quot;#,##0.00"/>
  </numFmts>
  <fonts count="18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vertAlign val="superscript"/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10"/>
      <name val="Unb office"/>
    </font>
    <font>
      <sz val="10"/>
      <name val="Unb office"/>
    </font>
    <font>
      <sz val="10"/>
      <color rgb="FF000000"/>
      <name val="Times New Roman"/>
      <family val="1"/>
    </font>
    <font>
      <b/>
      <sz val="8"/>
      <color rgb="FF000000"/>
      <name val="DejaVu Sans"/>
      <family val="2"/>
    </font>
    <font>
      <sz val="8"/>
      <color theme="1"/>
      <name val="DejaVu Sans"/>
      <family val="2"/>
    </font>
    <font>
      <sz val="8"/>
      <color rgb="FF000000"/>
      <name val="DejaVu San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 style="medium">
        <color rgb="FFD6DADC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0" fontId="4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9" fontId="4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43" fontId="0" fillId="0" borderId="0" xfId="1" applyFont="1"/>
    <xf numFmtId="165" fontId="0" fillId="0" borderId="0" xfId="1" applyNumberFormat="1" applyFont="1"/>
    <xf numFmtId="43" fontId="0" fillId="0" borderId="0" xfId="1" applyFont="1" applyAlignment="1">
      <alignment horizontal="center" vertical="center"/>
    </xf>
    <xf numFmtId="3" fontId="0" fillId="0" borderId="0" xfId="0" applyNumberFormat="1"/>
    <xf numFmtId="0" fontId="1" fillId="0" borderId="0" xfId="0" applyFont="1" applyFill="1" applyBorder="1"/>
    <xf numFmtId="164" fontId="0" fillId="0" borderId="0" xfId="0" applyNumberForma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1" fillId="0" borderId="0" xfId="0" applyFont="1" applyFill="1" applyBorder="1" applyAlignment="1"/>
    <xf numFmtId="0" fontId="7" fillId="0" borderId="0" xfId="0" applyFont="1" applyFill="1" applyBorder="1"/>
    <xf numFmtId="0" fontId="3" fillId="0" borderId="0" xfId="0" applyFont="1" applyFill="1" applyBorder="1" applyAlignment="1"/>
    <xf numFmtId="0" fontId="7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/>
    <xf numFmtId="4" fontId="10" fillId="0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4" fontId="12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horizontal="center" vertical="center"/>
    </xf>
    <xf numFmtId="9" fontId="4" fillId="0" borderId="0" xfId="2" applyFont="1" applyFill="1" applyBorder="1" applyAlignment="1">
      <alignment horizontal="right"/>
    </xf>
    <xf numFmtId="10" fontId="4" fillId="0" borderId="0" xfId="2" applyNumberFormat="1" applyFont="1" applyFill="1" applyBorder="1" applyAlignment="1">
      <alignment horizontal="right"/>
    </xf>
    <xf numFmtId="0" fontId="15" fillId="0" borderId="1" xfId="0" applyFont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14" fillId="0" borderId="2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0" fontId="14" fillId="0" borderId="3" xfId="0" applyFont="1" applyFill="1" applyBorder="1" applyAlignment="1">
      <alignment vertical="center" wrapText="1"/>
    </xf>
    <xf numFmtId="0" fontId="14" fillId="0" borderId="4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vertical="center" wrapText="1"/>
    </xf>
    <xf numFmtId="9" fontId="3" fillId="0" borderId="0" xfId="2" applyFont="1" applyFill="1" applyBorder="1" applyAlignment="1"/>
    <xf numFmtId="10" fontId="3" fillId="0" borderId="0" xfId="2" applyNumberFormat="1" applyFont="1" applyFill="1" applyBorder="1" applyAlignment="1"/>
    <xf numFmtId="0" fontId="8" fillId="0" borderId="0" xfId="0" applyFont="1" applyFill="1" applyBorder="1" applyAlignment="1"/>
    <xf numFmtId="0" fontId="0" fillId="0" borderId="0" xfId="0" applyAlignment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7" fillId="0" borderId="0" xfId="0" applyFont="1"/>
    <xf numFmtId="0" fontId="16" fillId="0" borderId="1" xfId="0" applyFont="1" applyBorder="1" applyAlignment="1">
      <alignment horizontal="center" vertical="center"/>
    </xf>
    <xf numFmtId="10" fontId="2" fillId="0" borderId="0" xfId="2" applyNumberFormat="1" applyFont="1" applyFill="1" applyBorder="1"/>
    <xf numFmtId="0" fontId="1" fillId="0" borderId="0" xfId="0" quotePrefix="1" applyNumberFormat="1" applyFont="1" applyFill="1" applyBorder="1" applyAlignment="1">
      <alignment horizontal="right"/>
    </xf>
    <xf numFmtId="166" fontId="0" fillId="0" borderId="0" xfId="0" quotePrefix="1" applyNumberFormat="1"/>
    <xf numFmtId="3" fontId="0" fillId="0" borderId="0" xfId="0" quotePrefix="1" applyNumberFormat="1"/>
  </cellXfs>
  <cellStyles count="4">
    <cellStyle name="Normal" xfId="0" builtinId="0"/>
    <cellStyle name="Normal 2" xfId="3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5"/>
  <cols>
    <col min="1" max="1" width="26.28515625" bestFit="1" customWidth="1"/>
  </cols>
  <sheetData>
    <row r="1" spans="1:2">
      <c r="A1" s="72" t="s">
        <v>180</v>
      </c>
      <c r="B1" s="72" t="s">
        <v>0</v>
      </c>
    </row>
    <row r="2" spans="1:2">
      <c r="A2" s="1" t="s">
        <v>1</v>
      </c>
      <c r="B2">
        <v>8</v>
      </c>
    </row>
    <row r="3" spans="1:2">
      <c r="A3" t="s">
        <v>2</v>
      </c>
      <c r="B3">
        <v>12</v>
      </c>
    </row>
    <row r="4" spans="1:2">
      <c r="A4" t="s">
        <v>3</v>
      </c>
      <c r="B4">
        <v>14</v>
      </c>
    </row>
    <row r="5" spans="1:2">
      <c r="A5" t="s">
        <v>4</v>
      </c>
      <c r="B5">
        <v>53</v>
      </c>
    </row>
    <row r="6" spans="1:2">
      <c r="A6" t="s">
        <v>5</v>
      </c>
      <c r="B6">
        <v>12</v>
      </c>
    </row>
    <row r="7" spans="1:2">
      <c r="A7" t="s">
        <v>6</v>
      </c>
      <c r="B7">
        <v>4</v>
      </c>
    </row>
    <row r="8" spans="1:2">
      <c r="A8" t="s">
        <v>7</v>
      </c>
      <c r="B8">
        <v>36</v>
      </c>
    </row>
    <row r="9" spans="1:2">
      <c r="A9" t="s">
        <v>8</v>
      </c>
      <c r="B9">
        <v>4</v>
      </c>
    </row>
    <row r="10" spans="1:2">
      <c r="A10" t="s">
        <v>9</v>
      </c>
      <c r="B10">
        <v>6</v>
      </c>
    </row>
    <row r="11" spans="1:2">
      <c r="A11" t="s">
        <v>10</v>
      </c>
      <c r="B11">
        <v>10</v>
      </c>
    </row>
    <row r="12" spans="1:2">
      <c r="A12" t="s">
        <v>11</v>
      </c>
      <c r="B12">
        <v>1</v>
      </c>
    </row>
    <row r="13" spans="1:2">
      <c r="A13" t="s">
        <v>12</v>
      </c>
      <c r="B13">
        <v>2</v>
      </c>
    </row>
    <row r="14" spans="1:2">
      <c r="A14" t="s">
        <v>13</v>
      </c>
      <c r="B14">
        <v>4</v>
      </c>
    </row>
    <row r="15" spans="1:2">
      <c r="A15" t="s">
        <v>14</v>
      </c>
      <c r="B15">
        <v>1</v>
      </c>
    </row>
    <row r="16" spans="1:2">
      <c r="A16" t="s">
        <v>15</v>
      </c>
      <c r="B16" s="2">
        <v>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5"/>
  <cols>
    <col min="1" max="1" width="36" bestFit="1" customWidth="1"/>
    <col min="2" max="2" width="14.28515625" bestFit="1" customWidth="1"/>
    <col min="8" max="8" width="41.42578125" customWidth="1"/>
    <col min="9" max="9" width="11.5703125" bestFit="1" customWidth="1"/>
    <col min="10" max="10" width="13.7109375" bestFit="1" customWidth="1"/>
  </cols>
  <sheetData>
    <row r="1" spans="1:10">
      <c r="A1" s="4" t="s">
        <v>32</v>
      </c>
      <c r="B1" s="4" t="s">
        <v>122</v>
      </c>
    </row>
    <row r="2" spans="1:10">
      <c r="A2" s="5" t="s">
        <v>29</v>
      </c>
      <c r="B2" s="4"/>
    </row>
    <row r="3" spans="1:10">
      <c r="A3" s="6" t="s">
        <v>30</v>
      </c>
      <c r="B3" s="20">
        <v>3950579.07</v>
      </c>
      <c r="G3" s="30"/>
      <c r="J3" s="34"/>
    </row>
    <row r="4" spans="1:10">
      <c r="A4" s="6" t="s">
        <v>31</v>
      </c>
      <c r="B4" s="20">
        <v>599468.35</v>
      </c>
      <c r="G4" s="39"/>
      <c r="J4" s="18"/>
    </row>
    <row r="5" spans="1:10">
      <c r="A5" s="3" t="s">
        <v>33</v>
      </c>
      <c r="B5" s="18"/>
      <c r="G5" s="39"/>
      <c r="J5" s="18"/>
    </row>
    <row r="6" spans="1:10">
      <c r="A6" s="6" t="s">
        <v>30</v>
      </c>
      <c r="B6" s="18">
        <v>301847.06</v>
      </c>
      <c r="G6" s="39"/>
      <c r="J6" s="18"/>
    </row>
    <row r="7" spans="1:10">
      <c r="A7" s="6" t="s">
        <v>31</v>
      </c>
      <c r="B7" s="20">
        <v>12247.18</v>
      </c>
      <c r="G7" s="41"/>
      <c r="J7" s="18"/>
    </row>
    <row r="8" spans="1:10">
      <c r="A8" s="7" t="s">
        <v>34</v>
      </c>
      <c r="B8" s="18"/>
      <c r="G8" s="41"/>
      <c r="J8" s="18"/>
    </row>
    <row r="9" spans="1:10">
      <c r="A9" s="6" t="s">
        <v>30</v>
      </c>
      <c r="B9" s="18">
        <v>335534</v>
      </c>
      <c r="G9" s="39"/>
      <c r="J9" s="18"/>
    </row>
    <row r="10" spans="1:10">
      <c r="A10" s="6" t="s">
        <v>31</v>
      </c>
      <c r="B10" s="18">
        <v>14521.03</v>
      </c>
      <c r="G10" s="39"/>
      <c r="J10" s="18"/>
    </row>
    <row r="11" spans="1:10">
      <c r="A11" s="3" t="s">
        <v>35</v>
      </c>
      <c r="B11" s="18"/>
      <c r="G11" s="39"/>
      <c r="J11" s="18"/>
    </row>
    <row r="12" spans="1:10">
      <c r="A12" s="6" t="s">
        <v>30</v>
      </c>
      <c r="B12" s="18">
        <v>199499</v>
      </c>
    </row>
    <row r="13" spans="1:10">
      <c r="A13" s="6" t="s">
        <v>31</v>
      </c>
      <c r="B13" s="18">
        <v>11476.03</v>
      </c>
    </row>
    <row r="14" spans="1:10">
      <c r="A14" s="3" t="s">
        <v>36</v>
      </c>
      <c r="B14" s="18"/>
      <c r="G14" s="39"/>
      <c r="H14" s="32"/>
      <c r="I14" s="32"/>
    </row>
    <row r="15" spans="1:10">
      <c r="A15" s="6" t="s">
        <v>30</v>
      </c>
      <c r="B15" s="18">
        <v>89538.23</v>
      </c>
      <c r="G15" s="39"/>
      <c r="H15" s="43"/>
      <c r="I15" s="31"/>
    </row>
    <row r="16" spans="1:10">
      <c r="A16" s="6" t="s">
        <v>31</v>
      </c>
      <c r="B16" s="18">
        <v>53666.59</v>
      </c>
      <c r="G16" s="39"/>
      <c r="H16" s="43"/>
      <c r="I16" s="31"/>
    </row>
    <row r="17" spans="1:9">
      <c r="A17" s="3" t="s">
        <v>37</v>
      </c>
      <c r="B17" s="18"/>
      <c r="G17" s="41"/>
      <c r="H17" s="43"/>
      <c r="I17" s="33"/>
    </row>
    <row r="18" spans="1:9">
      <c r="A18" s="6" t="s">
        <v>30</v>
      </c>
      <c r="B18" s="18">
        <v>45000000</v>
      </c>
      <c r="G18" s="41"/>
      <c r="H18" s="43"/>
      <c r="I18" s="33"/>
    </row>
    <row r="19" spans="1:9">
      <c r="A19" s="6" t="s">
        <v>31</v>
      </c>
      <c r="B19" s="18">
        <v>10409</v>
      </c>
      <c r="G19" s="39"/>
      <c r="H19" s="43"/>
      <c r="I19" s="31"/>
    </row>
    <row r="20" spans="1:9">
      <c r="A20" s="3" t="s">
        <v>38</v>
      </c>
      <c r="B20" s="18">
        <v>5284200</v>
      </c>
      <c r="G20" s="39"/>
      <c r="H20" s="43"/>
      <c r="I20" s="31"/>
    </row>
    <row r="21" spans="1:9">
      <c r="A21" s="3"/>
      <c r="G21" s="39"/>
      <c r="H21" s="43"/>
      <c r="I21" s="31"/>
    </row>
    <row r="22" spans="1:9">
      <c r="A22" s="3"/>
      <c r="H22" s="43"/>
      <c r="I22" s="31"/>
    </row>
    <row r="23" spans="1:9">
      <c r="A23" s="3"/>
      <c r="H23" s="43"/>
      <c r="I23" s="33"/>
    </row>
    <row r="24" spans="1:9">
      <c r="A24" s="3"/>
      <c r="H24" s="43"/>
      <c r="I24" s="31"/>
    </row>
    <row r="25" spans="1:9">
      <c r="A25" s="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:B9"/>
    </sheetView>
  </sheetViews>
  <sheetFormatPr defaultRowHeight="15"/>
  <cols>
    <col min="1" max="1" width="24.7109375" bestFit="1" customWidth="1"/>
  </cols>
  <sheetData>
    <row r="1" spans="1:2">
      <c r="A1" t="s">
        <v>47</v>
      </c>
    </row>
    <row r="2" spans="1:2">
      <c r="A2" t="s">
        <v>39</v>
      </c>
      <c r="B2" s="21">
        <v>3916</v>
      </c>
    </row>
    <row r="3" spans="1:2">
      <c r="A3" t="s">
        <v>40</v>
      </c>
      <c r="B3" s="21">
        <v>8547</v>
      </c>
    </row>
    <row r="4" spans="1:2">
      <c r="A4" t="s">
        <v>41</v>
      </c>
      <c r="B4" s="21">
        <v>1601</v>
      </c>
    </row>
    <row r="5" spans="1:2">
      <c r="A5" t="s">
        <v>42</v>
      </c>
      <c r="B5" s="21">
        <v>11179</v>
      </c>
    </row>
    <row r="6" spans="1:2">
      <c r="A6" t="s">
        <v>43</v>
      </c>
      <c r="B6" s="21">
        <v>337363</v>
      </c>
    </row>
    <row r="7" spans="1:2">
      <c r="A7" t="s">
        <v>44</v>
      </c>
      <c r="B7" s="21">
        <v>10855</v>
      </c>
    </row>
    <row r="8" spans="1:2">
      <c r="A8" t="s">
        <v>45</v>
      </c>
      <c r="B8" s="21">
        <v>561442</v>
      </c>
    </row>
    <row r="9" spans="1:2">
      <c r="A9" t="s">
        <v>46</v>
      </c>
      <c r="B9" s="21">
        <v>916956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/>
  <cols>
    <col min="1" max="1" width="39.7109375" bestFit="1" customWidth="1"/>
    <col min="6" max="6" width="50" bestFit="1" customWidth="1"/>
  </cols>
  <sheetData>
    <row r="1" spans="1:7">
      <c r="A1" t="s">
        <v>48</v>
      </c>
    </row>
    <row r="2" spans="1:7">
      <c r="A2" t="s">
        <v>49</v>
      </c>
      <c r="B2" s="21">
        <v>21928</v>
      </c>
      <c r="G2" s="21"/>
    </row>
    <row r="3" spans="1:7">
      <c r="A3" t="s">
        <v>50</v>
      </c>
      <c r="B3">
        <v>1</v>
      </c>
      <c r="G3" s="21"/>
    </row>
    <row r="4" spans="1:7">
      <c r="A4" t="s">
        <v>51</v>
      </c>
      <c r="B4">
        <v>34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/>
  <cols>
    <col min="1" max="1" width="10.5703125" bestFit="1" customWidth="1"/>
  </cols>
  <sheetData>
    <row r="1" spans="1:2">
      <c r="A1" t="s">
        <v>52</v>
      </c>
    </row>
    <row r="2" spans="1:2">
      <c r="A2" t="s">
        <v>53</v>
      </c>
      <c r="B2">
        <v>456</v>
      </c>
    </row>
    <row r="3" spans="1:2">
      <c r="A3" t="s">
        <v>54</v>
      </c>
      <c r="B3">
        <v>2</v>
      </c>
    </row>
    <row r="4" spans="1:2">
      <c r="A4" t="s">
        <v>55</v>
      </c>
      <c r="B4"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/>
  <cols>
    <col min="1" max="1" width="64" bestFit="1" customWidth="1"/>
  </cols>
  <sheetData>
    <row r="1" spans="1:2">
      <c r="A1" t="s">
        <v>56</v>
      </c>
    </row>
    <row r="2" spans="1:2">
      <c r="A2" t="s">
        <v>57</v>
      </c>
      <c r="B2" s="76" t="s">
        <v>199</v>
      </c>
    </row>
    <row r="3" spans="1:2">
      <c r="A3" t="s">
        <v>58</v>
      </c>
      <c r="B3">
        <v>362</v>
      </c>
    </row>
    <row r="4" spans="1:2">
      <c r="A4" t="s">
        <v>59</v>
      </c>
      <c r="B4" s="77" t="s">
        <v>200</v>
      </c>
    </row>
    <row r="5" spans="1:2">
      <c r="A5" t="s">
        <v>60</v>
      </c>
      <c r="B5" s="77" t="s">
        <v>201</v>
      </c>
    </row>
    <row r="6" spans="1:2">
      <c r="A6" t="s">
        <v>61</v>
      </c>
      <c r="B6" t="s">
        <v>96</v>
      </c>
    </row>
    <row r="7" spans="1:2">
      <c r="A7" t="s">
        <v>62</v>
      </c>
      <c r="B7" t="s">
        <v>97</v>
      </c>
    </row>
    <row r="8" spans="1:2">
      <c r="A8" t="s">
        <v>63</v>
      </c>
      <c r="B8" t="s">
        <v>98</v>
      </c>
    </row>
    <row r="14" spans="1:2">
      <c r="B14" s="23"/>
    </row>
    <row r="16" spans="1:2">
      <c r="B16" s="21"/>
    </row>
    <row r="17" spans="2:2">
      <c r="B17" s="21"/>
    </row>
    <row r="18" spans="2:2">
      <c r="B18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5" workbookViewId="0">
      <selection activeCell="G49" sqref="G49"/>
    </sheetView>
  </sheetViews>
  <sheetFormatPr defaultColWidth="9.140625" defaultRowHeight="15"/>
  <cols>
    <col min="1" max="1" width="48.7109375" style="17" bestFit="1" customWidth="1"/>
    <col min="2" max="16384" width="9.140625" style="10"/>
  </cols>
  <sheetData>
    <row r="1" spans="1:19" ht="23.25">
      <c r="A1" s="24" t="s">
        <v>203</v>
      </c>
      <c r="B1" s="8">
        <v>2009</v>
      </c>
      <c r="C1" s="8">
        <v>2010</v>
      </c>
      <c r="D1" s="8">
        <v>2011</v>
      </c>
      <c r="E1" s="8">
        <v>2012</v>
      </c>
      <c r="F1" s="8">
        <v>2013</v>
      </c>
      <c r="G1" s="8">
        <v>2014</v>
      </c>
      <c r="H1" s="8">
        <v>2015</v>
      </c>
      <c r="I1" s="8">
        <v>2016</v>
      </c>
      <c r="J1" s="8">
        <v>2017</v>
      </c>
      <c r="K1" s="8">
        <v>2018</v>
      </c>
      <c r="L1" s="8">
        <v>2019</v>
      </c>
      <c r="M1" s="9" t="s">
        <v>204</v>
      </c>
    </row>
    <row r="2" spans="1:19">
      <c r="A2" s="26" t="s">
        <v>84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9">
      <c r="A3" s="26" t="s">
        <v>85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9" ht="15.75" thickBot="1">
      <c r="A4" s="25" t="s">
        <v>99</v>
      </c>
      <c r="B4" s="11">
        <v>91</v>
      </c>
      <c r="C4" s="11">
        <v>103</v>
      </c>
      <c r="D4" s="11">
        <v>136</v>
      </c>
      <c r="E4" s="11">
        <v>138</v>
      </c>
      <c r="F4" s="11">
        <v>161</v>
      </c>
      <c r="G4" s="11">
        <v>154</v>
      </c>
      <c r="H4" s="11">
        <v>155</v>
      </c>
      <c r="I4" s="11">
        <v>155</v>
      </c>
      <c r="J4" s="11">
        <v>153</v>
      </c>
      <c r="K4" s="11">
        <v>150</v>
      </c>
      <c r="L4" s="11">
        <v>149</v>
      </c>
      <c r="M4" s="13">
        <v>0.64839999999999998</v>
      </c>
      <c r="P4" s="56"/>
      <c r="Q4" s="56"/>
      <c r="R4" s="57"/>
    </row>
    <row r="5" spans="1:19">
      <c r="A5" s="25" t="s">
        <v>86</v>
      </c>
      <c r="B5" s="12">
        <v>8069</v>
      </c>
      <c r="C5" s="12">
        <v>8090</v>
      </c>
      <c r="D5" s="12">
        <v>8014</v>
      </c>
      <c r="E5" s="12">
        <v>8368</v>
      </c>
      <c r="F5" s="12">
        <v>8403</v>
      </c>
      <c r="G5" s="12">
        <v>8419</v>
      </c>
      <c r="H5" s="12">
        <v>8424</v>
      </c>
      <c r="I5" s="12">
        <v>8424</v>
      </c>
      <c r="J5" s="12">
        <v>8439</v>
      </c>
      <c r="K5" s="12">
        <v>8439</v>
      </c>
      <c r="L5" s="12">
        <v>7788</v>
      </c>
      <c r="M5" s="53">
        <v>-3.4799999999999998E-2</v>
      </c>
      <c r="N5" s="74"/>
      <c r="P5" s="58"/>
      <c r="Q5" s="58"/>
      <c r="R5" s="58"/>
    </row>
    <row r="6" spans="1:19" ht="15.75" thickBot="1">
      <c r="A6" s="25" t="s">
        <v>100</v>
      </c>
      <c r="B6" s="12">
        <v>1302</v>
      </c>
      <c r="C6" s="12">
        <v>1590</v>
      </c>
      <c r="D6" s="12">
        <v>1441</v>
      </c>
      <c r="E6" s="12">
        <v>1815</v>
      </c>
      <c r="F6" s="12">
        <v>1421</v>
      </c>
      <c r="G6" s="12">
        <v>1945</v>
      </c>
      <c r="H6" s="12">
        <v>1957</v>
      </c>
      <c r="I6" s="12">
        <v>1953</v>
      </c>
      <c r="J6" s="12">
        <v>1978</v>
      </c>
      <c r="K6" s="12">
        <v>3762</v>
      </c>
      <c r="L6" s="12">
        <v>3663</v>
      </c>
      <c r="M6" s="53">
        <v>1.8133999999999999</v>
      </c>
      <c r="N6" s="74"/>
      <c r="P6" s="59"/>
      <c r="Q6" s="60"/>
      <c r="R6" s="60"/>
    </row>
    <row r="7" spans="1:19">
      <c r="A7" s="25" t="s">
        <v>101</v>
      </c>
      <c r="B7" s="12">
        <v>6075</v>
      </c>
      <c r="C7" s="12">
        <v>6201</v>
      </c>
      <c r="D7" s="12">
        <v>7545</v>
      </c>
      <c r="E7" s="12">
        <v>4737</v>
      </c>
      <c r="F7" s="12">
        <v>6066</v>
      </c>
      <c r="G7" s="12">
        <v>5516</v>
      </c>
      <c r="H7" s="12">
        <v>3936</v>
      </c>
      <c r="I7" s="12">
        <v>4082</v>
      </c>
      <c r="J7" s="12">
        <v>2526</v>
      </c>
      <c r="K7" s="12">
        <v>2234</v>
      </c>
      <c r="L7" s="12">
        <v>2165</v>
      </c>
      <c r="M7" s="53">
        <v>-0.64359999999999995</v>
      </c>
      <c r="N7" s="74"/>
      <c r="P7" s="4"/>
      <c r="Q7" s="4"/>
      <c r="R7" s="4"/>
      <c r="S7" s="4"/>
    </row>
    <row r="8" spans="1:19" ht="15.75" thickBot="1">
      <c r="A8" s="25" t="s">
        <v>202</v>
      </c>
      <c r="B8" s="11" t="s">
        <v>67</v>
      </c>
      <c r="C8" s="11" t="s">
        <v>67</v>
      </c>
      <c r="D8" s="11" t="s">
        <v>67</v>
      </c>
      <c r="E8" s="11" t="s">
        <v>67</v>
      </c>
      <c r="F8" s="11" t="s">
        <v>67</v>
      </c>
      <c r="G8" s="12">
        <v>2336</v>
      </c>
      <c r="H8" s="12">
        <v>2331</v>
      </c>
      <c r="I8" s="12">
        <v>2080</v>
      </c>
      <c r="J8" s="12">
        <v>2182</v>
      </c>
      <c r="K8" s="12">
        <v>2076</v>
      </c>
      <c r="L8" s="12">
        <v>1960</v>
      </c>
      <c r="M8" s="53">
        <v>-0.161</v>
      </c>
      <c r="N8" s="74"/>
      <c r="P8" s="4"/>
      <c r="Q8" s="73"/>
      <c r="R8" s="73"/>
      <c r="S8" s="4"/>
    </row>
    <row r="9" spans="1:19">
      <c r="A9" s="22" t="s">
        <v>104</v>
      </c>
      <c r="B9" s="14">
        <v>7377</v>
      </c>
      <c r="C9" s="14">
        <v>7791</v>
      </c>
      <c r="D9" s="14">
        <v>8986</v>
      </c>
      <c r="E9" s="14">
        <v>6552</v>
      </c>
      <c r="F9" s="14">
        <v>7487</v>
      </c>
      <c r="G9" s="14">
        <v>9797</v>
      </c>
      <c r="H9" s="14">
        <v>8224</v>
      </c>
      <c r="I9" s="14">
        <v>8115</v>
      </c>
      <c r="J9" s="14">
        <v>6686</v>
      </c>
      <c r="K9" s="14">
        <v>8072</v>
      </c>
      <c r="L9" s="14">
        <v>11736</v>
      </c>
      <c r="M9" s="53">
        <v>0.59089060593737297</v>
      </c>
      <c r="N9" s="74"/>
      <c r="P9" s="4"/>
      <c r="Q9" s="4"/>
      <c r="R9" s="4"/>
      <c r="S9" s="4"/>
    </row>
    <row r="10" spans="1:19">
      <c r="A10" s="25" t="s">
        <v>102</v>
      </c>
      <c r="B10" s="11">
        <v>640</v>
      </c>
      <c r="C10" s="11">
        <v>575</v>
      </c>
      <c r="D10" s="11">
        <v>906</v>
      </c>
      <c r="E10" s="12">
        <v>1978</v>
      </c>
      <c r="F10" s="12">
        <v>1277</v>
      </c>
      <c r="G10" s="11">
        <v>892</v>
      </c>
      <c r="H10" s="12">
        <v>1624</v>
      </c>
      <c r="I10" s="12">
        <v>1735</v>
      </c>
      <c r="J10" s="12">
        <v>3192</v>
      </c>
      <c r="K10" s="12">
        <v>1880</v>
      </c>
      <c r="L10" s="12">
        <v>1693</v>
      </c>
      <c r="M10" s="53">
        <v>0.94379999999999997</v>
      </c>
      <c r="N10" s="74"/>
      <c r="P10" s="4"/>
      <c r="Q10" s="4"/>
      <c r="R10" s="4"/>
      <c r="S10" s="4"/>
    </row>
    <row r="11" spans="1:19">
      <c r="A11" s="22" t="s">
        <v>87</v>
      </c>
      <c r="B11" s="14">
        <v>8017</v>
      </c>
      <c r="C11" s="14">
        <v>8366</v>
      </c>
      <c r="D11" s="14">
        <v>9892</v>
      </c>
      <c r="E11" s="14">
        <v>8530</v>
      </c>
      <c r="F11" s="14">
        <v>8764</v>
      </c>
      <c r="G11" s="14">
        <v>10689</v>
      </c>
      <c r="H11" s="14">
        <v>9848</v>
      </c>
      <c r="I11" s="14">
        <v>9850</v>
      </c>
      <c r="J11" s="14">
        <v>9878</v>
      </c>
      <c r="K11" s="14">
        <v>9952</v>
      </c>
      <c r="L11" s="14">
        <v>9481</v>
      </c>
      <c r="M11" s="53">
        <v>0.18260000000000001</v>
      </c>
      <c r="N11" s="74"/>
      <c r="P11" s="4"/>
      <c r="Q11" s="4"/>
      <c r="R11" s="4"/>
      <c r="S11" s="4"/>
    </row>
    <row r="12" spans="1:19">
      <c r="A12" s="25" t="s">
        <v>88</v>
      </c>
      <c r="B12" s="12">
        <v>27929</v>
      </c>
      <c r="C12" s="12">
        <v>29775</v>
      </c>
      <c r="D12" s="12">
        <v>38387</v>
      </c>
      <c r="E12" s="12">
        <v>36135</v>
      </c>
      <c r="F12" s="12">
        <v>39979</v>
      </c>
      <c r="G12" s="12">
        <v>36372</v>
      </c>
      <c r="H12" s="12">
        <v>37982</v>
      </c>
      <c r="I12" s="12">
        <v>37724</v>
      </c>
      <c r="J12" s="12">
        <v>38730</v>
      </c>
      <c r="K12" s="12">
        <v>39610</v>
      </c>
      <c r="L12" s="12">
        <v>39699</v>
      </c>
      <c r="M12" s="13">
        <v>0.4214</v>
      </c>
      <c r="N12" s="74"/>
      <c r="P12" s="4"/>
      <c r="Q12" s="4"/>
      <c r="R12" s="4"/>
      <c r="S12" s="4"/>
    </row>
    <row r="13" spans="1:19" ht="15.75" thickBot="1">
      <c r="A13" s="25" t="s">
        <v>103</v>
      </c>
      <c r="B13" s="12">
        <v>4319</v>
      </c>
      <c r="C13" s="12">
        <v>4202</v>
      </c>
      <c r="D13" s="12">
        <v>3843</v>
      </c>
      <c r="E13" s="12">
        <v>3789</v>
      </c>
      <c r="F13" s="12">
        <v>3616</v>
      </c>
      <c r="G13" s="12">
        <v>4022</v>
      </c>
      <c r="H13" s="12">
        <v>4554</v>
      </c>
      <c r="I13" s="12">
        <v>4736</v>
      </c>
      <c r="J13" s="12">
        <v>5048</v>
      </c>
      <c r="K13" s="12">
        <v>5246</v>
      </c>
      <c r="L13" s="12">
        <v>5125</v>
      </c>
      <c r="M13" s="13">
        <v>0.18659999999999999</v>
      </c>
      <c r="N13" s="74"/>
      <c r="P13" s="59"/>
      <c r="Q13" s="60"/>
      <c r="R13" s="60"/>
    </row>
    <row r="14" spans="1:19" ht="15.75" thickBot="1">
      <c r="A14" s="26" t="s">
        <v>89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P14" s="59"/>
      <c r="Q14" s="60"/>
      <c r="R14" s="60"/>
    </row>
    <row r="15" spans="1:19" ht="15.75" thickBot="1">
      <c r="A15" s="26" t="s">
        <v>90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P15" s="59"/>
      <c r="Q15" s="60"/>
      <c r="R15" s="60"/>
    </row>
    <row r="16" spans="1:19" ht="15.75" thickBot="1">
      <c r="A16" s="25" t="s">
        <v>95</v>
      </c>
      <c r="B16" s="11">
        <v>64</v>
      </c>
      <c r="C16" s="11">
        <v>23</v>
      </c>
      <c r="D16" s="11">
        <v>30</v>
      </c>
      <c r="E16" s="11">
        <v>15</v>
      </c>
      <c r="F16" s="11">
        <v>23</v>
      </c>
      <c r="G16" s="11" t="s">
        <v>67</v>
      </c>
      <c r="H16" s="11" t="s">
        <v>67</v>
      </c>
      <c r="I16" s="11" t="s">
        <v>67</v>
      </c>
      <c r="J16" s="11" t="s">
        <v>67</v>
      </c>
      <c r="K16" s="11" t="s">
        <v>67</v>
      </c>
      <c r="L16" s="11" t="s">
        <v>67</v>
      </c>
      <c r="M16" s="16" t="s">
        <v>67</v>
      </c>
      <c r="P16" s="59"/>
      <c r="Q16" s="60"/>
      <c r="R16" s="60"/>
    </row>
    <row r="17" spans="1:18" ht="15.75" thickBot="1">
      <c r="A17" s="25" t="s">
        <v>24</v>
      </c>
      <c r="B17" s="11">
        <v>68</v>
      </c>
      <c r="C17" s="11">
        <v>73</v>
      </c>
      <c r="D17" s="11">
        <v>74</v>
      </c>
      <c r="E17" s="11">
        <v>82</v>
      </c>
      <c r="F17" s="11">
        <v>85</v>
      </c>
      <c r="G17" s="11">
        <v>86</v>
      </c>
      <c r="H17" s="11">
        <v>85</v>
      </c>
      <c r="I17" s="11">
        <v>86</v>
      </c>
      <c r="J17" s="11">
        <v>89</v>
      </c>
      <c r="K17" s="11">
        <v>91</v>
      </c>
      <c r="L17" s="11">
        <v>93</v>
      </c>
      <c r="M17" s="13">
        <v>0.18659999999999999</v>
      </c>
      <c r="N17" s="55"/>
      <c r="O17" s="61"/>
      <c r="P17" s="61"/>
      <c r="Q17" s="60"/>
      <c r="R17" s="60"/>
    </row>
    <row r="18" spans="1:18" ht="15.75" thickBot="1">
      <c r="A18" s="25" t="s">
        <v>25</v>
      </c>
      <c r="B18" s="11">
        <v>53</v>
      </c>
      <c r="C18" s="11">
        <v>56</v>
      </c>
      <c r="D18" s="11">
        <v>59</v>
      </c>
      <c r="E18" s="11">
        <v>64</v>
      </c>
      <c r="F18" s="11">
        <v>66</v>
      </c>
      <c r="G18" s="11">
        <v>66</v>
      </c>
      <c r="H18" s="11">
        <v>69</v>
      </c>
      <c r="I18" s="11">
        <v>68</v>
      </c>
      <c r="J18" s="11">
        <v>69</v>
      </c>
      <c r="K18" s="11">
        <v>69</v>
      </c>
      <c r="L18" s="11">
        <v>72</v>
      </c>
      <c r="M18" s="13">
        <v>0.35849999999999999</v>
      </c>
      <c r="N18" s="55"/>
      <c r="O18" s="61"/>
      <c r="P18" s="61"/>
      <c r="Q18" s="60"/>
      <c r="R18" s="60"/>
    </row>
    <row r="19" spans="1:18" ht="15.75" thickBot="1">
      <c r="A19" s="26" t="s">
        <v>105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55"/>
      <c r="O19" s="61"/>
      <c r="P19" s="61"/>
      <c r="Q19" s="60"/>
      <c r="R19" s="60"/>
    </row>
    <row r="20" spans="1:18" ht="15.75" thickBot="1">
      <c r="A20" s="25" t="s">
        <v>24</v>
      </c>
      <c r="B20" s="12">
        <v>3065</v>
      </c>
      <c r="C20" s="12">
        <v>3309</v>
      </c>
      <c r="D20" s="12">
        <v>4442</v>
      </c>
      <c r="E20" s="12">
        <v>5026</v>
      </c>
      <c r="F20" s="12">
        <v>4982</v>
      </c>
      <c r="G20" s="12">
        <v>4358</v>
      </c>
      <c r="H20" s="12">
        <v>4428</v>
      </c>
      <c r="I20" s="12">
        <v>4103</v>
      </c>
      <c r="J20" s="12">
        <v>4336</v>
      </c>
      <c r="K20" s="12">
        <v>4576</v>
      </c>
      <c r="L20" s="12">
        <v>4507</v>
      </c>
      <c r="M20" s="13">
        <v>0.4704730831973899</v>
      </c>
      <c r="N20" s="54"/>
      <c r="O20" s="60"/>
      <c r="P20" s="61"/>
      <c r="Q20" s="60"/>
      <c r="R20" s="60"/>
    </row>
    <row r="21" spans="1:18" ht="15.75" thickBot="1">
      <c r="A21" s="25" t="s">
        <v>25</v>
      </c>
      <c r="B21" s="12">
        <v>1941</v>
      </c>
      <c r="C21" s="12">
        <v>2174</v>
      </c>
      <c r="D21" s="12">
        <v>2668</v>
      </c>
      <c r="E21" s="12">
        <v>3047</v>
      </c>
      <c r="F21" s="12">
        <v>3165</v>
      </c>
      <c r="G21" s="12">
        <v>3218</v>
      </c>
      <c r="H21" s="12">
        <v>3372</v>
      </c>
      <c r="I21" s="12">
        <v>3503</v>
      </c>
      <c r="J21" s="12">
        <v>3712</v>
      </c>
      <c r="K21" s="12">
        <v>3859</v>
      </c>
      <c r="L21" s="12">
        <v>3922</v>
      </c>
      <c r="M21" s="13">
        <v>1.020607934054611</v>
      </c>
      <c r="N21" s="54"/>
      <c r="O21" s="60"/>
      <c r="P21" s="61"/>
      <c r="Q21" s="60"/>
      <c r="R21" s="60"/>
    </row>
    <row r="22" spans="1:18" ht="15.75" thickBot="1">
      <c r="A22" s="25" t="s">
        <v>91</v>
      </c>
      <c r="B22" s="11">
        <v>143</v>
      </c>
      <c r="C22" s="11">
        <v>152</v>
      </c>
      <c r="D22" s="11">
        <v>297</v>
      </c>
      <c r="E22" s="11">
        <v>311</v>
      </c>
      <c r="F22" s="11">
        <v>329</v>
      </c>
      <c r="G22" s="11">
        <v>350</v>
      </c>
      <c r="H22" s="11">
        <v>353</v>
      </c>
      <c r="I22" s="11">
        <v>187</v>
      </c>
      <c r="J22" s="11">
        <v>253</v>
      </c>
      <c r="K22" s="11">
        <v>272</v>
      </c>
      <c r="L22" s="11">
        <v>390</v>
      </c>
      <c r="M22" s="13">
        <v>1.7272727272727273</v>
      </c>
      <c r="N22" s="54"/>
      <c r="O22" s="60"/>
      <c r="P22" s="61"/>
      <c r="Q22" s="60"/>
      <c r="R22" s="60"/>
    </row>
    <row r="23" spans="1:18" ht="15.75" thickBot="1">
      <c r="A23" s="26" t="s">
        <v>92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54"/>
      <c r="O23" s="60"/>
      <c r="P23" s="61"/>
      <c r="Q23" s="60"/>
      <c r="R23" s="60"/>
    </row>
    <row r="24" spans="1:18" ht="15.75" thickBot="1">
      <c r="A24" s="25" t="s">
        <v>24</v>
      </c>
      <c r="B24" s="11">
        <v>975</v>
      </c>
      <c r="C24" s="11">
        <v>874</v>
      </c>
      <c r="D24" s="12">
        <v>1446</v>
      </c>
      <c r="E24" s="12">
        <v>1726</v>
      </c>
      <c r="F24" s="12">
        <v>1063</v>
      </c>
      <c r="G24" s="12">
        <v>1228</v>
      </c>
      <c r="H24" s="12">
        <v>1327</v>
      </c>
      <c r="I24" s="12">
        <v>1526</v>
      </c>
      <c r="J24" s="12">
        <v>1549</v>
      </c>
      <c r="K24" s="12">
        <v>1549</v>
      </c>
      <c r="L24" s="12">
        <v>1613</v>
      </c>
      <c r="M24" s="13">
        <v>0.65435897435897439</v>
      </c>
      <c r="N24" s="54"/>
      <c r="O24" s="62"/>
      <c r="P24" s="65"/>
      <c r="Q24" s="57"/>
      <c r="R24" s="60"/>
    </row>
    <row r="25" spans="1:18" ht="15.75" thickBot="1">
      <c r="A25" s="25" t="s">
        <v>25</v>
      </c>
      <c r="B25" s="11">
        <v>313</v>
      </c>
      <c r="C25" s="11">
        <v>258</v>
      </c>
      <c r="D25" s="11">
        <v>469</v>
      </c>
      <c r="E25" s="11">
        <v>561</v>
      </c>
      <c r="F25" s="11">
        <v>383</v>
      </c>
      <c r="G25" s="11">
        <v>411</v>
      </c>
      <c r="H25" s="11">
        <v>536</v>
      </c>
      <c r="I25" s="11">
        <v>582</v>
      </c>
      <c r="J25" s="11">
        <v>571</v>
      </c>
      <c r="K25" s="11">
        <v>646</v>
      </c>
      <c r="L25" s="11">
        <v>679</v>
      </c>
      <c r="M25" s="13">
        <v>1.1693290734824282</v>
      </c>
      <c r="N25" s="54"/>
      <c r="O25" s="56"/>
      <c r="P25" s="64"/>
      <c r="Q25" s="57"/>
      <c r="R25" s="60"/>
    </row>
    <row r="26" spans="1:18" ht="15.75" thickBot="1">
      <c r="A26" s="26" t="s">
        <v>64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54"/>
      <c r="O26" s="58"/>
      <c r="P26" s="58"/>
      <c r="Q26" s="58"/>
      <c r="R26" s="60"/>
    </row>
    <row r="27" spans="1:18" ht="15.75" thickBot="1">
      <c r="A27" s="28" t="s">
        <v>65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54"/>
      <c r="O27" s="62"/>
      <c r="P27" s="63"/>
      <c r="Q27" s="57"/>
      <c r="R27" s="60"/>
    </row>
    <row r="28" spans="1:18" ht="15.75" thickBot="1">
      <c r="A28" s="25" t="s">
        <v>66</v>
      </c>
      <c r="B28" s="11" t="s">
        <v>67</v>
      </c>
      <c r="C28" s="11">
        <v>32</v>
      </c>
      <c r="D28" s="11" t="s">
        <v>68</v>
      </c>
      <c r="E28" s="11">
        <v>27</v>
      </c>
      <c r="F28" s="11">
        <v>46</v>
      </c>
      <c r="G28" s="11">
        <v>59</v>
      </c>
      <c r="H28" s="11">
        <v>30</v>
      </c>
      <c r="I28" s="11">
        <v>24</v>
      </c>
      <c r="J28" s="11">
        <v>26</v>
      </c>
      <c r="K28" s="11">
        <v>26</v>
      </c>
      <c r="L28" s="11">
        <v>34</v>
      </c>
      <c r="M28" s="53">
        <v>6.25E-2</v>
      </c>
      <c r="N28" s="54"/>
      <c r="O28" s="56"/>
      <c r="P28" s="64"/>
      <c r="Q28" s="57"/>
      <c r="R28" s="60"/>
    </row>
    <row r="29" spans="1:18" ht="15.75" thickBot="1">
      <c r="A29" s="25" t="s">
        <v>69</v>
      </c>
      <c r="B29" s="11" t="s">
        <v>67</v>
      </c>
      <c r="C29" s="12">
        <v>64738</v>
      </c>
      <c r="D29" s="11" t="s">
        <v>68</v>
      </c>
      <c r="E29" s="12">
        <v>44592</v>
      </c>
      <c r="F29" s="12">
        <v>25237</v>
      </c>
      <c r="G29" s="12">
        <v>36341</v>
      </c>
      <c r="H29" s="12">
        <v>24365</v>
      </c>
      <c r="I29" s="12">
        <v>89803</v>
      </c>
      <c r="J29" s="12">
        <v>22601</v>
      </c>
      <c r="K29" s="12">
        <v>22601</v>
      </c>
      <c r="L29" s="12">
        <v>21928</v>
      </c>
      <c r="M29" s="52">
        <v>-0.66128085513917634</v>
      </c>
      <c r="N29" s="54"/>
      <c r="O29" s="58"/>
      <c r="P29" s="62"/>
      <c r="Q29" s="63"/>
      <c r="R29" s="57"/>
    </row>
    <row r="30" spans="1:18" ht="15.75" thickBot="1">
      <c r="A30" s="28" t="s">
        <v>70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66"/>
      <c r="N30" s="54"/>
      <c r="O30" s="56"/>
      <c r="P30" s="56"/>
      <c r="Q30" s="64"/>
      <c r="R30" s="57"/>
    </row>
    <row r="31" spans="1:18" ht="15.75" thickBot="1">
      <c r="A31" s="25" t="s">
        <v>71</v>
      </c>
      <c r="B31" s="12">
        <v>1498771</v>
      </c>
      <c r="C31" s="12">
        <v>1482513</v>
      </c>
      <c r="D31" s="11" t="s">
        <v>68</v>
      </c>
      <c r="E31" s="12">
        <v>1517512</v>
      </c>
      <c r="F31" s="12">
        <v>1552371</v>
      </c>
      <c r="G31" s="12">
        <v>1502024</v>
      </c>
      <c r="H31" s="12">
        <v>1527956</v>
      </c>
      <c r="I31" s="12">
        <v>1535650</v>
      </c>
      <c r="J31" s="12">
        <v>1542738</v>
      </c>
      <c r="K31" s="12">
        <v>1557114</v>
      </c>
      <c r="L31" s="12">
        <v>1851859</v>
      </c>
      <c r="M31" s="53">
        <f>L31/B31-1</f>
        <v>0.23558502266190096</v>
      </c>
      <c r="N31" s="54"/>
      <c r="O31" s="58"/>
      <c r="P31" s="58"/>
      <c r="Q31" s="58"/>
      <c r="R31" s="58"/>
    </row>
    <row r="32" spans="1:18" ht="15.75" thickBot="1">
      <c r="A32" s="25" t="s">
        <v>72</v>
      </c>
      <c r="B32" s="11" t="s">
        <v>68</v>
      </c>
      <c r="C32" s="12">
        <v>2500</v>
      </c>
      <c r="D32" s="11" t="s">
        <v>68</v>
      </c>
      <c r="E32" s="12">
        <v>4000</v>
      </c>
      <c r="F32" s="12">
        <v>4500</v>
      </c>
      <c r="G32" s="12">
        <v>3000</v>
      </c>
      <c r="H32" s="12">
        <v>3200</v>
      </c>
      <c r="I32" s="12">
        <v>2000</v>
      </c>
      <c r="J32" s="12">
        <v>2000</v>
      </c>
      <c r="K32" s="12">
        <v>2000</v>
      </c>
      <c r="L32" s="12">
        <v>2000</v>
      </c>
      <c r="M32" s="53">
        <v>-0.2</v>
      </c>
      <c r="N32" s="54"/>
      <c r="O32" s="59"/>
      <c r="P32" s="59"/>
      <c r="Q32" s="60"/>
      <c r="R32" s="60"/>
    </row>
    <row r="33" spans="1:18" ht="15.75" thickBot="1">
      <c r="A33" s="28" t="s">
        <v>73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67"/>
      <c r="N33" s="54"/>
      <c r="O33" s="59"/>
      <c r="P33" s="59"/>
      <c r="Q33" s="60"/>
      <c r="R33" s="60"/>
    </row>
    <row r="34" spans="1:18" ht="15.75" thickBot="1">
      <c r="A34" s="25" t="s">
        <v>74</v>
      </c>
      <c r="B34" s="12">
        <v>1736</v>
      </c>
      <c r="C34" s="12">
        <v>2074</v>
      </c>
      <c r="D34" s="11" t="s">
        <v>68</v>
      </c>
      <c r="E34" s="12">
        <v>2485</v>
      </c>
      <c r="F34" s="12">
        <v>2364</v>
      </c>
      <c r="G34" s="12">
        <v>2234</v>
      </c>
      <c r="H34" s="12">
        <v>2404</v>
      </c>
      <c r="I34" s="12">
        <v>2492</v>
      </c>
      <c r="J34" s="12">
        <v>2557</v>
      </c>
      <c r="K34" s="12">
        <v>2573</v>
      </c>
      <c r="L34" s="12">
        <v>2594</v>
      </c>
      <c r="M34" s="53">
        <v>0.49423963133640553</v>
      </c>
      <c r="N34" s="54"/>
      <c r="O34" s="59"/>
      <c r="P34" s="59"/>
      <c r="Q34" s="60"/>
      <c r="R34" s="60"/>
    </row>
    <row r="35" spans="1:18" ht="15.75" thickBot="1">
      <c r="A35" s="25" t="s">
        <v>75</v>
      </c>
      <c r="B35" s="12">
        <v>2205</v>
      </c>
      <c r="C35" s="12">
        <v>2448</v>
      </c>
      <c r="D35" s="11" t="s">
        <v>68</v>
      </c>
      <c r="E35" s="12">
        <v>2731</v>
      </c>
      <c r="F35" s="12">
        <v>2637</v>
      </c>
      <c r="G35" s="12">
        <v>2623</v>
      </c>
      <c r="H35" s="12">
        <v>2863</v>
      </c>
      <c r="I35" s="12">
        <v>3159</v>
      </c>
      <c r="J35" s="12">
        <v>3198</v>
      </c>
      <c r="K35" s="12">
        <v>3171</v>
      </c>
      <c r="L35" s="12">
        <v>3233</v>
      </c>
      <c r="M35" s="53">
        <v>0.46621315192743762</v>
      </c>
      <c r="N35" s="54"/>
      <c r="O35" s="59"/>
      <c r="P35" s="59"/>
      <c r="Q35" s="60"/>
      <c r="R35" s="60"/>
    </row>
    <row r="36" spans="1:18" ht="15.75" thickBot="1">
      <c r="A36" s="22" t="s">
        <v>76</v>
      </c>
      <c r="B36" s="14">
        <v>3941</v>
      </c>
      <c r="C36" s="14">
        <v>4522</v>
      </c>
      <c r="D36" s="11" t="s">
        <v>68</v>
      </c>
      <c r="E36" s="14">
        <v>5216</v>
      </c>
      <c r="F36" s="14">
        <v>5001</v>
      </c>
      <c r="G36" s="14">
        <v>4857</v>
      </c>
      <c r="H36" s="14">
        <v>5267</v>
      </c>
      <c r="I36" s="14">
        <v>5651</v>
      </c>
      <c r="J36" s="14">
        <v>5755</v>
      </c>
      <c r="K36" s="14">
        <v>5744</v>
      </c>
      <c r="L36" s="14">
        <v>5827</v>
      </c>
      <c r="M36" s="53">
        <v>0.47855874143618371</v>
      </c>
      <c r="N36" s="54"/>
      <c r="O36" s="59"/>
      <c r="P36" s="59"/>
      <c r="Q36" s="60"/>
      <c r="R36" s="60"/>
    </row>
    <row r="37" spans="1:18" ht="15.75" thickBot="1">
      <c r="A37" s="25" t="s">
        <v>77</v>
      </c>
      <c r="B37" s="11">
        <v>902</v>
      </c>
      <c r="C37" s="11">
        <v>942</v>
      </c>
      <c r="D37" s="11" t="s">
        <v>68</v>
      </c>
      <c r="E37" s="11">
        <v>879</v>
      </c>
      <c r="F37" s="11">
        <v>854</v>
      </c>
      <c r="G37" s="11">
        <v>879</v>
      </c>
      <c r="H37" s="11">
        <v>837</v>
      </c>
      <c r="I37" s="11">
        <v>885</v>
      </c>
      <c r="J37" s="11">
        <v>905</v>
      </c>
      <c r="K37" s="11">
        <v>932</v>
      </c>
      <c r="L37" s="11">
        <v>961</v>
      </c>
      <c r="M37" s="53">
        <v>6.5410199556541024E-2</v>
      </c>
      <c r="N37" s="54"/>
      <c r="O37" s="59"/>
      <c r="P37" s="59"/>
      <c r="Q37" s="60"/>
      <c r="R37" s="60"/>
    </row>
    <row r="38" spans="1:18" ht="15.75" thickBot="1">
      <c r="A38" s="25" t="s">
        <v>78</v>
      </c>
      <c r="B38" s="12">
        <v>1092</v>
      </c>
      <c r="C38" s="12">
        <v>1149</v>
      </c>
      <c r="D38" s="11" t="s">
        <v>68</v>
      </c>
      <c r="E38" s="12">
        <v>1079</v>
      </c>
      <c r="F38" s="11">
        <v>1113</v>
      </c>
      <c r="G38" s="11">
        <v>1155</v>
      </c>
      <c r="H38" s="12">
        <v>1211</v>
      </c>
      <c r="I38" s="12">
        <v>1305</v>
      </c>
      <c r="J38" s="12">
        <v>1334</v>
      </c>
      <c r="K38" s="12">
        <v>1379</v>
      </c>
      <c r="L38" s="12">
        <v>1451</v>
      </c>
      <c r="M38" s="53">
        <v>0.32875457875457875</v>
      </c>
      <c r="N38" s="54"/>
      <c r="O38" s="59"/>
      <c r="P38" s="59"/>
      <c r="Q38" s="60"/>
      <c r="R38" s="60"/>
    </row>
    <row r="39" spans="1:18" ht="15.75" thickBot="1">
      <c r="A39" s="22" t="s">
        <v>79</v>
      </c>
      <c r="B39" s="14">
        <v>1994</v>
      </c>
      <c r="C39" s="14">
        <v>2091</v>
      </c>
      <c r="D39" s="11" t="s">
        <v>68</v>
      </c>
      <c r="E39" s="14">
        <v>1958</v>
      </c>
      <c r="F39" s="14">
        <v>1967</v>
      </c>
      <c r="G39" s="14">
        <v>2034</v>
      </c>
      <c r="H39" s="14">
        <v>2048</v>
      </c>
      <c r="I39" s="14">
        <v>2190</v>
      </c>
      <c r="J39" s="14">
        <v>2239</v>
      </c>
      <c r="K39" s="14">
        <v>2311</v>
      </c>
      <c r="L39" s="14">
        <v>2412</v>
      </c>
      <c r="M39" s="53">
        <v>0.20962888665997995</v>
      </c>
      <c r="N39" s="54"/>
      <c r="O39" s="59"/>
      <c r="P39" s="59"/>
      <c r="Q39" s="60"/>
      <c r="R39" s="60"/>
    </row>
    <row r="40" spans="1:18" ht="15.75" thickBot="1">
      <c r="A40" s="26" t="s">
        <v>80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54"/>
      <c r="O40" s="59"/>
      <c r="P40" s="59"/>
      <c r="Q40" s="60"/>
      <c r="R40" s="60"/>
    </row>
    <row r="41" spans="1:18" ht="15.75" thickBot="1">
      <c r="A41" s="22" t="s">
        <v>81</v>
      </c>
      <c r="B41" s="15">
        <v>334</v>
      </c>
      <c r="C41" s="15">
        <v>384</v>
      </c>
      <c r="D41" s="11" t="s">
        <v>68</v>
      </c>
      <c r="E41" s="15">
        <v>348</v>
      </c>
      <c r="F41" s="15">
        <v>495</v>
      </c>
      <c r="G41" s="15">
        <v>433</v>
      </c>
      <c r="H41" s="15">
        <v>236</v>
      </c>
      <c r="I41" s="15">
        <v>224</v>
      </c>
      <c r="J41" s="15">
        <v>272</v>
      </c>
      <c r="K41" s="15">
        <v>337</v>
      </c>
      <c r="L41" s="15">
        <v>401</v>
      </c>
      <c r="M41" s="16">
        <v>0.2</v>
      </c>
      <c r="N41" s="54"/>
      <c r="O41" s="59"/>
      <c r="P41" s="59"/>
      <c r="Q41" s="60"/>
      <c r="R41" s="60"/>
    </row>
    <row r="42" spans="1:18" ht="15.75" thickBot="1">
      <c r="A42" s="25" t="s">
        <v>82</v>
      </c>
      <c r="B42" s="11">
        <v>311</v>
      </c>
      <c r="C42" s="11">
        <v>352</v>
      </c>
      <c r="D42" s="11" t="s">
        <v>68</v>
      </c>
      <c r="E42" s="11">
        <v>299</v>
      </c>
      <c r="F42" s="11">
        <v>419</v>
      </c>
      <c r="G42" s="11">
        <v>364</v>
      </c>
      <c r="H42" s="11">
        <v>172</v>
      </c>
      <c r="I42" s="11">
        <v>176</v>
      </c>
      <c r="J42" s="11">
        <v>225</v>
      </c>
      <c r="K42" s="11">
        <v>264</v>
      </c>
      <c r="L42" s="11">
        <v>309</v>
      </c>
      <c r="M42" s="16">
        <v>-0.01</v>
      </c>
      <c r="N42" s="54"/>
      <c r="O42" s="59"/>
      <c r="P42" s="59"/>
      <c r="Q42" s="60"/>
      <c r="R42" s="60"/>
    </row>
    <row r="43" spans="1:18" ht="15.75" thickBot="1">
      <c r="A43" s="25" t="s">
        <v>83</v>
      </c>
      <c r="B43" s="11">
        <v>23</v>
      </c>
      <c r="C43" s="11">
        <v>32</v>
      </c>
      <c r="D43" s="11" t="s">
        <v>68</v>
      </c>
      <c r="E43" s="11">
        <v>49</v>
      </c>
      <c r="F43" s="11">
        <v>76</v>
      </c>
      <c r="G43" s="11">
        <v>69</v>
      </c>
      <c r="H43" s="11">
        <v>64</v>
      </c>
      <c r="I43" s="11">
        <v>48</v>
      </c>
      <c r="J43" s="11">
        <v>47</v>
      </c>
      <c r="K43" s="11">
        <v>73</v>
      </c>
      <c r="L43" s="11">
        <v>92</v>
      </c>
      <c r="M43" s="16">
        <v>3</v>
      </c>
      <c r="N43" s="54"/>
      <c r="O43" s="59"/>
      <c r="P43" s="59"/>
      <c r="Q43" s="60"/>
      <c r="R43" s="60"/>
    </row>
    <row r="44" spans="1:18" ht="15.75" thickBo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54"/>
      <c r="O44" s="59"/>
      <c r="P44" s="59"/>
      <c r="Q44" s="60"/>
      <c r="R44" s="60"/>
    </row>
    <row r="45" spans="1:18" ht="15.75" thickBot="1">
      <c r="A45" s="27"/>
      <c r="N45" s="54"/>
      <c r="O45" s="59"/>
      <c r="P45" s="59"/>
      <c r="Q45" s="60"/>
      <c r="R45" s="60"/>
    </row>
    <row r="46" spans="1:18" ht="15.75" thickBo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54"/>
      <c r="O46" s="59"/>
      <c r="P46" s="59"/>
      <c r="Q46" s="60"/>
      <c r="R46" s="60"/>
    </row>
    <row r="47" spans="1:18" ht="15.75" thickBot="1">
      <c r="O47" s="59"/>
      <c r="P47" s="59"/>
      <c r="Q47" s="60"/>
      <c r="R47" s="60"/>
    </row>
    <row r="48" spans="1:18" ht="15.75" thickBot="1">
      <c r="O48" s="59"/>
      <c r="P48" s="59"/>
      <c r="Q48" s="60"/>
      <c r="R48" s="60"/>
    </row>
    <row r="49" spans="15:18" ht="15.75" thickBot="1">
      <c r="O49" s="59"/>
      <c r="P49" s="59"/>
      <c r="Q49" s="60"/>
      <c r="R49" s="60"/>
    </row>
    <row r="50" spans="15:18" ht="15.75" thickBot="1">
      <c r="O50" s="59"/>
      <c r="P50" s="59"/>
      <c r="Q50" s="60"/>
      <c r="R50" s="60"/>
    </row>
    <row r="51" spans="15:18" ht="15.75" thickBot="1">
      <c r="O51" s="59"/>
      <c r="P51" s="59"/>
      <c r="Q51" s="60"/>
      <c r="R51" s="60"/>
    </row>
    <row r="52" spans="15:18" ht="15.75" thickBot="1">
      <c r="O52" s="59"/>
      <c r="P52" s="59"/>
      <c r="Q52" s="60"/>
      <c r="R52" s="60"/>
    </row>
    <row r="53" spans="15:18" ht="15.75" thickBot="1">
      <c r="O53" s="59"/>
      <c r="P53" s="59"/>
      <c r="Q53" s="60"/>
      <c r="R53" s="60"/>
    </row>
    <row r="54" spans="15:18" ht="15.75" thickBot="1">
      <c r="O54" s="59"/>
      <c r="P54" s="59"/>
      <c r="Q54" s="60"/>
      <c r="R54" s="60"/>
    </row>
    <row r="55" spans="15:18" ht="15.75" thickBot="1">
      <c r="O55" s="59"/>
      <c r="P55" s="59"/>
      <c r="Q55" s="60"/>
      <c r="R55" s="60"/>
    </row>
    <row r="56" spans="15:18" ht="15.75" thickBot="1">
      <c r="O56" s="59"/>
      <c r="P56" s="59"/>
      <c r="Q56" s="60"/>
      <c r="R56" s="60"/>
    </row>
    <row r="57" spans="15:18" ht="15.75" thickBot="1">
      <c r="O57" s="59"/>
      <c r="P57" s="59"/>
      <c r="Q57" s="60"/>
      <c r="R57" s="60"/>
    </row>
    <row r="58" spans="15:18" ht="15.75" thickBot="1">
      <c r="O58" s="59"/>
      <c r="P58" s="59"/>
      <c r="Q58" s="60"/>
      <c r="R58" s="60"/>
    </row>
    <row r="59" spans="15:18" ht="15.75" thickBot="1">
      <c r="P59" s="59"/>
      <c r="Q59" s="60"/>
      <c r="R59" s="60"/>
    </row>
    <row r="60" spans="15:18" ht="15.75" thickBot="1">
      <c r="P60" s="59"/>
      <c r="Q60" s="60"/>
      <c r="R60" s="60"/>
    </row>
    <row r="61" spans="15:18" ht="15.75" thickBot="1">
      <c r="P61" s="59"/>
      <c r="Q61" s="60"/>
      <c r="R61" s="60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3" sqref="C13"/>
    </sheetView>
  </sheetViews>
  <sheetFormatPr defaultRowHeight="15"/>
  <cols>
    <col min="1" max="1" width="5" bestFit="1" customWidth="1"/>
    <col min="2" max="2" width="21.7109375" bestFit="1" customWidth="1"/>
    <col min="3" max="3" width="25.7109375" bestFit="1" customWidth="1"/>
    <col min="4" max="4" width="10" bestFit="1" customWidth="1"/>
    <col min="5" max="5" width="23" bestFit="1" customWidth="1"/>
    <col min="6" max="6" width="6.5703125" bestFit="1" customWidth="1"/>
  </cols>
  <sheetData>
    <row r="1" spans="1:6" s="69" customFormat="1">
      <c r="A1" s="38" t="s">
        <v>106</v>
      </c>
      <c r="B1" s="32" t="s">
        <v>108</v>
      </c>
      <c r="C1" s="32" t="s">
        <v>109</v>
      </c>
      <c r="D1" s="68" t="s">
        <v>111</v>
      </c>
      <c r="E1" s="68" t="s">
        <v>107</v>
      </c>
      <c r="F1" s="68" t="s">
        <v>0</v>
      </c>
    </row>
    <row r="2" spans="1:6">
      <c r="A2" s="30">
        <v>2015</v>
      </c>
      <c r="B2" s="31">
        <v>37982</v>
      </c>
      <c r="C2" s="31">
        <v>8153</v>
      </c>
      <c r="D2" s="31">
        <v>2749</v>
      </c>
      <c r="E2" s="31">
        <v>3024</v>
      </c>
      <c r="F2" s="31">
        <v>51908</v>
      </c>
    </row>
    <row r="3" spans="1:6">
      <c r="A3" s="30">
        <v>2016</v>
      </c>
      <c r="B3" s="31">
        <v>37724</v>
      </c>
      <c r="C3" s="31">
        <v>7599</v>
      </c>
      <c r="D3" s="31">
        <v>2744</v>
      </c>
      <c r="E3" s="31">
        <v>3159</v>
      </c>
      <c r="F3" s="31">
        <v>51226</v>
      </c>
    </row>
    <row r="4" spans="1:6">
      <c r="A4" s="30">
        <v>2017</v>
      </c>
      <c r="B4" s="31">
        <v>38730</v>
      </c>
      <c r="C4" s="31">
        <v>8048</v>
      </c>
      <c r="D4" s="31">
        <v>2787</v>
      </c>
      <c r="E4" s="31">
        <v>3198</v>
      </c>
      <c r="F4" s="31">
        <v>53657</v>
      </c>
    </row>
    <row r="5" spans="1:6">
      <c r="A5" s="30">
        <v>2018</v>
      </c>
      <c r="B5" s="31">
        <v>39610</v>
      </c>
      <c r="C5" s="31">
        <v>8435</v>
      </c>
      <c r="D5" s="31">
        <v>2818</v>
      </c>
      <c r="E5" s="31">
        <v>3171</v>
      </c>
      <c r="F5" s="31">
        <v>54034</v>
      </c>
    </row>
    <row r="6" spans="1:6">
      <c r="A6" s="30">
        <v>2019</v>
      </c>
      <c r="B6" s="31">
        <v>39699</v>
      </c>
      <c r="C6" s="31">
        <v>8819</v>
      </c>
      <c r="D6" s="31">
        <v>2890</v>
      </c>
      <c r="E6" s="31">
        <v>3233</v>
      </c>
      <c r="F6" s="31">
        <f>SUM(B6:E6)</f>
        <v>54641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5"/>
  <cols>
    <col min="1" max="1" width="5" bestFit="1" customWidth="1"/>
    <col min="2" max="2" width="11" bestFit="1" customWidth="1"/>
    <col min="3" max="3" width="9.28515625" bestFit="1" customWidth="1"/>
    <col min="4" max="4" width="10.42578125" bestFit="1" customWidth="1"/>
    <col min="5" max="5" width="18.42578125" bestFit="1" customWidth="1"/>
    <col min="6" max="6" width="23.28515625" bestFit="1" customWidth="1"/>
    <col min="7" max="7" width="6.5703125" bestFit="1" customWidth="1"/>
  </cols>
  <sheetData>
    <row r="1" spans="1:7" s="69" customFormat="1">
      <c r="A1" s="38" t="s">
        <v>106</v>
      </c>
      <c r="B1" s="32" t="s">
        <v>23</v>
      </c>
      <c r="C1" s="32" t="s">
        <v>24</v>
      </c>
      <c r="D1" s="32" t="s">
        <v>25</v>
      </c>
      <c r="E1" s="32" t="s">
        <v>91</v>
      </c>
      <c r="F1" s="32" t="s">
        <v>110</v>
      </c>
      <c r="G1" s="32" t="s">
        <v>0</v>
      </c>
    </row>
    <row r="2" spans="1:7">
      <c r="A2" s="30">
        <v>2015</v>
      </c>
      <c r="B2" s="31">
        <v>37982</v>
      </c>
      <c r="C2" s="31">
        <v>4428</v>
      </c>
      <c r="D2" s="31">
        <v>3372</v>
      </c>
      <c r="E2" s="33">
        <v>353</v>
      </c>
      <c r="F2" s="31">
        <v>8153</v>
      </c>
      <c r="G2" s="31">
        <v>46135</v>
      </c>
    </row>
    <row r="3" spans="1:7">
      <c r="A3" s="30">
        <v>2016</v>
      </c>
      <c r="B3" s="31">
        <v>37724</v>
      </c>
      <c r="C3" s="31">
        <v>4103</v>
      </c>
      <c r="D3" s="31">
        <v>3503</v>
      </c>
      <c r="E3" s="33">
        <v>187</v>
      </c>
      <c r="F3" s="31">
        <v>7793</v>
      </c>
      <c r="G3" s="31">
        <v>45517</v>
      </c>
    </row>
    <row r="4" spans="1:7">
      <c r="A4" s="30">
        <v>2017</v>
      </c>
      <c r="B4" s="31">
        <v>38730</v>
      </c>
      <c r="C4" s="31">
        <v>4336</v>
      </c>
      <c r="D4" s="31">
        <v>3712</v>
      </c>
      <c r="E4" s="33">
        <v>253</v>
      </c>
      <c r="F4" s="31">
        <v>8301</v>
      </c>
      <c r="G4" s="31">
        <v>47031</v>
      </c>
    </row>
    <row r="5" spans="1:7">
      <c r="A5" s="30">
        <v>2018</v>
      </c>
      <c r="B5" s="31">
        <v>39610</v>
      </c>
      <c r="C5" s="31">
        <v>4576</v>
      </c>
      <c r="D5" s="31">
        <v>3859</v>
      </c>
      <c r="E5" s="33">
        <v>272</v>
      </c>
      <c r="F5" s="31">
        <v>8707</v>
      </c>
      <c r="G5" s="31">
        <v>48317</v>
      </c>
    </row>
    <row r="6" spans="1:7">
      <c r="A6" s="30">
        <v>2019</v>
      </c>
      <c r="B6" s="31">
        <v>39699</v>
      </c>
      <c r="C6" s="31">
        <v>4507</v>
      </c>
      <c r="D6" s="31">
        <v>3922</v>
      </c>
      <c r="E6" s="33">
        <v>390</v>
      </c>
      <c r="F6" s="31">
        <v>8819</v>
      </c>
      <c r="G6" s="31">
        <v>48518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16" sqref="F16"/>
    </sheetView>
  </sheetViews>
  <sheetFormatPr defaultColWidth="8.85546875" defaultRowHeight="15"/>
  <cols>
    <col min="1" max="1" width="8.7109375" style="34" bestFit="1" customWidth="1"/>
    <col min="2" max="2" width="9.28515625" style="34" bestFit="1" customWidth="1"/>
    <col min="3" max="3" width="12.85546875" style="34" bestFit="1" customWidth="1"/>
    <col min="4" max="4" width="25.7109375" style="34" bestFit="1" customWidth="1"/>
    <col min="5" max="5" width="8.5703125" style="34" bestFit="1" customWidth="1"/>
    <col min="6" max="6" width="8.85546875" style="34"/>
    <col min="7" max="7" width="6.5703125" style="34" bestFit="1" customWidth="1"/>
    <col min="8" max="16384" width="8.85546875" style="34"/>
  </cols>
  <sheetData>
    <row r="1" spans="1:7" s="69" customFormat="1">
      <c r="A1" s="38" t="s">
        <v>106</v>
      </c>
      <c r="B1" s="38" t="s">
        <v>23</v>
      </c>
      <c r="C1" s="35" t="s">
        <v>118</v>
      </c>
      <c r="D1" s="35" t="s">
        <v>119</v>
      </c>
      <c r="E1" s="35" t="s">
        <v>24</v>
      </c>
      <c r="F1" s="35" t="s">
        <v>25</v>
      </c>
      <c r="G1" s="38" t="s">
        <v>0</v>
      </c>
    </row>
    <row r="2" spans="1:7" ht="23.25">
      <c r="A2" s="36" t="s">
        <v>112</v>
      </c>
      <c r="B2" s="14">
        <v>8283</v>
      </c>
      <c r="C2" s="15">
        <v>414</v>
      </c>
      <c r="D2" s="15">
        <v>0</v>
      </c>
      <c r="E2" s="15">
        <v>3</v>
      </c>
      <c r="F2" s="15"/>
      <c r="G2" s="14">
        <v>8700</v>
      </c>
    </row>
    <row r="3" spans="1:7" ht="23.25">
      <c r="A3" s="36" t="s">
        <v>113</v>
      </c>
      <c r="B3" s="14">
        <v>12567</v>
      </c>
      <c r="C3" s="15">
        <v>810</v>
      </c>
      <c r="D3" s="15">
        <v>5</v>
      </c>
      <c r="E3" s="15">
        <v>42</v>
      </c>
      <c r="F3" s="15"/>
      <c r="G3" s="14">
        <v>13424</v>
      </c>
    </row>
    <row r="4" spans="1:7">
      <c r="A4" s="37">
        <v>1988</v>
      </c>
      <c r="B4" s="12">
        <v>1166</v>
      </c>
      <c r="C4" s="11">
        <v>79</v>
      </c>
      <c r="D4" s="11">
        <v>1</v>
      </c>
      <c r="E4" s="11">
        <v>9</v>
      </c>
      <c r="F4" s="11"/>
      <c r="G4" s="12">
        <v>1255</v>
      </c>
    </row>
    <row r="5" spans="1:7">
      <c r="A5" s="37">
        <v>1989</v>
      </c>
      <c r="B5" s="12">
        <v>1114</v>
      </c>
      <c r="C5" s="11">
        <v>177</v>
      </c>
      <c r="D5" s="11">
        <v>4</v>
      </c>
      <c r="E5" s="11">
        <v>8</v>
      </c>
      <c r="F5" s="11">
        <v>2</v>
      </c>
      <c r="G5" s="12">
        <v>1305</v>
      </c>
    </row>
    <row r="6" spans="1:7">
      <c r="A6" s="37">
        <v>1990</v>
      </c>
      <c r="B6" s="12">
        <v>1051</v>
      </c>
      <c r="C6" s="11">
        <v>88</v>
      </c>
      <c r="D6" s="11">
        <v>8</v>
      </c>
      <c r="E6" s="11">
        <v>22</v>
      </c>
      <c r="F6" s="11">
        <v>0</v>
      </c>
      <c r="G6" s="12">
        <v>1169</v>
      </c>
    </row>
    <row r="7" spans="1:7">
      <c r="A7" s="37">
        <v>1991</v>
      </c>
      <c r="B7" s="12">
        <v>1029</v>
      </c>
      <c r="C7" s="11" t="s">
        <v>67</v>
      </c>
      <c r="D7" s="11">
        <v>28</v>
      </c>
      <c r="E7" s="11">
        <v>168</v>
      </c>
      <c r="F7" s="11">
        <v>8</v>
      </c>
      <c r="G7" s="12">
        <v>1233</v>
      </c>
    </row>
    <row r="8" spans="1:7">
      <c r="A8" s="37">
        <v>1992</v>
      </c>
      <c r="B8" s="12">
        <v>1003</v>
      </c>
      <c r="C8" s="11">
        <v>72</v>
      </c>
      <c r="D8" s="11">
        <v>30</v>
      </c>
      <c r="E8" s="11">
        <v>199</v>
      </c>
      <c r="F8" s="11">
        <v>8</v>
      </c>
      <c r="G8" s="12">
        <v>1312</v>
      </c>
    </row>
    <row r="9" spans="1:7">
      <c r="A9" s="37">
        <v>1993</v>
      </c>
      <c r="B9" s="12">
        <v>1020</v>
      </c>
      <c r="C9" s="11">
        <v>50</v>
      </c>
      <c r="D9" s="11">
        <v>31</v>
      </c>
      <c r="E9" s="11">
        <v>197</v>
      </c>
      <c r="F9" s="11">
        <v>18</v>
      </c>
      <c r="G9" s="12">
        <v>1316</v>
      </c>
    </row>
    <row r="10" spans="1:7">
      <c r="A10" s="37">
        <v>1994</v>
      </c>
      <c r="B10" s="12">
        <v>1144</v>
      </c>
      <c r="C10" s="11">
        <v>71</v>
      </c>
      <c r="D10" s="11">
        <v>49</v>
      </c>
      <c r="E10" s="11">
        <v>196</v>
      </c>
      <c r="F10" s="11">
        <v>20</v>
      </c>
      <c r="G10" s="12">
        <v>1480</v>
      </c>
    </row>
    <row r="11" spans="1:7">
      <c r="A11" s="37">
        <v>1995</v>
      </c>
      <c r="B11" s="12">
        <v>1464</v>
      </c>
      <c r="C11" s="11">
        <v>132</v>
      </c>
      <c r="D11" s="11">
        <v>36</v>
      </c>
      <c r="E11" s="11">
        <v>244</v>
      </c>
      <c r="F11" s="11">
        <v>26</v>
      </c>
      <c r="G11" s="12">
        <v>1902</v>
      </c>
    </row>
    <row r="12" spans="1:7">
      <c r="A12" s="37">
        <v>1996</v>
      </c>
      <c r="B12" s="12">
        <v>1724</v>
      </c>
      <c r="C12" s="11">
        <v>65</v>
      </c>
      <c r="D12" s="11">
        <v>42</v>
      </c>
      <c r="E12" s="11">
        <v>287</v>
      </c>
      <c r="F12" s="11">
        <v>43</v>
      </c>
      <c r="G12" s="12">
        <v>2161</v>
      </c>
    </row>
    <row r="13" spans="1:7">
      <c r="A13" s="37">
        <v>1997</v>
      </c>
      <c r="B13" s="12">
        <v>1798</v>
      </c>
      <c r="C13" s="11">
        <v>105</v>
      </c>
      <c r="D13" s="11">
        <v>29</v>
      </c>
      <c r="E13" s="11">
        <v>354</v>
      </c>
      <c r="F13" s="11">
        <v>43</v>
      </c>
      <c r="G13" s="12">
        <v>2329</v>
      </c>
    </row>
    <row r="14" spans="1:7" ht="23.25">
      <c r="A14" s="36" t="s">
        <v>114</v>
      </c>
      <c r="B14" s="14">
        <v>12513</v>
      </c>
      <c r="C14" s="15">
        <v>839</v>
      </c>
      <c r="D14" s="15">
        <v>258</v>
      </c>
      <c r="E14" s="14">
        <v>1684</v>
      </c>
      <c r="F14" s="15">
        <v>168</v>
      </c>
      <c r="G14" s="14">
        <v>15462</v>
      </c>
    </row>
    <row r="15" spans="1:7">
      <c r="A15" s="37">
        <v>1998</v>
      </c>
      <c r="B15" s="12">
        <v>2052</v>
      </c>
      <c r="C15" s="11">
        <v>592</v>
      </c>
      <c r="D15" s="11">
        <v>14</v>
      </c>
      <c r="E15" s="11">
        <v>364</v>
      </c>
      <c r="F15" s="11">
        <v>57</v>
      </c>
      <c r="G15" s="12">
        <v>3079</v>
      </c>
    </row>
    <row r="16" spans="1:7">
      <c r="A16" s="37">
        <v>1999</v>
      </c>
      <c r="B16" s="12">
        <v>2205</v>
      </c>
      <c r="C16" s="12">
        <v>1093</v>
      </c>
      <c r="D16" s="11">
        <v>15</v>
      </c>
      <c r="E16" s="11">
        <v>393</v>
      </c>
      <c r="F16" s="11">
        <v>78</v>
      </c>
      <c r="G16" s="12">
        <v>3784</v>
      </c>
    </row>
    <row r="17" spans="1:7">
      <c r="A17" s="37">
        <v>2000</v>
      </c>
      <c r="B17" s="12">
        <v>2332</v>
      </c>
      <c r="C17" s="12">
        <v>1044</v>
      </c>
      <c r="D17" s="11">
        <v>17</v>
      </c>
      <c r="E17" s="11">
        <v>515</v>
      </c>
      <c r="F17" s="11">
        <v>111</v>
      </c>
      <c r="G17" s="12">
        <v>4019</v>
      </c>
    </row>
    <row r="18" spans="1:7">
      <c r="A18" s="37">
        <v>2001</v>
      </c>
      <c r="B18" s="12">
        <v>2591</v>
      </c>
      <c r="C18" s="12">
        <v>1936</v>
      </c>
      <c r="D18" s="11">
        <v>5</v>
      </c>
      <c r="E18" s="11">
        <v>526</v>
      </c>
      <c r="F18" s="11">
        <v>116</v>
      </c>
      <c r="G18" s="12">
        <v>5174</v>
      </c>
    </row>
    <row r="19" spans="1:7">
      <c r="A19" s="37">
        <v>2002</v>
      </c>
      <c r="B19" s="12">
        <v>2609</v>
      </c>
      <c r="C19" s="12">
        <v>1513</v>
      </c>
      <c r="D19" s="11">
        <v>3</v>
      </c>
      <c r="E19" s="11">
        <v>818</v>
      </c>
      <c r="F19" s="11">
        <v>151</v>
      </c>
      <c r="G19" s="12">
        <v>5094</v>
      </c>
    </row>
    <row r="20" spans="1:7">
      <c r="A20" s="37">
        <v>2003</v>
      </c>
      <c r="B20" s="12">
        <v>3935</v>
      </c>
      <c r="C20" s="11">
        <v>878</v>
      </c>
      <c r="D20" s="11">
        <v>1</v>
      </c>
      <c r="E20" s="11">
        <v>668</v>
      </c>
      <c r="F20" s="11">
        <v>150</v>
      </c>
      <c r="G20" s="12">
        <v>5632</v>
      </c>
    </row>
    <row r="21" spans="1:7">
      <c r="A21" s="37">
        <v>2004</v>
      </c>
      <c r="B21" s="12">
        <v>4133</v>
      </c>
      <c r="C21" s="12">
        <v>1326</v>
      </c>
      <c r="D21" s="11">
        <v>3</v>
      </c>
      <c r="E21" s="11">
        <v>800</v>
      </c>
      <c r="F21" s="11">
        <v>203</v>
      </c>
      <c r="G21" s="12">
        <v>6465</v>
      </c>
    </row>
    <row r="22" spans="1:7">
      <c r="A22" s="37">
        <v>2005</v>
      </c>
      <c r="B22" s="12">
        <v>3089</v>
      </c>
      <c r="C22" s="12">
        <v>1231</v>
      </c>
      <c r="D22" s="11">
        <v>1</v>
      </c>
      <c r="E22" s="11">
        <v>877</v>
      </c>
      <c r="F22" s="11">
        <v>207</v>
      </c>
      <c r="G22" s="12">
        <v>5405</v>
      </c>
    </row>
    <row r="23" spans="1:7">
      <c r="A23" s="37">
        <v>2006</v>
      </c>
      <c r="B23" s="12">
        <v>3276</v>
      </c>
      <c r="C23" s="11">
        <v>105</v>
      </c>
      <c r="D23" s="11">
        <v>1</v>
      </c>
      <c r="E23" s="11">
        <v>918</v>
      </c>
      <c r="F23" s="11">
        <v>226</v>
      </c>
      <c r="G23" s="12">
        <v>4526</v>
      </c>
    </row>
    <row r="24" spans="1:7">
      <c r="A24" s="37">
        <v>2007</v>
      </c>
      <c r="B24" s="12">
        <v>3420</v>
      </c>
      <c r="C24" s="12">
        <v>1806</v>
      </c>
      <c r="D24" s="11">
        <v>8</v>
      </c>
      <c r="E24" s="11">
        <v>962</v>
      </c>
      <c r="F24" s="11">
        <v>274</v>
      </c>
      <c r="G24" s="12">
        <v>6470</v>
      </c>
    </row>
    <row r="25" spans="1:7" ht="23.25">
      <c r="A25" s="36" t="s">
        <v>115</v>
      </c>
      <c r="B25" s="14">
        <v>29642</v>
      </c>
      <c r="C25" s="14">
        <v>11524</v>
      </c>
      <c r="D25" s="15">
        <v>68</v>
      </c>
      <c r="E25" s="14">
        <v>6841</v>
      </c>
      <c r="F25" s="14">
        <v>1573</v>
      </c>
      <c r="G25" s="14">
        <v>49648</v>
      </c>
    </row>
    <row r="26" spans="1:7">
      <c r="A26" s="37">
        <v>2008</v>
      </c>
      <c r="B26" s="12">
        <v>3513</v>
      </c>
      <c r="C26" s="11">
        <v>537</v>
      </c>
      <c r="D26" s="11">
        <v>5</v>
      </c>
      <c r="E26" s="12">
        <v>1022</v>
      </c>
      <c r="F26" s="11">
        <v>318</v>
      </c>
      <c r="G26" s="12">
        <v>5395</v>
      </c>
    </row>
    <row r="27" spans="1:7">
      <c r="A27" s="37">
        <v>2009</v>
      </c>
      <c r="B27" s="12">
        <v>4319</v>
      </c>
      <c r="C27" s="11">
        <v>383</v>
      </c>
      <c r="D27" s="11">
        <v>9</v>
      </c>
      <c r="E27" s="11">
        <v>975</v>
      </c>
      <c r="F27" s="11">
        <v>313</v>
      </c>
      <c r="G27" s="12">
        <v>5999</v>
      </c>
    </row>
    <row r="28" spans="1:7">
      <c r="A28" s="37">
        <v>2010</v>
      </c>
      <c r="B28" s="12">
        <v>4086</v>
      </c>
      <c r="C28" s="11" t="s">
        <v>68</v>
      </c>
      <c r="D28" s="11">
        <v>11</v>
      </c>
      <c r="E28" s="11">
        <v>874</v>
      </c>
      <c r="F28" s="11">
        <v>258</v>
      </c>
      <c r="G28" s="12">
        <v>5229</v>
      </c>
    </row>
    <row r="29" spans="1:7">
      <c r="A29" s="37">
        <v>2011</v>
      </c>
      <c r="B29" s="12">
        <v>4319</v>
      </c>
      <c r="C29" s="11" t="s">
        <v>68</v>
      </c>
      <c r="D29" s="11">
        <v>2</v>
      </c>
      <c r="E29" s="11">
        <v>859</v>
      </c>
      <c r="F29" s="11">
        <v>268</v>
      </c>
      <c r="G29" s="12">
        <v>5448</v>
      </c>
    </row>
    <row r="30" spans="1:7">
      <c r="A30" s="37">
        <v>2012</v>
      </c>
      <c r="B30" s="12">
        <v>3629</v>
      </c>
      <c r="C30" s="11" t="s">
        <v>68</v>
      </c>
      <c r="D30" s="11">
        <v>1</v>
      </c>
      <c r="E30" s="12">
        <v>1212</v>
      </c>
      <c r="F30" s="11">
        <v>417</v>
      </c>
      <c r="G30" s="12">
        <v>5259</v>
      </c>
    </row>
    <row r="31" spans="1:7">
      <c r="A31" s="37">
        <v>2013</v>
      </c>
      <c r="B31" s="12">
        <v>3547</v>
      </c>
      <c r="C31" s="11" t="s">
        <v>68</v>
      </c>
      <c r="D31" s="11">
        <v>3</v>
      </c>
      <c r="E31" s="12">
        <v>1063</v>
      </c>
      <c r="F31" s="11">
        <v>383</v>
      </c>
      <c r="G31" s="12">
        <v>4996</v>
      </c>
    </row>
    <row r="32" spans="1:7">
      <c r="A32" s="37">
        <v>2014</v>
      </c>
      <c r="B32" s="12">
        <v>4022</v>
      </c>
      <c r="C32" s="11" t="s">
        <v>68</v>
      </c>
      <c r="D32" s="11">
        <v>2</v>
      </c>
      <c r="E32" s="12">
        <v>1228</v>
      </c>
      <c r="F32" s="11">
        <v>411</v>
      </c>
      <c r="G32" s="12">
        <v>5663</v>
      </c>
    </row>
    <row r="33" spans="1:7">
      <c r="A33" s="37">
        <v>2015</v>
      </c>
      <c r="B33" s="12">
        <v>4554</v>
      </c>
      <c r="C33" s="11" t="s">
        <v>68</v>
      </c>
      <c r="D33" s="11">
        <v>2</v>
      </c>
      <c r="E33" s="12">
        <v>1327</v>
      </c>
      <c r="F33" s="11">
        <v>536</v>
      </c>
      <c r="G33" s="12">
        <v>6419</v>
      </c>
    </row>
    <row r="34" spans="1:7">
      <c r="A34" s="37">
        <v>2016</v>
      </c>
      <c r="B34" s="12">
        <v>4906</v>
      </c>
      <c r="C34" s="11" t="s">
        <v>68</v>
      </c>
      <c r="D34" s="11">
        <v>0</v>
      </c>
      <c r="E34" s="12">
        <v>1526</v>
      </c>
      <c r="F34" s="11">
        <v>582</v>
      </c>
      <c r="G34" s="12">
        <v>7014</v>
      </c>
    </row>
    <row r="35" spans="1:7">
      <c r="A35" s="37">
        <v>2017</v>
      </c>
      <c r="B35" s="12">
        <v>5048</v>
      </c>
      <c r="C35" s="11" t="s">
        <v>68</v>
      </c>
      <c r="D35" s="11">
        <v>0</v>
      </c>
      <c r="E35" s="12">
        <v>1551</v>
      </c>
      <c r="F35" s="11">
        <v>571</v>
      </c>
      <c r="G35" s="12">
        <v>7170</v>
      </c>
    </row>
    <row r="36" spans="1:7" ht="23.25">
      <c r="A36" s="36" t="s">
        <v>116</v>
      </c>
      <c r="B36" s="14">
        <v>41943</v>
      </c>
      <c r="C36" s="15" t="s">
        <v>68</v>
      </c>
      <c r="D36" s="15">
        <v>35</v>
      </c>
      <c r="E36" s="14">
        <v>11637</v>
      </c>
      <c r="F36" s="14">
        <v>4057</v>
      </c>
      <c r="G36" s="14">
        <v>58592</v>
      </c>
    </row>
    <row r="37" spans="1:7">
      <c r="A37" s="37">
        <v>2018</v>
      </c>
      <c r="B37" s="12">
        <v>5246</v>
      </c>
      <c r="C37" s="11" t="s">
        <v>68</v>
      </c>
      <c r="D37" s="11">
        <v>0</v>
      </c>
      <c r="E37" s="12">
        <v>1549</v>
      </c>
      <c r="F37" s="11">
        <v>646</v>
      </c>
      <c r="G37" s="12">
        <v>7441</v>
      </c>
    </row>
    <row r="38" spans="1:7">
      <c r="A38" s="37">
        <v>2019</v>
      </c>
      <c r="B38" s="12">
        <v>5125</v>
      </c>
      <c r="C38" s="11" t="s">
        <v>68</v>
      </c>
      <c r="D38" s="11">
        <v>0</v>
      </c>
      <c r="E38" s="12">
        <v>1613</v>
      </c>
      <c r="F38" s="11">
        <v>679</v>
      </c>
      <c r="G38" s="12">
        <v>7417</v>
      </c>
    </row>
    <row r="39" spans="1:7" ht="23.25">
      <c r="A39" s="36" t="s">
        <v>120</v>
      </c>
      <c r="B39" s="14">
        <f>SUM(B37:B38)</f>
        <v>10371</v>
      </c>
      <c r="C39" s="14">
        <f t="shared" ref="C39:G39" si="0">SUM(C37:C38)</f>
        <v>0</v>
      </c>
      <c r="D39" s="14">
        <f t="shared" si="0"/>
        <v>0</v>
      </c>
      <c r="E39" s="14">
        <f t="shared" si="0"/>
        <v>3162</v>
      </c>
      <c r="F39" s="14">
        <f t="shared" si="0"/>
        <v>1325</v>
      </c>
      <c r="G39" s="14">
        <f t="shared" si="0"/>
        <v>14858</v>
      </c>
    </row>
    <row r="40" spans="1:7" ht="23.25">
      <c r="A40" s="36" t="s">
        <v>117</v>
      </c>
      <c r="B40" s="14">
        <f>B39+B36+B25+B14+B3+B2</f>
        <v>115319</v>
      </c>
      <c r="C40" s="75" t="s">
        <v>194</v>
      </c>
      <c r="D40" s="14">
        <f>D39+D36+D25+D14+D3+D2</f>
        <v>366</v>
      </c>
      <c r="E40" s="14">
        <f t="shared" ref="E40:G40" si="1">E39+E36+E25+E14+E3+E2</f>
        <v>23369</v>
      </c>
      <c r="F40" s="14">
        <f>F39+F36+F25+F14+F3+F2</f>
        <v>7123</v>
      </c>
      <c r="G40" s="14">
        <f t="shared" si="1"/>
        <v>160684</v>
      </c>
    </row>
    <row r="46" spans="1:7">
      <c r="C46" s="12"/>
    </row>
    <row r="47" spans="1:7">
      <c r="C47" s="11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8" sqref="F18"/>
    </sheetView>
  </sheetViews>
  <sheetFormatPr defaultRowHeight="15"/>
  <cols>
    <col min="1" max="1" width="24.7109375" bestFit="1" customWidth="1"/>
    <col min="2" max="2" width="11.7109375" bestFit="1" customWidth="1"/>
  </cols>
  <sheetData>
    <row r="1" spans="1:2">
      <c r="A1" s="30" t="s">
        <v>121</v>
      </c>
      <c r="B1" s="30" t="s">
        <v>122</v>
      </c>
    </row>
    <row r="2" spans="1:2">
      <c r="A2" s="39" t="s">
        <v>123</v>
      </c>
      <c r="B2" s="40">
        <v>3950579.07</v>
      </c>
    </row>
    <row r="3" spans="1:2">
      <c r="A3" s="39" t="s">
        <v>124</v>
      </c>
      <c r="B3" s="40">
        <v>484346.8</v>
      </c>
    </row>
    <row r="4" spans="1:2">
      <c r="A4" s="39" t="s">
        <v>125</v>
      </c>
      <c r="B4" s="40">
        <v>115121.55</v>
      </c>
    </row>
    <row r="5" spans="1:2">
      <c r="A5" s="41" t="s">
        <v>126</v>
      </c>
      <c r="B5" s="42">
        <f>SUM(B3:B4)</f>
        <v>599468.35</v>
      </c>
    </row>
    <row r="6" spans="1:2">
      <c r="A6" s="41" t="s">
        <v>127</v>
      </c>
      <c r="B6" s="42">
        <f>B2-B5</f>
        <v>3351110.7199999997</v>
      </c>
    </row>
    <row r="7" spans="1:2">
      <c r="A7" s="39" t="s">
        <v>128</v>
      </c>
      <c r="B7" s="40">
        <v>1818854.2</v>
      </c>
    </row>
    <row r="8" spans="1:2">
      <c r="A8" s="39" t="s">
        <v>129</v>
      </c>
      <c r="B8" s="40">
        <v>1760750.04</v>
      </c>
    </row>
    <row r="9" spans="1:2">
      <c r="A9" s="39" t="s">
        <v>130</v>
      </c>
      <c r="B9" s="40">
        <v>370974.83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/>
  <cols>
    <col min="1" max="1" width="26.85546875" bestFit="1" customWidth="1"/>
    <col min="2" max="3" width="11.5703125" bestFit="1" customWidth="1"/>
    <col min="4" max="4" width="13.28515625" bestFit="1" customWidth="1"/>
  </cols>
  <sheetData>
    <row r="1" spans="1:4">
      <c r="A1" s="2" t="s">
        <v>18</v>
      </c>
      <c r="B1" t="s">
        <v>16</v>
      </c>
      <c r="C1" t="s">
        <v>17</v>
      </c>
      <c r="D1" t="s">
        <v>22</v>
      </c>
    </row>
    <row r="2" spans="1:4">
      <c r="A2" t="s">
        <v>189</v>
      </c>
      <c r="B2" s="4">
        <v>1988</v>
      </c>
      <c r="C2" s="4">
        <v>0</v>
      </c>
      <c r="D2" s="4">
        <f>SUM(B2:C2)</f>
        <v>1988</v>
      </c>
    </row>
    <row r="3" spans="1:4">
      <c r="A3" t="s">
        <v>190</v>
      </c>
      <c r="B3" s="4">
        <v>2112</v>
      </c>
      <c r="C3" s="4">
        <v>2110</v>
      </c>
      <c r="D3" s="4">
        <f>SUM(B3:C3)</f>
        <v>4222</v>
      </c>
    </row>
    <row r="4" spans="1:4">
      <c r="A4" t="s">
        <v>20</v>
      </c>
      <c r="B4" s="4">
        <v>0</v>
      </c>
      <c r="C4" s="4">
        <v>2229</v>
      </c>
      <c r="D4" s="4">
        <f>SUM(B4:C4)</f>
        <v>2229</v>
      </c>
    </row>
    <row r="5" spans="1:4">
      <c r="A5" t="s">
        <v>0</v>
      </c>
      <c r="B5" s="4">
        <f>SUM(B2:B4)</f>
        <v>4100</v>
      </c>
      <c r="C5" s="4">
        <f>SUM(C2:C4)</f>
        <v>4339</v>
      </c>
      <c r="D5" s="4">
        <f>SUM(D2:D4)</f>
        <v>8439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defaultRowHeight="15"/>
  <cols>
    <col min="1" max="1" width="24.7109375" bestFit="1" customWidth="1"/>
    <col min="2" max="2" width="14.42578125" bestFit="1" customWidth="1"/>
    <col min="3" max="3" width="11.5703125" bestFit="1" customWidth="1"/>
    <col min="4" max="4" width="13.7109375" bestFit="1" customWidth="1"/>
  </cols>
  <sheetData>
    <row r="1" spans="1:4">
      <c r="A1" s="30" t="s">
        <v>121</v>
      </c>
      <c r="B1" t="s">
        <v>131</v>
      </c>
      <c r="C1" s="34" t="s">
        <v>132</v>
      </c>
      <c r="D1" s="34" t="s">
        <v>133</v>
      </c>
    </row>
    <row r="2" spans="1:4">
      <c r="A2" s="39" t="s">
        <v>123</v>
      </c>
      <c r="B2" s="18">
        <v>301847.06</v>
      </c>
      <c r="C2" s="18">
        <v>335534</v>
      </c>
      <c r="D2" s="18">
        <v>199499</v>
      </c>
    </row>
    <row r="3" spans="1:4">
      <c r="A3" s="39" t="s">
        <v>124</v>
      </c>
      <c r="B3" s="18">
        <v>12080</v>
      </c>
      <c r="C3" s="18">
        <v>12905</v>
      </c>
      <c r="D3" s="18">
        <v>9860</v>
      </c>
    </row>
    <row r="4" spans="1:4">
      <c r="A4" s="39" t="s">
        <v>125</v>
      </c>
      <c r="B4" s="18">
        <v>167.18</v>
      </c>
      <c r="C4" s="18">
        <v>1616.03</v>
      </c>
      <c r="D4" s="18">
        <v>1616.03</v>
      </c>
    </row>
    <row r="5" spans="1:4">
      <c r="A5" s="41" t="s">
        <v>126</v>
      </c>
      <c r="B5" s="18">
        <f>SUM(B3:B4)</f>
        <v>12247.18</v>
      </c>
      <c r="C5" s="18">
        <f t="shared" ref="C5:D5" si="0">SUM(C3:C4)</f>
        <v>14521.03</v>
      </c>
      <c r="D5" s="18">
        <f t="shared" si="0"/>
        <v>11476.03</v>
      </c>
    </row>
    <row r="6" spans="1:4">
      <c r="A6" s="41" t="s">
        <v>127</v>
      </c>
      <c r="B6" s="18">
        <f>B2-B5</f>
        <v>289599.88</v>
      </c>
      <c r="C6" s="18">
        <f t="shared" ref="C6:D6" si="1">C2-C5</f>
        <v>321012.96999999997</v>
      </c>
      <c r="D6" s="18">
        <f t="shared" si="1"/>
        <v>188022.97</v>
      </c>
    </row>
    <row r="7" spans="1:4">
      <c r="A7" s="39" t="s">
        <v>128</v>
      </c>
      <c r="B7" s="18">
        <v>9054.6200000000008</v>
      </c>
      <c r="C7" s="18">
        <v>4292.29</v>
      </c>
      <c r="D7" s="18">
        <v>7799.65</v>
      </c>
    </row>
    <row r="8" spans="1:4">
      <c r="A8" s="39" t="s">
        <v>129</v>
      </c>
      <c r="B8" s="18">
        <v>280712.44</v>
      </c>
      <c r="C8" s="18">
        <v>318336.71000000002</v>
      </c>
      <c r="D8" s="18">
        <v>181839.35</v>
      </c>
    </row>
    <row r="9" spans="1:4">
      <c r="A9" s="39" t="s">
        <v>130</v>
      </c>
      <c r="B9" s="18">
        <v>15100</v>
      </c>
      <c r="C9" s="18">
        <v>16131.25</v>
      </c>
      <c r="D9" s="18">
        <v>12325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9" sqref="D19"/>
    </sheetView>
  </sheetViews>
  <sheetFormatPr defaultColWidth="26.28515625" defaultRowHeight="15"/>
  <cols>
    <col min="1" max="2" width="26.28515625" style="10"/>
  </cols>
  <sheetData>
    <row r="1" spans="1:2">
      <c r="A1" s="32" t="s">
        <v>134</v>
      </c>
      <c r="B1" s="32" t="s">
        <v>122</v>
      </c>
    </row>
    <row r="2" spans="1:2">
      <c r="A2" s="43" t="s">
        <v>123</v>
      </c>
      <c r="B2" s="31">
        <v>45000000</v>
      </c>
    </row>
    <row r="3" spans="1:2">
      <c r="A3" s="43" t="s">
        <v>135</v>
      </c>
      <c r="B3" s="31">
        <v>10409</v>
      </c>
    </row>
    <row r="4" spans="1:2">
      <c r="A4" s="43" t="s">
        <v>125</v>
      </c>
      <c r="B4" s="33">
        <v>0</v>
      </c>
    </row>
    <row r="5" spans="1:2">
      <c r="A5" s="43" t="s">
        <v>128</v>
      </c>
      <c r="B5" s="33">
        <v>0</v>
      </c>
    </row>
    <row r="6" spans="1:2">
      <c r="A6" s="43" t="s">
        <v>129</v>
      </c>
      <c r="B6" s="31">
        <v>45000000</v>
      </c>
    </row>
    <row r="7" spans="1:2">
      <c r="A7" s="43" t="s">
        <v>136</v>
      </c>
      <c r="B7" s="31">
        <v>5120000</v>
      </c>
    </row>
    <row r="8" spans="1:2">
      <c r="A8" s="43" t="s">
        <v>137</v>
      </c>
      <c r="B8" s="31">
        <v>39880000</v>
      </c>
    </row>
    <row r="9" spans="1:2">
      <c r="A9" s="43" t="s">
        <v>138</v>
      </c>
      <c r="B9" s="31">
        <v>23538000</v>
      </c>
    </row>
    <row r="10" spans="1:2">
      <c r="A10" s="43" t="s">
        <v>139</v>
      </c>
      <c r="B10" s="33">
        <v>50</v>
      </c>
    </row>
    <row r="11" spans="1:2">
      <c r="A11" s="43" t="s">
        <v>140</v>
      </c>
      <c r="B11" s="31">
        <v>5284200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RowHeight="15"/>
  <cols>
    <col min="1" max="1" width="24" customWidth="1"/>
    <col min="8" max="8" width="10.5703125" bestFit="1" customWidth="1"/>
  </cols>
  <sheetData>
    <row r="1" spans="1:8">
      <c r="A1" s="44" t="s">
        <v>121</v>
      </c>
      <c r="B1" s="44" t="s">
        <v>122</v>
      </c>
    </row>
    <row r="2" spans="1:8">
      <c r="A2" s="45" t="s">
        <v>123</v>
      </c>
      <c r="B2" s="46">
        <v>89538.23</v>
      </c>
    </row>
    <row r="3" spans="1:8">
      <c r="A3" s="45" t="s">
        <v>141</v>
      </c>
      <c r="B3" s="46">
        <v>53666.59</v>
      </c>
    </row>
    <row r="4" spans="1:8">
      <c r="A4" s="45" t="s">
        <v>128</v>
      </c>
      <c r="B4" s="46">
        <v>35871.64</v>
      </c>
    </row>
    <row r="5" spans="1:8">
      <c r="A5" s="45" t="s">
        <v>139</v>
      </c>
      <c r="B5" s="47">
        <v>14</v>
      </c>
      <c r="G5" s="3"/>
      <c r="H5" s="18"/>
    </row>
    <row r="6" spans="1:8">
      <c r="G6" s="6"/>
      <c r="H6" s="18"/>
    </row>
    <row r="7" spans="1:8">
      <c r="G7" s="6"/>
      <c r="H7" s="18"/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16" sqref="A16:F16"/>
    </sheetView>
  </sheetViews>
  <sheetFormatPr defaultRowHeight="15"/>
  <cols>
    <col min="1" max="1" width="12.7109375" bestFit="1" customWidth="1"/>
    <col min="2" max="2" width="18" bestFit="1" customWidth="1"/>
    <col min="3" max="3" width="21.7109375" bestFit="1" customWidth="1"/>
    <col min="4" max="4" width="16.85546875" bestFit="1" customWidth="1"/>
    <col min="6" max="6" width="8.140625" bestFit="1" customWidth="1"/>
  </cols>
  <sheetData>
    <row r="1" spans="1:6" s="69" customFormat="1">
      <c r="A1" s="70" t="s">
        <v>205</v>
      </c>
      <c r="B1" s="71" t="s">
        <v>161</v>
      </c>
      <c r="C1" s="71" t="s">
        <v>162</v>
      </c>
      <c r="D1" s="71" t="s">
        <v>163</v>
      </c>
      <c r="E1" s="70" t="s">
        <v>142</v>
      </c>
      <c r="F1" s="70" t="s">
        <v>159</v>
      </c>
    </row>
    <row r="2" spans="1:6">
      <c r="A2" s="45" t="s">
        <v>146</v>
      </c>
      <c r="B2" s="47">
        <v>33</v>
      </c>
      <c r="C2" s="47">
        <v>5</v>
      </c>
      <c r="D2" s="47">
        <v>0</v>
      </c>
      <c r="E2" s="47">
        <v>12</v>
      </c>
      <c r="F2" s="47">
        <v>229</v>
      </c>
    </row>
    <row r="3" spans="1:6">
      <c r="A3" s="45" t="s">
        <v>147</v>
      </c>
      <c r="B3" s="47">
        <v>15</v>
      </c>
      <c r="C3" s="47">
        <v>16</v>
      </c>
      <c r="D3" s="47">
        <v>1</v>
      </c>
      <c r="E3" s="47">
        <v>16</v>
      </c>
      <c r="F3" s="47">
        <v>647</v>
      </c>
    </row>
    <row r="4" spans="1:6">
      <c r="A4" s="45" t="s">
        <v>148</v>
      </c>
      <c r="B4" s="47">
        <v>40</v>
      </c>
      <c r="C4" s="47">
        <v>12</v>
      </c>
      <c r="D4" s="47">
        <v>1</v>
      </c>
      <c r="E4" s="47">
        <v>17</v>
      </c>
      <c r="F4" s="47">
        <v>341</v>
      </c>
    </row>
    <row r="5" spans="1:6">
      <c r="A5" s="45" t="s">
        <v>149</v>
      </c>
      <c r="B5" s="47">
        <v>23</v>
      </c>
      <c r="C5" s="47">
        <v>17</v>
      </c>
      <c r="D5" s="47">
        <v>0</v>
      </c>
      <c r="E5" s="47">
        <v>34</v>
      </c>
      <c r="F5" s="47">
        <v>710</v>
      </c>
    </row>
    <row r="6" spans="1:6">
      <c r="A6" s="45" t="s">
        <v>150</v>
      </c>
      <c r="B6" s="47">
        <v>15</v>
      </c>
      <c r="C6" s="47">
        <v>12</v>
      </c>
      <c r="D6" s="47">
        <v>2</v>
      </c>
      <c r="E6" s="47">
        <v>11</v>
      </c>
      <c r="F6" s="47">
        <v>333</v>
      </c>
    </row>
    <row r="7" spans="1:6">
      <c r="A7" s="45" t="s">
        <v>151</v>
      </c>
      <c r="B7" s="47">
        <v>15</v>
      </c>
      <c r="C7" s="47">
        <v>16</v>
      </c>
      <c r="D7" s="47">
        <v>0</v>
      </c>
      <c r="E7" s="47">
        <v>12</v>
      </c>
      <c r="F7" s="47">
        <v>377</v>
      </c>
    </row>
    <row r="8" spans="1:6">
      <c r="A8" s="45" t="s">
        <v>152</v>
      </c>
      <c r="B8" s="47">
        <v>11</v>
      </c>
      <c r="C8" s="47">
        <v>12</v>
      </c>
      <c r="D8" s="47">
        <v>1</v>
      </c>
      <c r="E8" s="47">
        <v>9</v>
      </c>
      <c r="F8" s="47">
        <v>372</v>
      </c>
    </row>
    <row r="9" spans="1:6">
      <c r="A9" s="45" t="s">
        <v>153</v>
      </c>
      <c r="B9" s="47">
        <v>24</v>
      </c>
      <c r="C9" s="47">
        <v>5</v>
      </c>
      <c r="D9" s="47">
        <v>0</v>
      </c>
      <c r="E9" s="47">
        <v>8</v>
      </c>
      <c r="F9" s="47">
        <v>440</v>
      </c>
    </row>
    <row r="10" spans="1:6">
      <c r="A10" s="45" t="s">
        <v>154</v>
      </c>
      <c r="B10" s="47">
        <v>14</v>
      </c>
      <c r="C10" s="47">
        <v>13</v>
      </c>
      <c r="D10" s="47">
        <v>1</v>
      </c>
      <c r="E10" s="47">
        <v>10</v>
      </c>
      <c r="F10" s="47">
        <v>509</v>
      </c>
    </row>
    <row r="11" spans="1:6">
      <c r="A11" s="45" t="s">
        <v>155</v>
      </c>
      <c r="B11" s="47">
        <v>22</v>
      </c>
      <c r="C11" s="47">
        <v>12</v>
      </c>
      <c r="D11" s="47">
        <v>0</v>
      </c>
      <c r="E11" s="47">
        <v>16</v>
      </c>
      <c r="F11" s="47">
        <v>404</v>
      </c>
    </row>
    <row r="12" spans="1:6">
      <c r="A12" s="45" t="s">
        <v>156</v>
      </c>
      <c r="B12" s="47">
        <v>16</v>
      </c>
      <c r="C12" s="47">
        <v>8</v>
      </c>
      <c r="D12" s="47">
        <v>0</v>
      </c>
      <c r="E12" s="47">
        <v>9</v>
      </c>
      <c r="F12" s="47">
        <v>429</v>
      </c>
    </row>
    <row r="13" spans="1:6">
      <c r="A13" s="45" t="s">
        <v>157</v>
      </c>
      <c r="B13" s="47">
        <v>14</v>
      </c>
      <c r="C13" s="47">
        <v>10</v>
      </c>
      <c r="D13" s="47">
        <v>1</v>
      </c>
      <c r="E13" s="47">
        <v>6</v>
      </c>
      <c r="F13" s="47">
        <v>134</v>
      </c>
    </row>
    <row r="14" spans="1:6" ht="25.5">
      <c r="A14" s="48" t="s">
        <v>160</v>
      </c>
      <c r="B14" s="49">
        <v>15.5</v>
      </c>
      <c r="C14" s="49">
        <v>12</v>
      </c>
      <c r="D14" s="49">
        <v>0.5</v>
      </c>
      <c r="E14" s="49">
        <v>11.5</v>
      </c>
      <c r="F14" s="49">
        <v>390.5</v>
      </c>
    </row>
    <row r="15" spans="1:6">
      <c r="A15" s="48" t="s">
        <v>0</v>
      </c>
      <c r="B15" s="49">
        <v>242</v>
      </c>
      <c r="C15" s="49">
        <v>138</v>
      </c>
      <c r="D15" s="49">
        <v>7</v>
      </c>
      <c r="E15" s="49">
        <v>160</v>
      </c>
      <c r="F15" s="49">
        <v>4925</v>
      </c>
    </row>
    <row r="16" spans="1:6">
      <c r="A16" s="48"/>
      <c r="B16" s="49"/>
      <c r="C16" s="49"/>
      <c r="D16" s="49"/>
      <c r="E16" s="49"/>
      <c r="F16" s="49"/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C18" sqref="C18"/>
    </sheetView>
  </sheetViews>
  <sheetFormatPr defaultColWidth="13.5703125" defaultRowHeight="15"/>
  <cols>
    <col min="1" max="1" width="13.5703125" style="10"/>
    <col min="2" max="6" width="10.85546875" style="10" bestFit="1" customWidth="1"/>
    <col min="7" max="7" width="5.5703125" style="10" bestFit="1" customWidth="1"/>
    <col min="8" max="12" width="10.140625" style="10" bestFit="1" customWidth="1"/>
    <col min="13" max="13" width="5.5703125" style="10" bestFit="1" customWidth="1"/>
    <col min="14" max="14" width="9.140625" style="10" bestFit="1" customWidth="1"/>
    <col min="15" max="16384" width="13.5703125" style="10"/>
  </cols>
  <sheetData>
    <row r="1" spans="1:17" ht="25.5">
      <c r="A1" s="48" t="s">
        <v>205</v>
      </c>
      <c r="B1" s="44" t="s">
        <v>169</v>
      </c>
      <c r="C1" s="44" t="s">
        <v>170</v>
      </c>
      <c r="D1" s="44" t="s">
        <v>171</v>
      </c>
      <c r="E1" s="44" t="s">
        <v>172</v>
      </c>
      <c r="F1" s="44" t="s">
        <v>173</v>
      </c>
      <c r="G1" s="44" t="s">
        <v>0</v>
      </c>
      <c r="H1" s="44" t="s">
        <v>164</v>
      </c>
      <c r="I1" s="44" t="s">
        <v>165</v>
      </c>
      <c r="J1" s="44" t="s">
        <v>166</v>
      </c>
      <c r="K1" s="44" t="s">
        <v>167</v>
      </c>
      <c r="L1" s="44" t="s">
        <v>168</v>
      </c>
      <c r="M1" s="44" t="s">
        <v>0</v>
      </c>
      <c r="N1" s="48" t="s">
        <v>142</v>
      </c>
      <c r="O1" s="48" t="s">
        <v>143</v>
      </c>
      <c r="P1" s="48" t="s">
        <v>144</v>
      </c>
      <c r="Q1" s="48" t="s">
        <v>145</v>
      </c>
    </row>
    <row r="2" spans="1:17">
      <c r="A2" s="45" t="s">
        <v>146</v>
      </c>
      <c r="B2" s="50">
        <v>73</v>
      </c>
      <c r="C2" s="50">
        <v>37</v>
      </c>
      <c r="D2" s="50">
        <v>9</v>
      </c>
      <c r="E2" s="50">
        <v>1</v>
      </c>
      <c r="F2" s="50">
        <v>9</v>
      </c>
      <c r="G2" s="44">
        <v>129</v>
      </c>
      <c r="H2" s="50">
        <v>147</v>
      </c>
      <c r="I2" s="50">
        <v>67</v>
      </c>
      <c r="J2" s="50">
        <v>46</v>
      </c>
      <c r="K2" s="50">
        <v>2</v>
      </c>
      <c r="L2" s="50">
        <v>8</v>
      </c>
      <c r="M2" s="44">
        <v>270</v>
      </c>
      <c r="N2" s="50">
        <v>8</v>
      </c>
      <c r="O2" s="50">
        <v>10</v>
      </c>
      <c r="P2" s="50" t="s">
        <v>67</v>
      </c>
      <c r="Q2" s="50">
        <v>69</v>
      </c>
    </row>
    <row r="3" spans="1:17">
      <c r="A3" s="45" t="s">
        <v>147</v>
      </c>
      <c r="B3" s="50">
        <v>90</v>
      </c>
      <c r="C3" s="50">
        <v>32</v>
      </c>
      <c r="D3" s="50">
        <v>23</v>
      </c>
      <c r="E3" s="50">
        <v>1</v>
      </c>
      <c r="F3" s="50">
        <v>12</v>
      </c>
      <c r="G3" s="44">
        <v>158</v>
      </c>
      <c r="H3" s="50">
        <v>142</v>
      </c>
      <c r="I3" s="50">
        <v>62</v>
      </c>
      <c r="J3" s="50">
        <v>80</v>
      </c>
      <c r="K3" s="50">
        <v>0</v>
      </c>
      <c r="L3" s="50">
        <v>15</v>
      </c>
      <c r="M3" s="44">
        <v>299</v>
      </c>
      <c r="N3" s="50">
        <v>41</v>
      </c>
      <c r="O3" s="50">
        <v>34</v>
      </c>
      <c r="P3" s="50" t="s">
        <v>67</v>
      </c>
      <c r="Q3" s="50">
        <v>68</v>
      </c>
    </row>
    <row r="4" spans="1:17">
      <c r="A4" s="45" t="s">
        <v>148</v>
      </c>
      <c r="B4" s="50">
        <v>53</v>
      </c>
      <c r="C4" s="50">
        <v>29</v>
      </c>
      <c r="D4" s="50">
        <v>26</v>
      </c>
      <c r="E4" s="50">
        <v>17</v>
      </c>
      <c r="F4" s="50">
        <v>13</v>
      </c>
      <c r="G4" s="44">
        <v>138</v>
      </c>
      <c r="H4" s="50">
        <v>121</v>
      </c>
      <c r="I4" s="50">
        <v>56</v>
      </c>
      <c r="J4" s="50">
        <v>77</v>
      </c>
      <c r="K4" s="50">
        <v>2</v>
      </c>
      <c r="L4" s="50">
        <v>15</v>
      </c>
      <c r="M4" s="44">
        <v>271</v>
      </c>
      <c r="N4" s="50">
        <v>18</v>
      </c>
      <c r="O4" s="50">
        <v>9</v>
      </c>
      <c r="P4" s="50" t="s">
        <v>67</v>
      </c>
      <c r="Q4" s="50">
        <v>74</v>
      </c>
    </row>
    <row r="5" spans="1:17">
      <c r="A5" s="45" t="s">
        <v>149</v>
      </c>
      <c r="B5" s="50">
        <v>65</v>
      </c>
      <c r="C5" s="50">
        <v>24</v>
      </c>
      <c r="D5" s="50">
        <v>33</v>
      </c>
      <c r="E5" s="50">
        <v>33</v>
      </c>
      <c r="F5" s="50">
        <v>13</v>
      </c>
      <c r="G5" s="44">
        <v>168</v>
      </c>
      <c r="H5" s="50">
        <v>177</v>
      </c>
      <c r="I5" s="50">
        <v>89</v>
      </c>
      <c r="J5" s="50">
        <v>136</v>
      </c>
      <c r="K5" s="50">
        <v>44</v>
      </c>
      <c r="L5" s="50">
        <v>25</v>
      </c>
      <c r="M5" s="44">
        <v>471</v>
      </c>
      <c r="N5" s="50">
        <v>63</v>
      </c>
      <c r="O5" s="50">
        <v>30</v>
      </c>
      <c r="P5" s="50" t="s">
        <v>67</v>
      </c>
      <c r="Q5" s="50">
        <v>107</v>
      </c>
    </row>
    <row r="6" spans="1:17">
      <c r="A6" s="45" t="s">
        <v>150</v>
      </c>
      <c r="B6" s="50">
        <v>69</v>
      </c>
      <c r="C6" s="50">
        <v>33</v>
      </c>
      <c r="D6" s="50">
        <v>30</v>
      </c>
      <c r="E6" s="50">
        <v>25</v>
      </c>
      <c r="F6" s="50">
        <v>13</v>
      </c>
      <c r="G6" s="44">
        <v>170</v>
      </c>
      <c r="H6" s="50">
        <v>179</v>
      </c>
      <c r="I6" s="50">
        <v>86</v>
      </c>
      <c r="J6" s="50">
        <v>135</v>
      </c>
      <c r="K6" s="50">
        <v>55</v>
      </c>
      <c r="L6" s="50">
        <v>9</v>
      </c>
      <c r="M6" s="44">
        <v>464</v>
      </c>
      <c r="N6" s="50">
        <v>52</v>
      </c>
      <c r="O6" s="50">
        <v>27</v>
      </c>
      <c r="P6" s="50" t="s">
        <v>67</v>
      </c>
      <c r="Q6" s="50">
        <v>104</v>
      </c>
    </row>
    <row r="7" spans="1:17">
      <c r="A7" s="45" t="s">
        <v>151</v>
      </c>
      <c r="B7" s="50">
        <v>78</v>
      </c>
      <c r="C7" s="50">
        <v>36</v>
      </c>
      <c r="D7" s="50">
        <v>43</v>
      </c>
      <c r="E7" s="50">
        <v>19</v>
      </c>
      <c r="F7" s="50">
        <v>19</v>
      </c>
      <c r="G7" s="44">
        <v>195</v>
      </c>
      <c r="H7" s="50">
        <v>123</v>
      </c>
      <c r="I7" s="50">
        <v>85</v>
      </c>
      <c r="J7" s="50">
        <v>113</v>
      </c>
      <c r="K7" s="50">
        <v>35</v>
      </c>
      <c r="L7" s="50">
        <v>19</v>
      </c>
      <c r="M7" s="44">
        <v>375</v>
      </c>
      <c r="N7" s="50">
        <v>48</v>
      </c>
      <c r="O7" s="50">
        <v>22</v>
      </c>
      <c r="P7" s="50" t="s">
        <v>67</v>
      </c>
      <c r="Q7" s="50">
        <v>90</v>
      </c>
    </row>
    <row r="8" spans="1:17">
      <c r="A8" s="45" t="s">
        <v>152</v>
      </c>
      <c r="B8" s="50">
        <v>82</v>
      </c>
      <c r="C8" s="50">
        <v>33</v>
      </c>
      <c r="D8" s="50">
        <v>23</v>
      </c>
      <c r="E8" s="50">
        <v>32</v>
      </c>
      <c r="F8" s="50">
        <v>22</v>
      </c>
      <c r="G8" s="44">
        <v>192</v>
      </c>
      <c r="H8" s="50">
        <v>198</v>
      </c>
      <c r="I8" s="50">
        <v>101</v>
      </c>
      <c r="J8" s="50">
        <v>138</v>
      </c>
      <c r="K8" s="50">
        <v>49</v>
      </c>
      <c r="L8" s="50">
        <v>23</v>
      </c>
      <c r="M8" s="44">
        <v>509</v>
      </c>
      <c r="N8" s="50">
        <v>40</v>
      </c>
      <c r="O8" s="50">
        <v>18</v>
      </c>
      <c r="P8" s="50" t="s">
        <v>67</v>
      </c>
      <c r="Q8" s="50">
        <v>82</v>
      </c>
    </row>
    <row r="9" spans="1:17">
      <c r="A9" s="45" t="s">
        <v>153</v>
      </c>
      <c r="B9" s="50">
        <v>64</v>
      </c>
      <c r="C9" s="50">
        <v>32</v>
      </c>
      <c r="D9" s="50">
        <v>36</v>
      </c>
      <c r="E9" s="50">
        <v>29</v>
      </c>
      <c r="F9" s="50">
        <v>21</v>
      </c>
      <c r="G9" s="44">
        <v>182</v>
      </c>
      <c r="H9" s="50">
        <v>196</v>
      </c>
      <c r="I9" s="50">
        <v>66</v>
      </c>
      <c r="J9" s="50">
        <v>106</v>
      </c>
      <c r="K9" s="50">
        <v>57</v>
      </c>
      <c r="L9" s="50">
        <v>24</v>
      </c>
      <c r="M9" s="44">
        <v>449</v>
      </c>
      <c r="N9" s="50">
        <v>27</v>
      </c>
      <c r="O9" s="50">
        <v>30</v>
      </c>
      <c r="P9" s="50">
        <v>12</v>
      </c>
      <c r="Q9" s="50">
        <v>46</v>
      </c>
    </row>
    <row r="10" spans="1:17">
      <c r="A10" s="45" t="s">
        <v>154</v>
      </c>
      <c r="B10" s="50">
        <v>50</v>
      </c>
      <c r="C10" s="50">
        <v>17</v>
      </c>
      <c r="D10" s="50">
        <v>30</v>
      </c>
      <c r="E10" s="50">
        <v>17</v>
      </c>
      <c r="F10" s="50">
        <v>11</v>
      </c>
      <c r="G10" s="44">
        <v>125</v>
      </c>
      <c r="H10" s="50">
        <v>90</v>
      </c>
      <c r="I10" s="50">
        <v>35</v>
      </c>
      <c r="J10" s="50">
        <v>115</v>
      </c>
      <c r="K10" s="50">
        <v>43</v>
      </c>
      <c r="L10" s="50">
        <v>12</v>
      </c>
      <c r="M10" s="44">
        <v>295</v>
      </c>
      <c r="N10" s="50">
        <v>26</v>
      </c>
      <c r="O10" s="50">
        <v>27</v>
      </c>
      <c r="P10" s="50">
        <v>16</v>
      </c>
      <c r="Q10" s="50">
        <v>75</v>
      </c>
    </row>
    <row r="11" spans="1:17">
      <c r="A11" s="45" t="s">
        <v>155</v>
      </c>
      <c r="B11" s="50">
        <v>71</v>
      </c>
      <c r="C11" s="50">
        <v>34</v>
      </c>
      <c r="D11" s="50">
        <v>21</v>
      </c>
      <c r="E11" s="50">
        <v>21</v>
      </c>
      <c r="F11" s="50">
        <v>21</v>
      </c>
      <c r="G11" s="44">
        <v>168</v>
      </c>
      <c r="H11" s="50">
        <v>122</v>
      </c>
      <c r="I11" s="50">
        <v>70</v>
      </c>
      <c r="J11" s="50">
        <v>111</v>
      </c>
      <c r="K11" s="50">
        <v>45</v>
      </c>
      <c r="L11" s="50">
        <v>21</v>
      </c>
      <c r="M11" s="44">
        <v>369</v>
      </c>
      <c r="N11" s="50">
        <v>62</v>
      </c>
      <c r="O11" s="50">
        <v>19</v>
      </c>
      <c r="P11" s="50">
        <v>33</v>
      </c>
      <c r="Q11" s="50">
        <v>95</v>
      </c>
    </row>
    <row r="12" spans="1:17">
      <c r="A12" s="45" t="s">
        <v>156</v>
      </c>
      <c r="B12" s="50">
        <v>56</v>
      </c>
      <c r="C12" s="50">
        <v>29</v>
      </c>
      <c r="D12" s="50">
        <v>23</v>
      </c>
      <c r="E12" s="50">
        <v>27</v>
      </c>
      <c r="F12" s="50">
        <v>24</v>
      </c>
      <c r="G12" s="44">
        <v>159</v>
      </c>
      <c r="H12" s="50">
        <v>132</v>
      </c>
      <c r="I12" s="50">
        <v>68</v>
      </c>
      <c r="J12" s="50">
        <v>85</v>
      </c>
      <c r="K12" s="50">
        <v>48</v>
      </c>
      <c r="L12" s="50">
        <v>15</v>
      </c>
      <c r="M12" s="44">
        <v>348</v>
      </c>
      <c r="N12" s="50">
        <v>41</v>
      </c>
      <c r="O12" s="50">
        <v>34</v>
      </c>
      <c r="P12" s="50">
        <v>8</v>
      </c>
      <c r="Q12" s="50">
        <v>39</v>
      </c>
    </row>
    <row r="13" spans="1:17">
      <c r="A13" s="45" t="s">
        <v>157</v>
      </c>
      <c r="B13" s="50">
        <v>45</v>
      </c>
      <c r="C13" s="50">
        <v>26</v>
      </c>
      <c r="D13" s="50">
        <v>16</v>
      </c>
      <c r="E13" s="50">
        <v>2</v>
      </c>
      <c r="F13" s="50">
        <v>27</v>
      </c>
      <c r="G13" s="44">
        <v>116</v>
      </c>
      <c r="H13" s="50">
        <v>123</v>
      </c>
      <c r="I13" s="50">
        <v>69</v>
      </c>
      <c r="J13" s="50">
        <v>114</v>
      </c>
      <c r="K13" s="50">
        <v>30</v>
      </c>
      <c r="L13" s="50">
        <v>22</v>
      </c>
      <c r="M13" s="44">
        <v>358</v>
      </c>
      <c r="N13" s="50">
        <v>39</v>
      </c>
      <c r="O13" s="50">
        <v>18</v>
      </c>
      <c r="P13" s="50">
        <v>12</v>
      </c>
      <c r="Q13" s="50">
        <v>25</v>
      </c>
    </row>
    <row r="14" spans="1:17" ht="25.5">
      <c r="A14" s="48" t="s">
        <v>158</v>
      </c>
      <c r="B14" s="44">
        <v>66.3</v>
      </c>
      <c r="C14" s="44">
        <v>30.2</v>
      </c>
      <c r="D14" s="44">
        <v>26.1</v>
      </c>
      <c r="E14" s="44">
        <v>18.7</v>
      </c>
      <c r="F14" s="44">
        <v>17.100000000000001</v>
      </c>
      <c r="G14" s="44">
        <v>158.30000000000001</v>
      </c>
      <c r="H14" s="44">
        <v>145.80000000000001</v>
      </c>
      <c r="I14" s="44">
        <v>71.2</v>
      </c>
      <c r="J14" s="44">
        <v>104.7</v>
      </c>
      <c r="K14" s="44">
        <v>34.200000000000003</v>
      </c>
      <c r="L14" s="44">
        <v>17.3</v>
      </c>
      <c r="M14" s="44">
        <v>373.2</v>
      </c>
      <c r="N14" s="44">
        <v>38.799999999999997</v>
      </c>
      <c r="O14" s="44">
        <v>23.2</v>
      </c>
      <c r="P14" s="44">
        <v>16.2</v>
      </c>
      <c r="Q14" s="44">
        <v>72.8</v>
      </c>
    </row>
    <row r="15" spans="1:17">
      <c r="A15" s="48" t="s">
        <v>0</v>
      </c>
      <c r="B15" s="44">
        <v>796</v>
      </c>
      <c r="C15" s="44">
        <v>362</v>
      </c>
      <c r="D15" s="44">
        <v>313</v>
      </c>
      <c r="E15" s="44">
        <v>224</v>
      </c>
      <c r="F15" s="44">
        <v>205</v>
      </c>
      <c r="G15" s="44">
        <v>1900</v>
      </c>
      <c r="H15" s="44">
        <v>1750</v>
      </c>
      <c r="I15" s="44">
        <v>854</v>
      </c>
      <c r="J15" s="44">
        <v>1256</v>
      </c>
      <c r="K15" s="44">
        <v>410</v>
      </c>
      <c r="L15" s="44">
        <v>208</v>
      </c>
      <c r="M15" s="44">
        <v>4478</v>
      </c>
      <c r="N15" s="44">
        <v>465</v>
      </c>
      <c r="O15" s="44">
        <v>278</v>
      </c>
      <c r="P15" s="44">
        <v>81</v>
      </c>
      <c r="Q15" s="44">
        <v>874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A3"/>
    </sheetView>
  </sheetViews>
  <sheetFormatPr defaultRowHeight="15"/>
  <cols>
    <col min="1" max="1" width="18.7109375" bestFit="1" customWidth="1"/>
    <col min="4" max="4" width="11" bestFit="1" customWidth="1"/>
  </cols>
  <sheetData>
    <row r="1" spans="1:4">
      <c r="A1" s="2" t="s">
        <v>93</v>
      </c>
      <c r="B1" t="s">
        <v>16</v>
      </c>
      <c r="C1" t="s">
        <v>17</v>
      </c>
      <c r="D1" t="s">
        <v>22</v>
      </c>
    </row>
    <row r="2" spans="1:4">
      <c r="A2" t="s">
        <v>189</v>
      </c>
      <c r="B2" s="4">
        <v>12268</v>
      </c>
      <c r="C2" s="4">
        <v>12268</v>
      </c>
      <c r="D2" s="4">
        <v>24536</v>
      </c>
    </row>
    <row r="3" spans="1:4">
      <c r="A3" t="s">
        <v>190</v>
      </c>
      <c r="B3" s="4">
        <v>25703</v>
      </c>
      <c r="C3" s="4">
        <v>0</v>
      </c>
      <c r="D3" s="4">
        <v>25703</v>
      </c>
    </row>
    <row r="4" spans="1:4">
      <c r="A4" t="s">
        <v>20</v>
      </c>
      <c r="B4" s="4">
        <v>0</v>
      </c>
      <c r="C4" s="4">
        <v>15028</v>
      </c>
      <c r="D4" s="4">
        <v>15028</v>
      </c>
    </row>
    <row r="5" spans="1:4">
      <c r="A5" t="s">
        <v>0</v>
      </c>
      <c r="B5" s="4">
        <v>37971</v>
      </c>
      <c r="C5" s="4">
        <v>27296</v>
      </c>
      <c r="D5" s="4">
        <v>65267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A3"/>
    </sheetView>
  </sheetViews>
  <sheetFormatPr defaultRowHeight="15"/>
  <cols>
    <col min="1" max="1" width="26.85546875" bestFit="1" customWidth="1"/>
    <col min="2" max="2" width="13.5703125" bestFit="1" customWidth="1"/>
    <col min="3" max="3" width="12.5703125" bestFit="1" customWidth="1"/>
    <col min="4" max="4" width="13.5703125" bestFit="1" customWidth="1"/>
  </cols>
  <sheetData>
    <row r="1" spans="1:4">
      <c r="A1" t="s">
        <v>21</v>
      </c>
      <c r="B1" t="s">
        <v>16</v>
      </c>
      <c r="C1" t="s">
        <v>17</v>
      </c>
      <c r="D1" t="s">
        <v>22</v>
      </c>
    </row>
    <row r="2" spans="1:4">
      <c r="A2" s="34" t="s">
        <v>189</v>
      </c>
      <c r="B2" s="51">
        <v>5.8087121212121211</v>
      </c>
      <c r="C2" s="51">
        <v>5.8142180094786733</v>
      </c>
      <c r="D2" s="51">
        <v>5.8114637612505922</v>
      </c>
    </row>
    <row r="3" spans="1:4">
      <c r="A3" s="34" t="s">
        <v>190</v>
      </c>
      <c r="B3" s="51">
        <v>24.202448210922785</v>
      </c>
      <c r="C3" s="51">
        <v>0</v>
      </c>
      <c r="D3" s="51">
        <v>24.202448210922785</v>
      </c>
    </row>
    <row r="4" spans="1:4">
      <c r="A4" t="s">
        <v>20</v>
      </c>
      <c r="B4" s="51">
        <v>0</v>
      </c>
      <c r="C4" s="51">
        <v>6.2747390396659704</v>
      </c>
      <c r="D4" s="51">
        <v>6.2747390396659704</v>
      </c>
    </row>
    <row r="5" spans="1:4">
      <c r="B5" s="34"/>
      <c r="C5" s="34"/>
      <c r="D5" s="3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J19" sqref="J19"/>
    </sheetView>
  </sheetViews>
  <sheetFormatPr defaultRowHeight="15"/>
  <cols>
    <col min="1" max="1" width="16.85546875" style="4" bestFit="1" customWidth="1"/>
    <col min="2" max="4" width="9.140625" style="4"/>
  </cols>
  <sheetData>
    <row r="1" spans="1:4">
      <c r="A1" s="4" t="s">
        <v>174</v>
      </c>
      <c r="B1" s="4" t="s">
        <v>175</v>
      </c>
      <c r="C1" s="4" t="s">
        <v>176</v>
      </c>
      <c r="D1" s="4" t="s">
        <v>0</v>
      </c>
    </row>
    <row r="2" spans="1:4" ht="15.75" thickBot="1">
      <c r="A2" s="4" t="s">
        <v>191</v>
      </c>
      <c r="B2" s="73">
        <v>1127</v>
      </c>
      <c r="C2" s="73">
        <v>2536</v>
      </c>
      <c r="D2" s="4">
        <v>3663</v>
      </c>
    </row>
    <row r="3" spans="1:4">
      <c r="A3" s="4" t="s">
        <v>192</v>
      </c>
      <c r="B3" s="4">
        <v>492</v>
      </c>
      <c r="C3" s="4">
        <v>1201</v>
      </c>
      <c r="D3" s="4">
        <v>1693</v>
      </c>
    </row>
    <row r="4" spans="1:4">
      <c r="A4" s="4" t="s">
        <v>19</v>
      </c>
      <c r="B4" s="4">
        <v>1121</v>
      </c>
      <c r="C4" s="4">
        <v>839</v>
      </c>
      <c r="D4" s="4">
        <v>1960</v>
      </c>
    </row>
    <row r="5" spans="1:4">
      <c r="A5" s="4" t="s">
        <v>20</v>
      </c>
      <c r="B5" s="4">
        <v>2</v>
      </c>
      <c r="C5" s="4">
        <v>2163</v>
      </c>
      <c r="D5" s="4">
        <v>2165</v>
      </c>
    </row>
    <row r="6" spans="1:4">
      <c r="A6" s="4" t="s">
        <v>0</v>
      </c>
      <c r="B6" s="4">
        <v>2742</v>
      </c>
      <c r="C6" s="4">
        <v>6739</v>
      </c>
      <c r="D6" s="4">
        <v>9481</v>
      </c>
    </row>
    <row r="11" spans="1:4">
      <c r="A11"/>
      <c r="B11"/>
      <c r="C11"/>
      <c r="D11"/>
    </row>
    <row r="12" spans="1:4">
      <c r="A12"/>
      <c r="B12"/>
      <c r="C12"/>
      <c r="D12"/>
    </row>
    <row r="13" spans="1:4">
      <c r="A13"/>
      <c r="B13"/>
      <c r="C13"/>
      <c r="D13"/>
    </row>
    <row r="14" spans="1:4">
      <c r="A14"/>
      <c r="B14"/>
      <c r="C14"/>
      <c r="D14"/>
    </row>
    <row r="15" spans="1:4">
      <c r="A15"/>
      <c r="B15"/>
      <c r="C15"/>
      <c r="D15"/>
    </row>
    <row r="16" spans="1:4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5"/>
  <cols>
    <col min="1" max="1" width="30.28515625" bestFit="1" customWidth="1"/>
  </cols>
  <sheetData>
    <row r="1" spans="1:2">
      <c r="A1" t="s">
        <v>181</v>
      </c>
      <c r="B1" t="s">
        <v>197</v>
      </c>
    </row>
    <row r="2" spans="1:2">
      <c r="A2" t="s">
        <v>196</v>
      </c>
      <c r="B2">
        <v>150</v>
      </c>
    </row>
    <row r="3" spans="1:2" s="34" customFormat="1">
      <c r="A3" s="34" t="s">
        <v>195</v>
      </c>
      <c r="B3" s="34">
        <v>134</v>
      </c>
    </row>
    <row r="4" spans="1:2">
      <c r="A4" t="s">
        <v>184</v>
      </c>
      <c r="B4">
        <v>82</v>
      </c>
    </row>
    <row r="5" spans="1:2" s="34" customFormat="1">
      <c r="A5" s="34" t="s">
        <v>183</v>
      </c>
      <c r="B5" s="34">
        <v>11</v>
      </c>
    </row>
    <row r="6" spans="1:2" s="34" customFormat="1">
      <c r="A6" s="34" t="s">
        <v>185</v>
      </c>
      <c r="B6" s="34">
        <v>93</v>
      </c>
    </row>
    <row r="7" spans="1:2">
      <c r="A7" t="s">
        <v>25</v>
      </c>
      <c r="B7">
        <v>72</v>
      </c>
    </row>
    <row r="8" spans="1:2">
      <c r="A8" t="s">
        <v>182</v>
      </c>
      <c r="B8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>
      <selection activeCell="D5" sqref="D5"/>
    </sheetView>
  </sheetViews>
  <sheetFormatPr defaultRowHeight="15"/>
  <cols>
    <col min="1" max="1" width="18.7109375" bestFit="1" customWidth="1"/>
    <col min="2" max="2" width="11.7109375" bestFit="1" customWidth="1"/>
    <col min="3" max="3" width="11.85546875" customWidth="1"/>
    <col min="4" max="4" width="5.42578125" bestFit="1" customWidth="1"/>
    <col min="6" max="9" width="9.140625" style="57"/>
  </cols>
  <sheetData>
    <row r="2" spans="1:8" ht="15.75" thickBot="1">
      <c r="A2" t="s">
        <v>177</v>
      </c>
      <c r="B2" t="s">
        <v>178</v>
      </c>
      <c r="C2" s="34" t="s">
        <v>179</v>
      </c>
      <c r="D2" t="s">
        <v>0</v>
      </c>
      <c r="G2" s="61"/>
      <c r="H2" s="61"/>
    </row>
    <row r="3" spans="1:8" ht="15.75" thickBot="1">
      <c r="A3" t="s">
        <v>23</v>
      </c>
      <c r="B3">
        <v>2710</v>
      </c>
      <c r="C3">
        <v>2415</v>
      </c>
      <c r="D3">
        <v>5125</v>
      </c>
      <c r="F3" s="59"/>
      <c r="G3" s="61"/>
      <c r="H3" s="61"/>
    </row>
    <row r="4" spans="1:8" ht="15.75" thickBot="1">
      <c r="A4" t="s">
        <v>193</v>
      </c>
      <c r="D4">
        <v>2</v>
      </c>
      <c r="F4" s="59"/>
      <c r="G4" s="61"/>
      <c r="H4" s="61"/>
    </row>
    <row r="5" spans="1:8" ht="15.75" thickBot="1">
      <c r="A5" t="s">
        <v>24</v>
      </c>
      <c r="B5">
        <v>866</v>
      </c>
      <c r="C5">
        <v>634</v>
      </c>
      <c r="D5">
        <v>1500</v>
      </c>
      <c r="F5" s="59"/>
      <c r="G5" s="61"/>
      <c r="H5" s="61"/>
    </row>
    <row r="6" spans="1:8" ht="15.75" thickBot="1">
      <c r="A6" t="s">
        <v>25</v>
      </c>
      <c r="B6">
        <v>351</v>
      </c>
      <c r="C6">
        <v>287</v>
      </c>
      <c r="D6">
        <v>638</v>
      </c>
      <c r="F6" s="59"/>
      <c r="G6" s="61"/>
      <c r="H6" s="61"/>
    </row>
    <row r="7" spans="1:8" ht="15.75" thickBot="1">
      <c r="F7" s="59"/>
      <c r="G7" s="61"/>
      <c r="H7" s="61"/>
    </row>
    <row r="8" spans="1:8" ht="15.75" thickBot="1">
      <c r="F8" s="59"/>
      <c r="G8" s="61"/>
      <c r="H8" s="61"/>
    </row>
    <row r="9" spans="1:8" ht="15.75" thickBot="1">
      <c r="F9" s="59"/>
      <c r="G9" s="61"/>
      <c r="H9" s="61"/>
    </row>
    <row r="10" spans="1:8" ht="15.75" thickBot="1">
      <c r="F10" s="59"/>
      <c r="G10" s="61"/>
      <c r="H10" s="61"/>
    </row>
    <row r="11" spans="1:8" ht="15.75" thickBot="1">
      <c r="F11" s="59"/>
      <c r="G11" s="61"/>
      <c r="H11" s="61"/>
    </row>
    <row r="12" spans="1:8" ht="15.75" thickBot="1">
      <c r="F12" s="59"/>
      <c r="G12" s="61"/>
      <c r="H12" s="61"/>
    </row>
    <row r="13" spans="1:8" ht="15.75" thickBot="1">
      <c r="F13" s="59"/>
      <c r="G13" s="61"/>
      <c r="H13" s="61"/>
    </row>
    <row r="14" spans="1:8" ht="15.75" thickBot="1">
      <c r="F14" s="59"/>
      <c r="G14" s="61"/>
      <c r="H14" s="61"/>
    </row>
    <row r="15" spans="1:8" ht="15.75" thickBot="1">
      <c r="F15" s="59"/>
      <c r="G15" s="61"/>
      <c r="H15" s="61"/>
    </row>
    <row r="16" spans="1:8" ht="15.75" thickBot="1">
      <c r="F16" s="59"/>
      <c r="G16" s="61"/>
      <c r="H16" s="61"/>
    </row>
    <row r="17" spans="6:8" ht="15.75" thickBot="1">
      <c r="F17" s="59"/>
      <c r="G17" s="61"/>
      <c r="H17" s="61"/>
    </row>
    <row r="18" spans="6:8" ht="15.75" thickBot="1">
      <c r="F18" s="59"/>
      <c r="G18" s="61"/>
      <c r="H18" s="61"/>
    </row>
    <row r="19" spans="6:8" ht="15.75" thickBot="1">
      <c r="F19" s="59"/>
      <c r="G19" s="61"/>
      <c r="H19" s="61"/>
    </row>
    <row r="20" spans="6:8" ht="15.75" thickBot="1">
      <c r="F20" s="59"/>
      <c r="G20" s="61"/>
      <c r="H20" s="61"/>
    </row>
    <row r="21" spans="6:8" ht="15.75" thickBot="1">
      <c r="F21" s="59"/>
      <c r="G21" s="61"/>
      <c r="H21" s="61"/>
    </row>
    <row r="22" spans="6:8" ht="15.75" thickBot="1">
      <c r="F22" s="59"/>
      <c r="G22" s="61"/>
      <c r="H22" s="61"/>
    </row>
    <row r="23" spans="6:8" ht="15.75" thickBot="1">
      <c r="F23" s="59"/>
      <c r="G23" s="61"/>
      <c r="H23" s="61"/>
    </row>
    <row r="24" spans="6:8" ht="15.75" thickBot="1">
      <c r="F24" s="59"/>
      <c r="G24" s="61"/>
      <c r="H24" s="61"/>
    </row>
    <row r="25" spans="6:8" ht="15.75" thickBot="1">
      <c r="F25" s="59"/>
      <c r="G25" s="61"/>
      <c r="H25" s="61"/>
    </row>
    <row r="26" spans="6:8" ht="15.75" thickBot="1">
      <c r="F26" s="59"/>
      <c r="G26" s="61"/>
      <c r="H26" s="61"/>
    </row>
    <row r="27" spans="6:8" ht="15.75" thickBot="1">
      <c r="F27" s="59"/>
      <c r="G27" s="61"/>
      <c r="H27" s="61"/>
    </row>
    <row r="28" spans="6:8" ht="15.75" thickBot="1">
      <c r="F28" s="59"/>
      <c r="G28" s="61"/>
      <c r="H28" s="6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ColWidth="9.140625" defaultRowHeight="15"/>
  <cols>
    <col min="1" max="1" width="22.42578125" style="34" bestFit="1" customWidth="1"/>
    <col min="2" max="2" width="18.7109375" style="34" bestFit="1" customWidth="1"/>
    <col min="3" max="16384" width="9.140625" style="34"/>
  </cols>
  <sheetData>
    <row r="1" spans="1:5">
      <c r="A1" s="34" t="s">
        <v>186</v>
      </c>
      <c r="B1" s="34" t="s">
        <v>94</v>
      </c>
      <c r="C1" s="34" t="s">
        <v>187</v>
      </c>
      <c r="D1" s="34" t="s">
        <v>188</v>
      </c>
      <c r="E1" s="34" t="s">
        <v>0</v>
      </c>
    </row>
    <row r="2" spans="1:5">
      <c r="A2" s="34" t="s">
        <v>23</v>
      </c>
      <c r="B2" s="34">
        <v>3</v>
      </c>
      <c r="C2" s="34">
        <v>1</v>
      </c>
      <c r="D2" s="34">
        <v>3</v>
      </c>
      <c r="E2" s="34">
        <f t="shared" ref="E2:E5" si="0">SUM(B2:D2)</f>
        <v>7</v>
      </c>
    </row>
    <row r="3" spans="1:5">
      <c r="A3" s="34" t="s">
        <v>95</v>
      </c>
      <c r="B3" s="34">
        <v>6</v>
      </c>
      <c r="C3" s="34">
        <v>2</v>
      </c>
      <c r="D3" s="34">
        <v>3</v>
      </c>
      <c r="E3" s="34">
        <f t="shared" si="0"/>
        <v>11</v>
      </c>
    </row>
    <row r="4" spans="1:5">
      <c r="A4" s="34" t="s">
        <v>24</v>
      </c>
      <c r="B4" s="34">
        <v>132</v>
      </c>
      <c r="C4" s="34">
        <v>7</v>
      </c>
      <c r="D4" s="34">
        <v>25</v>
      </c>
      <c r="E4" s="34">
        <f t="shared" si="0"/>
        <v>164</v>
      </c>
    </row>
    <row r="5" spans="1:5">
      <c r="A5" s="34" t="s">
        <v>25</v>
      </c>
      <c r="B5" s="34">
        <v>2336</v>
      </c>
      <c r="C5" s="34">
        <v>17</v>
      </c>
      <c r="D5" s="34">
        <v>59</v>
      </c>
      <c r="E5" s="34">
        <f t="shared" si="0"/>
        <v>2412</v>
      </c>
    </row>
    <row r="6" spans="1:5">
      <c r="A6" s="34" t="s">
        <v>0</v>
      </c>
      <c r="B6" s="34">
        <f t="shared" ref="B6:C6" si="1">SUM(B2:B5)</f>
        <v>2477</v>
      </c>
      <c r="C6" s="34">
        <f t="shared" si="1"/>
        <v>27</v>
      </c>
      <c r="D6" s="34">
        <f>SUM(D2:D5)</f>
        <v>90</v>
      </c>
      <c r="E6" s="34">
        <f>SUM(B6:D6)</f>
        <v>2594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/>
  <cols>
    <col min="1" max="1" width="70.140625" customWidth="1"/>
    <col min="2" max="2" width="9.5703125" bestFit="1" customWidth="1"/>
  </cols>
  <sheetData>
    <row r="1" spans="1:2">
      <c r="A1" s="1" t="s">
        <v>26</v>
      </c>
    </row>
    <row r="2" spans="1:2">
      <c r="A2" t="s">
        <v>198</v>
      </c>
      <c r="B2" s="19">
        <v>1323</v>
      </c>
    </row>
    <row r="3" spans="1:2">
      <c r="A3" t="s">
        <v>27</v>
      </c>
      <c r="B3" s="19">
        <v>1807</v>
      </c>
    </row>
    <row r="4" spans="1:2">
      <c r="A4" t="s">
        <v>28</v>
      </c>
      <c r="B4" s="19">
        <v>103</v>
      </c>
    </row>
    <row r="5" spans="1:2">
      <c r="A5" t="s">
        <v>0</v>
      </c>
      <c r="B5" s="19">
        <f>SUM(B2:B4)</f>
        <v>3233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componentes_inst</vt:lpstr>
      <vt:lpstr>vagas_oferecidas</vt:lpstr>
      <vt:lpstr>inscritos</vt:lpstr>
      <vt:lpstr>demanda</vt:lpstr>
      <vt:lpstr>ingressantes</vt:lpstr>
      <vt:lpstr>Cursos</vt:lpstr>
      <vt:lpstr>diplomados</vt:lpstr>
      <vt:lpstr>corpo docente ativo</vt:lpstr>
      <vt:lpstr>escolaridade_tec</vt:lpstr>
      <vt:lpstr>area_fisica</vt:lpstr>
      <vt:lpstr>bce</vt:lpstr>
      <vt:lpstr>edu</vt:lpstr>
      <vt:lpstr>extensao</vt:lpstr>
      <vt:lpstr>ru</vt:lpstr>
      <vt:lpstr>indicadores</vt:lpstr>
      <vt:lpstr>evo_pop</vt:lpstr>
      <vt:lpstr>evo_alunos</vt:lpstr>
      <vt:lpstr>evo_formados</vt:lpstr>
      <vt:lpstr>area_darcy</vt:lpstr>
      <vt:lpstr>area_outros</vt:lpstr>
      <vt:lpstr>area_fal</vt:lpstr>
      <vt:lpstr>area_hub</vt:lpstr>
      <vt:lpstr>hvetao</vt:lpstr>
      <vt:lpstr>hvetinho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Novo</cp:lastModifiedBy>
  <dcterms:created xsi:type="dcterms:W3CDTF">2020-07-28T13:01:47Z</dcterms:created>
  <dcterms:modified xsi:type="dcterms:W3CDTF">2020-11-19T01:31:51Z</dcterms:modified>
</cp:coreProperties>
</file>