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\Desktop\MCD - Laboratorio\7.Labo_1\"/>
    </mc:Choice>
  </mc:AlternateContent>
  <xr:revisionPtr revIDLastSave="0" documentId="13_ncr:1_{E1862468-45E8-4AE1-A815-13325CC0084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ndami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8" i="1" l="1"/>
  <c r="O28" i="1"/>
  <c r="AK26" i="1"/>
  <c r="AM26" i="1" s="1"/>
  <c r="P26" i="1"/>
  <c r="O26" i="1"/>
  <c r="AK25" i="1"/>
  <c r="AM25" i="1" s="1"/>
  <c r="P25" i="1"/>
  <c r="O25" i="1"/>
  <c r="AK24" i="1"/>
  <c r="AM24" i="1" s="1"/>
  <c r="P24" i="1"/>
  <c r="O24" i="1"/>
  <c r="AK23" i="1"/>
  <c r="AM23" i="1" s="1"/>
  <c r="P22" i="1"/>
  <c r="O22" i="1"/>
  <c r="AK20" i="1"/>
  <c r="AM20" i="1" s="1"/>
  <c r="P20" i="1"/>
  <c r="O20" i="1"/>
  <c r="AK19" i="1"/>
  <c r="AM19" i="1" s="1"/>
  <c r="P19" i="1"/>
  <c r="O19" i="1"/>
  <c r="AK18" i="1"/>
  <c r="AM18" i="1" s="1"/>
  <c r="P18" i="1"/>
  <c r="O18" i="1"/>
  <c r="AK17" i="1"/>
  <c r="AM17" i="1" s="1"/>
  <c r="P17" i="1"/>
  <c r="O17" i="1"/>
  <c r="AK15" i="1"/>
  <c r="AM15" i="1" s="1"/>
  <c r="P15" i="1"/>
  <c r="O15" i="1"/>
  <c r="AK14" i="1"/>
  <c r="AM14" i="1" s="1"/>
  <c r="P14" i="1"/>
  <c r="O14" i="1"/>
  <c r="AK12" i="1"/>
  <c r="AM12" i="1" s="1"/>
  <c r="P12" i="1"/>
  <c r="O12" i="1"/>
  <c r="O10" i="1"/>
  <c r="P10" i="1" s="1"/>
  <c r="AM8" i="1"/>
  <c r="AK8" i="1"/>
  <c r="O8" i="1"/>
  <c r="P8" i="1" s="1"/>
  <c r="AM7" i="1"/>
  <c r="AK7" i="1"/>
  <c r="O7" i="1"/>
  <c r="P7" i="1" s="1"/>
  <c r="AM6" i="1"/>
  <c r="AK6" i="1"/>
  <c r="O6" i="1"/>
  <c r="P6" i="1" s="1"/>
  <c r="AM5" i="1"/>
  <c r="AK5" i="1"/>
  <c r="O5" i="1"/>
  <c r="P5" i="1" s="1"/>
  <c r="AM4" i="1"/>
  <c r="AK4" i="1"/>
  <c r="O4" i="1"/>
  <c r="P4" i="1" s="1"/>
  <c r="AM3" i="1"/>
  <c r="AK3" i="1"/>
  <c r="O3" i="1"/>
  <c r="P3" i="1" s="1"/>
</calcChain>
</file>

<file path=xl/sharedStrings.xml><?xml version="1.0" encoding="utf-8"?>
<sst xmlns="http://schemas.openxmlformats.org/spreadsheetml/2006/main" count="390" uniqueCount="75">
  <si>
    <t>Algoritmo</t>
  </si>
  <si>
    <t>Clase</t>
  </si>
  <si>
    <t>Datasets</t>
  </si>
  <si>
    <t>Feature Engineering</t>
  </si>
  <si>
    <t>Bayesian Optim</t>
  </si>
  <si>
    <t>Google Cloud</t>
  </si>
  <si>
    <t>Resultados</t>
  </si>
  <si>
    <t>Script</t>
  </si>
  <si>
    <t>Votacion</t>
  </si>
  <si>
    <t>Stacking</t>
  </si>
  <si>
    <t>Cross Validation</t>
  </si>
  <si>
    <t>prob corte</t>
  </si>
  <si>
    <t>Positivos</t>
  </si>
  <si>
    <t>Train</t>
  </si>
  <si>
    <t>Meses Train</t>
  </si>
  <si>
    <t>Subsampling de los CONTINUA</t>
  </si>
  <si>
    <t>trato meses malos</t>
  </si>
  <si>
    <t>Testing</t>
  </si>
  <si>
    <t>Registros</t>
  </si>
  <si>
    <t>Cols</t>
  </si>
  <si>
    <t>Superficie</t>
  </si>
  <si>
    <t>Superficie Ratio</t>
  </si>
  <si>
    <t>Campos Manuales</t>
  </si>
  <si>
    <t>Ajuste Inflacion</t>
  </si>
  <si>
    <t>Lags1</t>
  </si>
  <si>
    <t>Lags1 delta</t>
  </si>
  <si>
    <t>Lags2</t>
  </si>
  <si>
    <t>Lags2 delta</t>
  </si>
  <si>
    <t>Historia</t>
  </si>
  <si>
    <t>Cantidad Hiperparam</t>
  </si>
  <si>
    <t>Iteraciones</t>
  </si>
  <si>
    <t>RAM</t>
  </si>
  <si>
    <t>vCPU</t>
  </si>
  <si>
    <t>Disco Local</t>
  </si>
  <si>
    <t>Tiempo Corrida</t>
  </si>
  <si>
    <t>Reinicios VM</t>
  </si>
  <si>
    <t>Iteracion</t>
  </si>
  <si>
    <t>Ganacia log</t>
  </si>
  <si>
    <t>Kaggle Publico</t>
  </si>
  <si>
    <t>Kaggle Privado</t>
  </si>
  <si>
    <t>711_marzo_pcorte</t>
  </si>
  <si>
    <t>no</t>
  </si>
  <si>
    <t>XGBoost</t>
  </si>
  <si>
    <t>si</t>
  </si>
  <si>
    <t>BAJA+2</t>
  </si>
  <si>
    <t>[202003]</t>
  </si>
  <si>
    <t>NA</t>
  </si>
  <si>
    <t>712_marzo_cant</t>
  </si>
  <si>
    <t>NO</t>
  </si>
  <si>
    <t>714_marzo_ext</t>
  </si>
  <si>
    <t>SI</t>
  </si>
  <si>
    <t>715_marzo_lag1</t>
  </si>
  <si>
    <t>716_marzo_lag1_delta</t>
  </si>
  <si>
    <t>717_marzo_lag1_lag2</t>
  </si>
  <si>
    <t>722_12meses</t>
  </si>
  <si>
    <t>[201904, 202003]</t>
  </si>
  <si>
    <t>Infinito</t>
  </si>
  <si>
    <t>732_12meses_under</t>
  </si>
  <si>
    <t>734_12meses_under_lgbm</t>
  </si>
  <si>
    <t>LightGBM</t>
  </si>
  <si>
    <t>735_under_lgbm</t>
  </si>
  <si>
    <t>[201701, 202003]</t>
  </si>
  <si>
    <t>740_testpuntual</t>
  </si>
  <si>
    <t>[201905]</t>
  </si>
  <si>
    <t>741_binaria2</t>
  </si>
  <si>
    <t>BAJA+1,BAJA+2</t>
  </si>
  <si>
    <t>743_puntual_lag1</t>
  </si>
  <si>
    <t>744_puntual_lag1_delta</t>
  </si>
  <si>
    <t>747_puntual_hist</t>
  </si>
  <si>
    <t>750_evol</t>
  </si>
  <si>
    <t>751_evol_exthist</t>
  </si>
  <si>
    <t>751_evol_exthist_short</t>
  </si>
  <si>
    <t>761_evol_stacking</t>
  </si>
  <si>
    <t>kaggle_E1000_rpart_kaggle_69</t>
  </si>
  <si>
    <t>Rpart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</si>
</sst>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"/>
    <numFmt numFmtId="166" formatCode="0.00000"/>
    <numFmt numFmtId="167" formatCode="[$$-409]#,##0.00;[Red]&quot;-&quot;[$$-409]#,##0.00"/>
  </numFmts>
  <fonts count="8" x14ac:knownFonts="1">
    <font>
      <sz val="12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u/>
      <sz val="12"/>
      <color rgb="FF000000"/>
      <name val="Arial"/>
      <family val="2"/>
    </font>
    <font>
      <sz val="14"/>
      <color rgb="FF000000"/>
      <name val="Arial"/>
      <family val="2"/>
    </font>
    <font>
      <sz val="10"/>
      <color rgb="FF000000"/>
      <name val="Arial"/>
      <family val="2"/>
    </font>
    <font>
      <sz val="10"/>
      <color rgb="FF669900"/>
      <name val="Arial"/>
      <family val="2"/>
    </font>
    <font>
      <sz val="12"/>
      <color rgb="FF669900"/>
      <name val="Arial"/>
      <family val="2"/>
    </font>
    <font>
      <sz val="10"/>
      <color rgb="FF0099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EEEEEE"/>
        <bgColor rgb="FFEEEEEE"/>
      </patternFill>
    </fill>
    <fill>
      <patternFill patternType="solid">
        <fgColor rgb="FFDDDDDD"/>
        <bgColor rgb="FFDDDDDD"/>
      </patternFill>
    </fill>
    <fill>
      <patternFill patternType="solid">
        <fgColor rgb="FFFFFFCC"/>
        <bgColor rgb="FFFFFFCC"/>
      </patternFill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EEEEEE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5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167" fontId="2" fillId="0" borderId="0" applyBorder="0" applyProtection="0"/>
  </cellStyleXfs>
  <cellXfs count="96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0" fillId="2" borderId="3" xfId="0" applyFill="1" applyBorder="1" applyAlignment="1">
      <alignment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3" borderId="1" xfId="0" applyFill="1" applyBorder="1" applyAlignment="1">
      <alignment horizontal="right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right" vertical="center" wrapText="1"/>
    </xf>
    <xf numFmtId="0" fontId="0" fillId="3" borderId="8" xfId="0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10" xfId="0" applyNumberFormat="1" applyBorder="1" applyAlignment="1">
      <alignment horizontal="center"/>
    </xf>
    <xf numFmtId="165" fontId="0" fillId="2" borderId="9" xfId="0" applyNumberFormat="1" applyFill="1" applyBorder="1" applyAlignment="1">
      <alignment horizontal="right"/>
    </xf>
    <xf numFmtId="0" fontId="0" fillId="2" borderId="0" xfId="0" applyFill="1" applyAlignment="1">
      <alignment horizontal="center"/>
    </xf>
    <xf numFmtId="3" fontId="0" fillId="2" borderId="0" xfId="0" applyNumberFormat="1" applyFill="1" applyAlignment="1">
      <alignment horizontal="right"/>
    </xf>
    <xf numFmtId="166" fontId="4" fillId="2" borderId="0" xfId="0" applyNumberFormat="1" applyFont="1" applyFill="1" applyAlignment="1">
      <alignment wrapText="1"/>
    </xf>
    <xf numFmtId="166" fontId="5" fillId="2" borderId="10" xfId="0" applyNumberFormat="1" applyFont="1" applyFill="1" applyBorder="1" applyAlignment="1">
      <alignment wrapText="1"/>
    </xf>
    <xf numFmtId="0" fontId="0" fillId="4" borderId="1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3" fontId="0" fillId="4" borderId="0" xfId="0" applyNumberFormat="1" applyFill="1" applyAlignment="1">
      <alignment horizontal="center"/>
    </xf>
    <xf numFmtId="164" fontId="0" fillId="4" borderId="10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4" fillId="2" borderId="0" xfId="0" applyFont="1" applyFill="1" applyAlignment="1">
      <alignment wrapText="1"/>
    </xf>
    <xf numFmtId="0" fontId="5" fillId="2" borderId="10" xfId="0" applyFont="1" applyFill="1" applyBorder="1" applyAlignment="1">
      <alignment wrapText="1"/>
    </xf>
    <xf numFmtId="166" fontId="0" fillId="2" borderId="0" xfId="0" applyNumberFormat="1" applyFill="1" applyAlignment="1">
      <alignment horizontal="right"/>
    </xf>
    <xf numFmtId="166" fontId="6" fillId="2" borderId="10" xfId="0" applyNumberFormat="1" applyFont="1" applyFill="1" applyBorder="1" applyAlignment="1">
      <alignment horizontal="right"/>
    </xf>
    <xf numFmtId="0" fontId="0" fillId="5" borderId="9" xfId="0" applyFill="1" applyBorder="1"/>
    <xf numFmtId="0" fontId="0" fillId="5" borderId="9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3" fontId="0" fillId="5" borderId="0" xfId="0" applyNumberFormat="1" applyFill="1" applyAlignment="1">
      <alignment horizontal="center"/>
    </xf>
    <xf numFmtId="164" fontId="0" fillId="5" borderId="10" xfId="0" applyNumberFormat="1" applyFill="1" applyBorder="1" applyAlignment="1">
      <alignment horizontal="center"/>
    </xf>
    <xf numFmtId="0" fontId="0" fillId="5" borderId="0" xfId="0" applyFill="1"/>
    <xf numFmtId="165" fontId="0" fillId="5" borderId="9" xfId="0" applyNumberFormat="1" applyFill="1" applyBorder="1" applyAlignment="1">
      <alignment horizontal="right"/>
    </xf>
    <xf numFmtId="3" fontId="0" fillId="5" borderId="0" xfId="0" applyNumberFormat="1" applyFill="1" applyAlignment="1">
      <alignment horizontal="right"/>
    </xf>
    <xf numFmtId="0" fontId="4" fillId="5" borderId="0" xfId="0" applyFont="1" applyFill="1" applyAlignment="1">
      <alignment wrapText="1"/>
    </xf>
    <xf numFmtId="0" fontId="5" fillId="5" borderId="10" xfId="0" applyFont="1" applyFill="1" applyBorder="1" applyAlignment="1">
      <alignment wrapText="1"/>
    </xf>
    <xf numFmtId="164" fontId="0" fillId="0" borderId="10" xfId="0" applyNumberFormat="1" applyFill="1" applyBorder="1" applyAlignment="1">
      <alignment horizontal="center"/>
    </xf>
    <xf numFmtId="3" fontId="0" fillId="2" borderId="0" xfId="0" applyNumberFormat="1" applyFill="1"/>
    <xf numFmtId="0" fontId="0" fillId="0" borderId="0" xfId="0" applyFill="1" applyAlignment="1">
      <alignment horizontal="center"/>
    </xf>
    <xf numFmtId="0" fontId="0" fillId="4" borderId="11" xfId="0" applyFill="1" applyBorder="1" applyAlignment="1">
      <alignment horizontal="center"/>
    </xf>
    <xf numFmtId="3" fontId="0" fillId="0" borderId="0" xfId="0" applyNumberFormat="1" applyFill="1" applyAlignment="1">
      <alignment horizontal="center"/>
    </xf>
    <xf numFmtId="0" fontId="0" fillId="0" borderId="9" xfId="0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6" borderId="0" xfId="0" applyFill="1" applyAlignment="1">
      <alignment horizontal="center"/>
    </xf>
    <xf numFmtId="0" fontId="0" fillId="0" borderId="10" xfId="0" applyFill="1" applyBorder="1" applyAlignment="1">
      <alignment horizontal="center"/>
    </xf>
    <xf numFmtId="3" fontId="4" fillId="2" borderId="0" xfId="0" applyNumberFormat="1" applyFont="1" applyFill="1" applyAlignment="1">
      <alignment horizontal="right"/>
    </xf>
    <xf numFmtId="0" fontId="4" fillId="2" borderId="0" xfId="0" applyFont="1" applyFill="1" applyAlignment="1">
      <alignment horizontal="right"/>
    </xf>
    <xf numFmtId="0" fontId="7" fillId="2" borderId="10" xfId="0" applyFont="1" applyFill="1" applyBorder="1" applyAlignment="1">
      <alignment horizontal="right"/>
    </xf>
    <xf numFmtId="3" fontId="4" fillId="2" borderId="0" xfId="0" applyNumberFormat="1" applyFont="1" applyFill="1" applyAlignment="1">
      <alignment wrapText="1"/>
    </xf>
    <xf numFmtId="0" fontId="5" fillId="2" borderId="0" xfId="0" applyFont="1" applyFill="1" applyAlignment="1">
      <alignment wrapText="1"/>
    </xf>
    <xf numFmtId="0" fontId="0" fillId="5" borderId="0" xfId="0" applyFill="1" applyAlignment="1">
      <alignment horizontal="right"/>
    </xf>
    <xf numFmtId="166" fontId="6" fillId="5" borderId="10" xfId="0" applyNumberFormat="1" applyFont="1" applyFill="1" applyBorder="1" applyAlignment="1">
      <alignment horizontal="right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5" fontId="0" fillId="2" borderId="3" xfId="0" applyNumberFormat="1" applyFill="1" applyBorder="1" applyAlignment="1">
      <alignment horizontal="right"/>
    </xf>
    <xf numFmtId="0" fontId="0" fillId="2" borderId="4" xfId="0" applyFill="1" applyBorder="1" applyAlignment="1">
      <alignment horizontal="center"/>
    </xf>
    <xf numFmtId="3" fontId="0" fillId="2" borderId="4" xfId="0" applyNumberFormat="1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166" fontId="6" fillId="2" borderId="5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7" borderId="9" xfId="0" applyFill="1" applyBorder="1"/>
    <xf numFmtId="0" fontId="0" fillId="7" borderId="9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3" fontId="0" fillId="7" borderId="0" xfId="0" applyNumberFormat="1" applyFill="1" applyAlignment="1">
      <alignment horizontal="center"/>
    </xf>
    <xf numFmtId="164" fontId="0" fillId="7" borderId="10" xfId="0" applyNumberFormat="1" applyFill="1" applyBorder="1" applyAlignment="1">
      <alignment horizontal="center"/>
    </xf>
    <xf numFmtId="0" fontId="0" fillId="7" borderId="0" xfId="0" applyFill="1"/>
    <xf numFmtId="165" fontId="0" fillId="8" borderId="9" xfId="0" applyNumberFormat="1" applyFill="1" applyBorder="1" applyAlignment="1">
      <alignment horizontal="right"/>
    </xf>
    <xf numFmtId="0" fontId="0" fillId="8" borderId="0" xfId="0" applyFill="1" applyAlignment="1">
      <alignment horizontal="center"/>
    </xf>
    <xf numFmtId="3" fontId="0" fillId="8" borderId="0" xfId="0" applyNumberFormat="1" applyFill="1" applyAlignment="1">
      <alignment horizontal="right"/>
    </xf>
    <xf numFmtId="0" fontId="0" fillId="8" borderId="0" xfId="0" applyFill="1" applyAlignment="1">
      <alignment horizontal="right"/>
    </xf>
    <xf numFmtId="166" fontId="6" fillId="8" borderId="10" xfId="0" applyNumberFormat="1" applyFont="1" applyFill="1" applyBorder="1" applyAlignment="1">
      <alignment horizontal="right"/>
    </xf>
    <xf numFmtId="0" fontId="3" fillId="3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3"/>
  <sheetViews>
    <sheetView tabSelected="1" zoomScale="70" zoomScaleNormal="70"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J23" sqref="J23"/>
    </sheetView>
  </sheetViews>
  <sheetFormatPr baseColWidth="10" defaultColWidth="8.33203125" defaultRowHeight="15" x14ac:dyDescent="0.2"/>
  <cols>
    <col min="1" max="1" width="26.5546875" bestFit="1" customWidth="1"/>
    <col min="2" max="2" width="6.88671875" style="21" customWidth="1"/>
    <col min="3" max="3" width="6.6640625" style="21" customWidth="1"/>
    <col min="4" max="4" width="9.5546875" style="21" customWidth="1"/>
    <col min="5" max="5" width="7.6640625" style="21" customWidth="1"/>
    <col min="6" max="6" width="6.44140625" style="21" customWidth="1"/>
    <col min="7" max="7" width="12.33203125" style="21" customWidth="1"/>
    <col min="8" max="8" width="14.109375" style="21" customWidth="1"/>
    <col min="9" max="9" width="5.5546875" style="21" customWidth="1"/>
    <col min="10" max="10" width="9.5546875" style="21" customWidth="1"/>
    <col min="11" max="11" width="7.77734375" style="21" customWidth="1"/>
    <col min="12" max="13" width="9.5546875" style="21" customWidth="1"/>
    <col min="14" max="14" width="6.88671875" style="21" customWidth="1"/>
    <col min="15" max="15" width="10.6640625" style="21" customWidth="1"/>
    <col min="16" max="16" width="8.109375" style="21" customWidth="1"/>
    <col min="17" max="17" width="7.77734375" style="21" customWidth="1"/>
    <col min="18" max="18" width="8.33203125" style="21" customWidth="1"/>
    <col min="19" max="19" width="9.5546875" style="21" customWidth="1"/>
    <col min="20" max="20" width="6.33203125" style="21" customWidth="1"/>
    <col min="21" max="21" width="6.21875" style="21" customWidth="1"/>
    <col min="22" max="22" width="5.109375" style="21" customWidth="1"/>
    <col min="23" max="23" width="6.5546875" style="21" customWidth="1"/>
    <col min="24" max="24" width="8.88671875" style="21" customWidth="1"/>
    <col min="25" max="25" width="9.5546875" style="21" customWidth="1"/>
    <col min="26" max="26" width="5" style="21" customWidth="1"/>
    <col min="27" max="27" width="5.33203125" style="21" customWidth="1"/>
    <col min="28" max="28" width="5.6640625" style="21" customWidth="1"/>
    <col min="29" max="29" width="6.77734375" customWidth="1"/>
    <col min="30" max="30" width="6" style="80" customWidth="1"/>
    <col min="31" max="31" width="7.109375" style="21" customWidth="1"/>
    <col min="32" max="32" width="7.5546875" style="21" customWidth="1"/>
    <col min="33" max="33" width="12.44140625" style="80" customWidth="1"/>
    <col min="34" max="34" width="9.5546875" style="80" customWidth="1"/>
    <col min="35" max="35" width="13" style="80" customWidth="1"/>
    <col min="36" max="36" width="9.5546875" customWidth="1"/>
    <col min="37" max="37" width="14.5546875" customWidth="1"/>
    <col min="38" max="1023" width="9.5546875" customWidth="1"/>
    <col min="1024" max="1024" width="8.33203125" customWidth="1"/>
  </cols>
  <sheetData>
    <row r="1" spans="1:42" s="4" customFormat="1" ht="31.35" customHeight="1" x14ac:dyDescent="0.25">
      <c r="A1" s="1"/>
      <c r="B1" s="95" t="s">
        <v>0</v>
      </c>
      <c r="C1" s="95"/>
      <c r="D1" s="95"/>
      <c r="E1" s="95"/>
      <c r="F1" s="95"/>
      <c r="G1" s="2" t="s">
        <v>1</v>
      </c>
      <c r="H1" s="95" t="s">
        <v>2</v>
      </c>
      <c r="I1" s="95"/>
      <c r="J1" s="95"/>
      <c r="K1" s="95"/>
      <c r="L1" s="95"/>
      <c r="M1" s="95"/>
      <c r="N1" s="95"/>
      <c r="O1" s="95"/>
      <c r="P1" s="95"/>
      <c r="Q1" s="95" t="s">
        <v>3</v>
      </c>
      <c r="R1" s="95"/>
      <c r="S1" s="95"/>
      <c r="T1" s="95"/>
      <c r="U1" s="95"/>
      <c r="V1" s="95"/>
      <c r="W1" s="95"/>
      <c r="X1" s="95" t="s">
        <v>4</v>
      </c>
      <c r="Y1" s="95"/>
      <c r="Z1" s="95" t="s">
        <v>5</v>
      </c>
      <c r="AA1" s="95"/>
      <c r="AB1" s="95"/>
      <c r="AC1" s="3"/>
      <c r="AD1" s="94" t="s">
        <v>6</v>
      </c>
      <c r="AE1" s="94"/>
      <c r="AF1" s="94"/>
      <c r="AG1" s="94"/>
      <c r="AH1" s="94"/>
      <c r="AI1" s="94"/>
    </row>
    <row r="2" spans="1:42" s="18" customFormat="1" ht="44.25" customHeight="1" x14ac:dyDescent="0.2">
      <c r="A2" s="5" t="s">
        <v>7</v>
      </c>
      <c r="B2" s="6" t="s">
        <v>8</v>
      </c>
      <c r="C2" s="7" t="s">
        <v>9</v>
      </c>
      <c r="D2" s="7" t="s">
        <v>0</v>
      </c>
      <c r="E2" s="7" t="s">
        <v>10</v>
      </c>
      <c r="F2" s="8" t="s">
        <v>11</v>
      </c>
      <c r="G2" s="9" t="s">
        <v>12</v>
      </c>
      <c r="H2" s="10" t="s">
        <v>13</v>
      </c>
      <c r="I2" s="11" t="s">
        <v>14</v>
      </c>
      <c r="J2" s="11" t="s">
        <v>15</v>
      </c>
      <c r="K2" s="11" t="s">
        <v>16</v>
      </c>
      <c r="L2" s="11" t="s">
        <v>17</v>
      </c>
      <c r="M2" s="11" t="s">
        <v>18</v>
      </c>
      <c r="N2" s="11" t="s">
        <v>19</v>
      </c>
      <c r="O2" s="12" t="s">
        <v>20</v>
      </c>
      <c r="P2" s="12" t="s">
        <v>21</v>
      </c>
      <c r="Q2" s="10" t="s">
        <v>22</v>
      </c>
      <c r="R2" s="11" t="s">
        <v>23</v>
      </c>
      <c r="S2" s="11" t="s">
        <v>24</v>
      </c>
      <c r="T2" s="11" t="s">
        <v>25</v>
      </c>
      <c r="U2" s="11" t="s">
        <v>26</v>
      </c>
      <c r="V2" s="11" t="s">
        <v>27</v>
      </c>
      <c r="W2" s="12" t="s">
        <v>28</v>
      </c>
      <c r="X2" s="10" t="s">
        <v>29</v>
      </c>
      <c r="Y2" s="12" t="s">
        <v>30</v>
      </c>
      <c r="Z2" s="10" t="s">
        <v>31</v>
      </c>
      <c r="AA2" s="11" t="s">
        <v>32</v>
      </c>
      <c r="AB2" s="12" t="s">
        <v>33</v>
      </c>
      <c r="AC2" s="13"/>
      <c r="AD2" s="14" t="s">
        <v>34</v>
      </c>
      <c r="AE2" s="15" t="s">
        <v>35</v>
      </c>
      <c r="AF2" s="15" t="s">
        <v>36</v>
      </c>
      <c r="AG2" s="16" t="s">
        <v>37</v>
      </c>
      <c r="AH2" s="16" t="s">
        <v>38</v>
      </c>
      <c r="AI2" s="17" t="s">
        <v>39</v>
      </c>
      <c r="AJ2" s="13"/>
      <c r="AK2" s="13"/>
      <c r="AL2" s="13"/>
      <c r="AM2" s="13"/>
      <c r="AN2" s="13"/>
      <c r="AO2" s="13"/>
      <c r="AP2" s="13"/>
    </row>
    <row r="3" spans="1:42" x14ac:dyDescent="0.2">
      <c r="A3" s="19" t="s">
        <v>40</v>
      </c>
      <c r="B3" s="20" t="s">
        <v>41</v>
      </c>
      <c r="C3" s="21" t="s">
        <v>41</v>
      </c>
      <c r="D3" s="21" t="s">
        <v>42</v>
      </c>
      <c r="E3" s="21" t="s">
        <v>43</v>
      </c>
      <c r="F3" s="22" t="s">
        <v>43</v>
      </c>
      <c r="G3" s="23" t="s">
        <v>44</v>
      </c>
      <c r="H3" s="20" t="s">
        <v>45</v>
      </c>
      <c r="I3" s="21">
        <v>1</v>
      </c>
      <c r="J3" s="21" t="s">
        <v>41</v>
      </c>
      <c r="K3" s="21" t="s">
        <v>41</v>
      </c>
      <c r="L3" s="21" t="s">
        <v>46</v>
      </c>
      <c r="M3" s="24">
        <v>222773</v>
      </c>
      <c r="N3" s="24">
        <v>155</v>
      </c>
      <c r="O3" s="24">
        <f t="shared" ref="O3:O8" si="0">M3*N3</f>
        <v>34529815</v>
      </c>
      <c r="P3" s="25">
        <f t="shared" ref="P3:P8" si="1">O3/O$3</f>
        <v>1</v>
      </c>
      <c r="Q3" s="20" t="s">
        <v>41</v>
      </c>
      <c r="R3" s="21" t="s">
        <v>41</v>
      </c>
      <c r="S3" s="21" t="s">
        <v>41</v>
      </c>
      <c r="T3" s="21" t="s">
        <v>41</v>
      </c>
      <c r="U3" s="21" t="s">
        <v>41</v>
      </c>
      <c r="V3" s="21" t="s">
        <v>41</v>
      </c>
      <c r="W3" s="22" t="s">
        <v>41</v>
      </c>
      <c r="X3" s="20">
        <v>10</v>
      </c>
      <c r="Y3" s="22">
        <v>100</v>
      </c>
      <c r="Z3" s="20">
        <v>16</v>
      </c>
      <c r="AA3" s="21">
        <v>8</v>
      </c>
      <c r="AB3" s="22">
        <v>256</v>
      </c>
      <c r="AD3" s="26">
        <v>4.2</v>
      </c>
      <c r="AE3" s="27">
        <v>0</v>
      </c>
      <c r="AF3" s="27"/>
      <c r="AG3" s="28">
        <v>3893250</v>
      </c>
      <c r="AH3" s="29">
        <v>8.5685599999999997</v>
      </c>
      <c r="AI3" s="30">
        <v>8.5931700000000006</v>
      </c>
      <c r="AK3">
        <f t="shared" ref="AK3:AK8" si="2">0.2*AH3+0.8*AI3</f>
        <v>8.5882480000000001</v>
      </c>
      <c r="AM3">
        <f t="shared" ref="AM3:AM8" si="3">AH3/AK3</f>
        <v>0.99770756503538316</v>
      </c>
    </row>
    <row r="4" spans="1:42" x14ac:dyDescent="0.2">
      <c r="A4" s="19" t="s">
        <v>47</v>
      </c>
      <c r="B4" s="20" t="s">
        <v>41</v>
      </c>
      <c r="C4" s="21" t="s">
        <v>41</v>
      </c>
      <c r="D4" s="21" t="s">
        <v>42</v>
      </c>
      <c r="E4" s="21" t="s">
        <v>43</v>
      </c>
      <c r="F4" s="31" t="s">
        <v>48</v>
      </c>
      <c r="G4" s="23" t="s">
        <v>44</v>
      </c>
      <c r="H4" s="20" t="s">
        <v>45</v>
      </c>
      <c r="I4" s="21">
        <v>1</v>
      </c>
      <c r="J4" s="21" t="s">
        <v>41</v>
      </c>
      <c r="K4" s="21" t="s">
        <v>41</v>
      </c>
      <c r="L4" s="21" t="s">
        <v>46</v>
      </c>
      <c r="M4" s="24">
        <v>222773</v>
      </c>
      <c r="N4" s="24">
        <v>155</v>
      </c>
      <c r="O4" s="24">
        <f t="shared" si="0"/>
        <v>34529815</v>
      </c>
      <c r="P4" s="25">
        <f t="shared" si="1"/>
        <v>1</v>
      </c>
      <c r="Q4" s="20" t="s">
        <v>41</v>
      </c>
      <c r="R4" s="21" t="s">
        <v>41</v>
      </c>
      <c r="S4" s="21" t="s">
        <v>41</v>
      </c>
      <c r="T4" s="21" t="s">
        <v>41</v>
      </c>
      <c r="U4" s="21" t="s">
        <v>41</v>
      </c>
      <c r="V4" s="21" t="s">
        <v>41</v>
      </c>
      <c r="W4" s="22" t="s">
        <v>41</v>
      </c>
      <c r="X4" s="32">
        <v>9</v>
      </c>
      <c r="Y4" s="22">
        <v>100</v>
      </c>
      <c r="Z4" s="20">
        <v>16</v>
      </c>
      <c r="AA4" s="21">
        <v>8</v>
      </c>
      <c r="AB4" s="22">
        <v>256</v>
      </c>
      <c r="AD4" s="26">
        <v>14.2</v>
      </c>
      <c r="AE4" s="27">
        <v>0</v>
      </c>
      <c r="AF4" s="27"/>
      <c r="AG4" s="28">
        <v>3904969.5945945899</v>
      </c>
      <c r="AH4" s="29">
        <v>11.64349</v>
      </c>
      <c r="AI4" s="30">
        <v>10.17661</v>
      </c>
      <c r="AK4">
        <f t="shared" si="2"/>
        <v>10.469986000000002</v>
      </c>
      <c r="AM4">
        <f t="shared" si="3"/>
        <v>1.112082671361738</v>
      </c>
    </row>
    <row r="5" spans="1:42" x14ac:dyDescent="0.2">
      <c r="A5" s="19" t="s">
        <v>49</v>
      </c>
      <c r="B5" s="20" t="s">
        <v>41</v>
      </c>
      <c r="C5" s="21" t="s">
        <v>41</v>
      </c>
      <c r="D5" s="21" t="s">
        <v>42</v>
      </c>
      <c r="E5" s="21" t="s">
        <v>43</v>
      </c>
      <c r="F5" s="22" t="s">
        <v>48</v>
      </c>
      <c r="G5" s="23" t="s">
        <v>44</v>
      </c>
      <c r="H5" s="20" t="s">
        <v>45</v>
      </c>
      <c r="I5" s="21">
        <v>1</v>
      </c>
      <c r="J5" s="21" t="s">
        <v>41</v>
      </c>
      <c r="K5" s="21" t="s">
        <v>41</v>
      </c>
      <c r="L5" s="21" t="s">
        <v>46</v>
      </c>
      <c r="M5" s="24">
        <v>222773</v>
      </c>
      <c r="N5" s="33">
        <v>198</v>
      </c>
      <c r="O5" s="24">
        <f t="shared" si="0"/>
        <v>44109054</v>
      </c>
      <c r="P5" s="34">
        <f t="shared" si="1"/>
        <v>1.2774193548387096</v>
      </c>
      <c r="Q5" s="32" t="s">
        <v>50</v>
      </c>
      <c r="R5" s="21" t="s">
        <v>41</v>
      </c>
      <c r="S5" s="21" t="s">
        <v>41</v>
      </c>
      <c r="T5" s="21" t="s">
        <v>41</v>
      </c>
      <c r="U5" s="21" t="s">
        <v>41</v>
      </c>
      <c r="V5" s="21" t="s">
        <v>41</v>
      </c>
      <c r="W5" s="22" t="s">
        <v>41</v>
      </c>
      <c r="X5" s="20">
        <v>9</v>
      </c>
      <c r="Y5" s="22">
        <v>100</v>
      </c>
      <c r="Z5" s="32">
        <v>32</v>
      </c>
      <c r="AA5" s="21">
        <v>8</v>
      </c>
      <c r="AB5" s="22">
        <v>256</v>
      </c>
      <c r="AD5" s="26">
        <v>16.600000000000001</v>
      </c>
      <c r="AE5" s="27">
        <v>0</v>
      </c>
      <c r="AF5" s="27"/>
      <c r="AG5" s="28">
        <v>3933766.8918918902</v>
      </c>
      <c r="AH5" s="29">
        <v>11.141</v>
      </c>
      <c r="AI5" s="30">
        <v>10.489739999999999</v>
      </c>
      <c r="AK5">
        <f t="shared" si="2"/>
        <v>10.619992</v>
      </c>
      <c r="AM5">
        <f t="shared" si="3"/>
        <v>1.0490591706660419</v>
      </c>
    </row>
    <row r="6" spans="1:42" x14ac:dyDescent="0.2">
      <c r="A6" s="19" t="s">
        <v>51</v>
      </c>
      <c r="B6" s="20" t="s">
        <v>41</v>
      </c>
      <c r="C6" s="21" t="s">
        <v>41</v>
      </c>
      <c r="D6" s="21" t="s">
        <v>42</v>
      </c>
      <c r="E6" s="21" t="s">
        <v>43</v>
      </c>
      <c r="F6" s="22" t="s">
        <v>48</v>
      </c>
      <c r="G6" s="23" t="s">
        <v>44</v>
      </c>
      <c r="H6" s="20" t="s">
        <v>45</v>
      </c>
      <c r="I6" s="21">
        <v>1</v>
      </c>
      <c r="J6" s="21" t="s">
        <v>41</v>
      </c>
      <c r="K6" s="21" t="s">
        <v>41</v>
      </c>
      <c r="L6" s="21" t="s">
        <v>46</v>
      </c>
      <c r="M6" s="24">
        <v>222773</v>
      </c>
      <c r="N6" s="33">
        <v>308</v>
      </c>
      <c r="O6" s="24">
        <f t="shared" si="0"/>
        <v>68614084</v>
      </c>
      <c r="P6" s="34">
        <f t="shared" si="1"/>
        <v>1.9870967741935484</v>
      </c>
      <c r="Q6" s="32" t="s">
        <v>41</v>
      </c>
      <c r="R6" s="21" t="s">
        <v>41</v>
      </c>
      <c r="S6" s="35" t="s">
        <v>43</v>
      </c>
      <c r="T6" s="21" t="s">
        <v>41</v>
      </c>
      <c r="U6" s="21" t="s">
        <v>41</v>
      </c>
      <c r="V6" s="21" t="s">
        <v>41</v>
      </c>
      <c r="W6" s="22" t="s">
        <v>41</v>
      </c>
      <c r="X6" s="20">
        <v>9</v>
      </c>
      <c r="Y6" s="22">
        <v>100</v>
      </c>
      <c r="Z6" s="20">
        <v>32</v>
      </c>
      <c r="AA6" s="21">
        <v>8</v>
      </c>
      <c r="AB6" s="22">
        <v>256</v>
      </c>
      <c r="AD6" s="26">
        <v>22.1</v>
      </c>
      <c r="AE6" s="27">
        <v>0</v>
      </c>
      <c r="AF6" s="27"/>
      <c r="AG6" s="28">
        <v>3801746.6216216199</v>
      </c>
      <c r="AH6" s="36">
        <v>11.28349</v>
      </c>
      <c r="AI6" s="37">
        <v>10.22911</v>
      </c>
      <c r="AK6">
        <f t="shared" si="2"/>
        <v>10.439986000000001</v>
      </c>
      <c r="AM6">
        <f t="shared" si="3"/>
        <v>1.0807955106453206</v>
      </c>
    </row>
    <row r="7" spans="1:42" x14ac:dyDescent="0.2">
      <c r="A7" s="19" t="s">
        <v>52</v>
      </c>
      <c r="B7" s="20" t="s">
        <v>41</v>
      </c>
      <c r="C7" s="21" t="s">
        <v>41</v>
      </c>
      <c r="D7" s="21" t="s">
        <v>42</v>
      </c>
      <c r="E7" s="21" t="s">
        <v>43</v>
      </c>
      <c r="F7" s="22" t="s">
        <v>48</v>
      </c>
      <c r="G7" s="23" t="s">
        <v>44</v>
      </c>
      <c r="H7" s="20" t="s">
        <v>45</v>
      </c>
      <c r="I7" s="21">
        <v>1</v>
      </c>
      <c r="J7" s="21" t="s">
        <v>41</v>
      </c>
      <c r="K7" s="21" t="s">
        <v>41</v>
      </c>
      <c r="L7" s="21" t="s">
        <v>46</v>
      </c>
      <c r="M7" s="24">
        <v>222773</v>
      </c>
      <c r="N7" s="33">
        <v>461</v>
      </c>
      <c r="O7" s="24">
        <f t="shared" si="0"/>
        <v>102698353</v>
      </c>
      <c r="P7" s="34">
        <f t="shared" si="1"/>
        <v>2.9741935483870967</v>
      </c>
      <c r="Q7" s="20" t="s">
        <v>41</v>
      </c>
      <c r="R7" s="21" t="s">
        <v>41</v>
      </c>
      <c r="S7" s="21" t="s">
        <v>43</v>
      </c>
      <c r="T7" s="35" t="s">
        <v>43</v>
      </c>
      <c r="U7" s="21" t="s">
        <v>41</v>
      </c>
      <c r="V7" s="21" t="s">
        <v>41</v>
      </c>
      <c r="W7" s="22" t="s">
        <v>41</v>
      </c>
      <c r="X7" s="20">
        <v>9</v>
      </c>
      <c r="Y7" s="22">
        <v>100</v>
      </c>
      <c r="Z7" s="20">
        <v>32</v>
      </c>
      <c r="AA7" s="21">
        <v>8</v>
      </c>
      <c r="AB7" s="22">
        <v>256</v>
      </c>
      <c r="AD7" s="26">
        <v>20.5</v>
      </c>
      <c r="AE7" s="27">
        <v>0</v>
      </c>
      <c r="AF7" s="27"/>
      <c r="AG7" s="28">
        <v>4049804.0540540498</v>
      </c>
      <c r="AH7" s="29">
        <v>10.67976</v>
      </c>
      <c r="AI7" s="30">
        <v>10.04255</v>
      </c>
      <c r="AK7">
        <f t="shared" si="2"/>
        <v>10.169992000000001</v>
      </c>
      <c r="AM7">
        <f t="shared" si="3"/>
        <v>1.0501247198621197</v>
      </c>
    </row>
    <row r="8" spans="1:42" x14ac:dyDescent="0.2">
      <c r="A8" s="19" t="s">
        <v>53</v>
      </c>
      <c r="B8" s="20" t="s">
        <v>41</v>
      </c>
      <c r="C8" s="21" t="s">
        <v>41</v>
      </c>
      <c r="D8" s="21" t="s">
        <v>42</v>
      </c>
      <c r="E8" s="21" t="s">
        <v>43</v>
      </c>
      <c r="F8" s="22" t="s">
        <v>48</v>
      </c>
      <c r="G8" s="23" t="s">
        <v>44</v>
      </c>
      <c r="H8" s="20" t="s">
        <v>45</v>
      </c>
      <c r="I8" s="21">
        <v>1</v>
      </c>
      <c r="J8" s="21" t="s">
        <v>41</v>
      </c>
      <c r="K8" s="21" t="s">
        <v>41</v>
      </c>
      <c r="L8" s="21" t="s">
        <v>46</v>
      </c>
      <c r="M8" s="24">
        <v>222773</v>
      </c>
      <c r="N8" s="33">
        <v>461</v>
      </c>
      <c r="O8" s="24">
        <f t="shared" si="0"/>
        <v>102698353</v>
      </c>
      <c r="P8" s="34">
        <f t="shared" si="1"/>
        <v>2.9741935483870967</v>
      </c>
      <c r="Q8" s="20" t="s">
        <v>41</v>
      </c>
      <c r="R8" s="21" t="s">
        <v>41</v>
      </c>
      <c r="S8" s="21" t="s">
        <v>43</v>
      </c>
      <c r="T8" s="35" t="s">
        <v>41</v>
      </c>
      <c r="U8" s="35" t="s">
        <v>43</v>
      </c>
      <c r="V8" s="21" t="s">
        <v>41</v>
      </c>
      <c r="W8" s="22" t="s">
        <v>41</v>
      </c>
      <c r="X8" s="20">
        <v>9</v>
      </c>
      <c r="Y8" s="22">
        <v>100</v>
      </c>
      <c r="Z8" s="20">
        <v>32</v>
      </c>
      <c r="AA8" s="21">
        <v>8</v>
      </c>
      <c r="AB8" s="22">
        <v>256</v>
      </c>
      <c r="AD8" s="26">
        <v>19.2</v>
      </c>
      <c r="AE8" s="27">
        <v>0</v>
      </c>
      <c r="AF8" s="27"/>
      <c r="AG8" s="28">
        <v>3818878.3783783801</v>
      </c>
      <c r="AH8" s="29">
        <v>10.559760000000001</v>
      </c>
      <c r="AI8" s="30">
        <v>10.18505</v>
      </c>
      <c r="AK8">
        <f t="shared" si="2"/>
        <v>10.259992</v>
      </c>
      <c r="AM8">
        <f t="shared" si="3"/>
        <v>1.0292171767775258</v>
      </c>
    </row>
    <row r="9" spans="1:42" x14ac:dyDescent="0.2">
      <c r="A9" s="19"/>
      <c r="B9" s="20"/>
      <c r="F9" s="22"/>
      <c r="G9" s="23"/>
      <c r="H9" s="20"/>
      <c r="M9" s="24"/>
      <c r="N9" s="24"/>
      <c r="O9" s="24"/>
      <c r="P9" s="25"/>
      <c r="Q9" s="20"/>
      <c r="W9" s="22"/>
      <c r="X9" s="20"/>
      <c r="Y9" s="22"/>
      <c r="Z9" s="20"/>
      <c r="AB9" s="22"/>
      <c r="AD9" s="26"/>
      <c r="AE9" s="27"/>
      <c r="AF9" s="27"/>
      <c r="AG9" s="28"/>
      <c r="AH9" s="38"/>
      <c r="AI9" s="39"/>
    </row>
    <row r="10" spans="1:42" x14ac:dyDescent="0.2">
      <c r="A10" s="19" t="s">
        <v>54</v>
      </c>
      <c r="B10" s="20" t="s">
        <v>41</v>
      </c>
      <c r="C10" s="21" t="s">
        <v>41</v>
      </c>
      <c r="D10" s="21" t="s">
        <v>42</v>
      </c>
      <c r="E10" s="21" t="s">
        <v>43</v>
      </c>
      <c r="F10" s="22" t="s">
        <v>48</v>
      </c>
      <c r="G10" s="23" t="s">
        <v>44</v>
      </c>
      <c r="H10" s="32" t="s">
        <v>55</v>
      </c>
      <c r="I10" s="35">
        <v>12</v>
      </c>
      <c r="J10" s="21" t="s">
        <v>41</v>
      </c>
      <c r="K10" s="21" t="s">
        <v>41</v>
      </c>
      <c r="L10" s="21" t="s">
        <v>46</v>
      </c>
      <c r="M10" s="24">
        <v>2447207</v>
      </c>
      <c r="N10" s="33">
        <v>155</v>
      </c>
      <c r="O10" s="24">
        <f>M10*N10</f>
        <v>379317085</v>
      </c>
      <c r="P10" s="34">
        <f>O10/O$3</f>
        <v>10.985204670224848</v>
      </c>
      <c r="Q10" s="20" t="s">
        <v>41</v>
      </c>
      <c r="R10" s="21" t="s">
        <v>41</v>
      </c>
      <c r="S10" s="21" t="s">
        <v>41</v>
      </c>
      <c r="T10" s="35" t="s">
        <v>41</v>
      </c>
      <c r="U10" s="35" t="s">
        <v>41</v>
      </c>
      <c r="V10" s="21" t="s">
        <v>41</v>
      </c>
      <c r="W10" s="22" t="s">
        <v>41</v>
      </c>
      <c r="X10" s="20">
        <v>9</v>
      </c>
      <c r="Y10" s="22">
        <v>100</v>
      </c>
      <c r="Z10" s="32">
        <v>128</v>
      </c>
      <c r="AA10" s="21">
        <v>8</v>
      </c>
      <c r="AB10" s="22">
        <v>256</v>
      </c>
      <c r="AD10" s="26" t="s">
        <v>56</v>
      </c>
      <c r="AE10" s="27"/>
      <c r="AF10" s="27"/>
      <c r="AG10" s="28"/>
      <c r="AH10" s="38"/>
      <c r="AI10" s="39"/>
    </row>
    <row r="11" spans="1:42" x14ac:dyDescent="0.2">
      <c r="A11" s="19"/>
      <c r="B11" s="20"/>
      <c r="F11" s="22"/>
      <c r="G11" s="23"/>
      <c r="H11" s="20"/>
      <c r="M11" s="24"/>
      <c r="N11" s="24"/>
      <c r="O11" s="24"/>
      <c r="P11" s="25"/>
      <c r="Q11" s="20"/>
      <c r="W11" s="22"/>
      <c r="X11" s="20"/>
      <c r="Y11" s="22"/>
      <c r="Z11" s="20"/>
      <c r="AB11" s="22"/>
      <c r="AD11" s="26"/>
      <c r="AE11" s="27"/>
      <c r="AF11" s="27"/>
      <c r="AG11" s="28"/>
      <c r="AH11" s="38"/>
      <c r="AI11" s="39"/>
    </row>
    <row r="12" spans="1:42" x14ac:dyDescent="0.2">
      <c r="A12" s="19" t="s">
        <v>57</v>
      </c>
      <c r="B12" s="20" t="s">
        <v>41</v>
      </c>
      <c r="C12" s="21" t="s">
        <v>41</v>
      </c>
      <c r="D12" s="21" t="s">
        <v>42</v>
      </c>
      <c r="E12" s="21" t="s">
        <v>43</v>
      </c>
      <c r="F12" s="22" t="s">
        <v>48</v>
      </c>
      <c r="G12" s="23" t="s">
        <v>44</v>
      </c>
      <c r="H12" s="20" t="s">
        <v>55</v>
      </c>
      <c r="I12" s="21">
        <v>12</v>
      </c>
      <c r="J12" s="35" t="s">
        <v>43</v>
      </c>
      <c r="K12" s="35" t="s">
        <v>41</v>
      </c>
      <c r="L12" s="21" t="s">
        <v>46</v>
      </c>
      <c r="M12" s="24">
        <v>252947</v>
      </c>
      <c r="N12" s="33">
        <v>155</v>
      </c>
      <c r="O12" s="24">
        <f>M12*N12</f>
        <v>39206785</v>
      </c>
      <c r="P12" s="34">
        <f>O12/O$3</f>
        <v>1.1354472938821132</v>
      </c>
      <c r="Q12" s="20" t="s">
        <v>41</v>
      </c>
      <c r="R12" s="21" t="s">
        <v>41</v>
      </c>
      <c r="S12" s="21" t="s">
        <v>41</v>
      </c>
      <c r="T12" s="21" t="s">
        <v>41</v>
      </c>
      <c r="U12" s="21" t="s">
        <v>41</v>
      </c>
      <c r="V12" s="21" t="s">
        <v>41</v>
      </c>
      <c r="W12" s="22" t="s">
        <v>41</v>
      </c>
      <c r="X12" s="20">
        <v>9</v>
      </c>
      <c r="Y12" s="22">
        <v>100</v>
      </c>
      <c r="Z12" s="32">
        <v>16</v>
      </c>
      <c r="AA12" s="21">
        <v>8</v>
      </c>
      <c r="AB12" s="22">
        <v>256</v>
      </c>
      <c r="AD12" s="26">
        <v>28.8</v>
      </c>
      <c r="AE12" s="27">
        <v>2</v>
      </c>
      <c r="AF12" s="27"/>
      <c r="AG12" s="28">
        <v>232312497.04724401</v>
      </c>
      <c r="AH12" s="36">
        <v>12.56222</v>
      </c>
      <c r="AI12" s="37">
        <v>10.84693</v>
      </c>
      <c r="AK12">
        <f>0.2*AH12+0.8*AI12</f>
        <v>11.189988000000001</v>
      </c>
      <c r="AM12">
        <f>AH12/AK12</f>
        <v>1.1226303370477251</v>
      </c>
    </row>
    <row r="13" spans="1:42" x14ac:dyDescent="0.2">
      <c r="A13" s="40"/>
      <c r="B13" s="41"/>
      <c r="C13" s="42"/>
      <c r="D13" s="42"/>
      <c r="E13" s="42"/>
      <c r="F13" s="43"/>
      <c r="G13" s="44"/>
      <c r="H13" s="41"/>
      <c r="I13" s="42"/>
      <c r="J13" s="42"/>
      <c r="K13" s="42"/>
      <c r="L13" s="42"/>
      <c r="M13" s="45"/>
      <c r="N13" s="45"/>
      <c r="O13" s="45"/>
      <c r="P13" s="46"/>
      <c r="Q13" s="41"/>
      <c r="R13" s="42"/>
      <c r="S13" s="42"/>
      <c r="T13" s="42"/>
      <c r="U13" s="42"/>
      <c r="V13" s="42"/>
      <c r="W13" s="43"/>
      <c r="X13" s="41"/>
      <c r="Y13" s="43"/>
      <c r="Z13" s="41"/>
      <c r="AA13" s="42"/>
      <c r="AB13" s="43"/>
      <c r="AC13" s="47"/>
      <c r="AD13" s="48"/>
      <c r="AE13" s="42"/>
      <c r="AF13" s="42"/>
      <c r="AG13" s="49"/>
      <c r="AH13" s="50"/>
      <c r="AI13" s="51"/>
    </row>
    <row r="14" spans="1:42" x14ac:dyDescent="0.2">
      <c r="A14" s="19" t="s">
        <v>58</v>
      </c>
      <c r="B14" s="20" t="s">
        <v>41</v>
      </c>
      <c r="C14" s="21" t="s">
        <v>41</v>
      </c>
      <c r="D14" s="35" t="s">
        <v>59</v>
      </c>
      <c r="E14" s="21" t="s">
        <v>43</v>
      </c>
      <c r="F14" s="22" t="s">
        <v>48</v>
      </c>
      <c r="G14" s="23" t="s">
        <v>44</v>
      </c>
      <c r="H14" s="20" t="s">
        <v>55</v>
      </c>
      <c r="I14" s="21">
        <v>12</v>
      </c>
      <c r="J14" s="21" t="s">
        <v>43</v>
      </c>
      <c r="K14" s="21" t="s">
        <v>41</v>
      </c>
      <c r="L14" s="21" t="s">
        <v>46</v>
      </c>
      <c r="M14" s="24">
        <v>253752</v>
      </c>
      <c r="N14" s="24">
        <v>155</v>
      </c>
      <c r="O14" s="24">
        <f>M14*N14</f>
        <v>39331560</v>
      </c>
      <c r="P14" s="52">
        <f>O14/O$3</f>
        <v>1.1390608377137266</v>
      </c>
      <c r="Q14" s="20" t="s">
        <v>41</v>
      </c>
      <c r="R14" s="21" t="s">
        <v>41</v>
      </c>
      <c r="S14" s="21" t="s">
        <v>41</v>
      </c>
      <c r="T14" s="21" t="s">
        <v>41</v>
      </c>
      <c r="U14" s="21" t="s">
        <v>41</v>
      </c>
      <c r="V14" s="21" t="s">
        <v>41</v>
      </c>
      <c r="W14" s="22" t="s">
        <v>41</v>
      </c>
      <c r="X14" s="20">
        <v>9</v>
      </c>
      <c r="Y14" s="22">
        <v>100</v>
      </c>
      <c r="Z14" s="20">
        <v>16</v>
      </c>
      <c r="AA14" s="21">
        <v>8</v>
      </c>
      <c r="AB14" s="22">
        <v>256</v>
      </c>
      <c r="AD14" s="26">
        <v>21.3</v>
      </c>
      <c r="AE14" s="27">
        <v>1</v>
      </c>
      <c r="AF14" s="27"/>
      <c r="AG14" s="53">
        <v>232698290.513834</v>
      </c>
      <c r="AH14" s="36">
        <v>12.532220000000001</v>
      </c>
      <c r="AI14" s="37">
        <v>11.11693</v>
      </c>
      <c r="AK14">
        <f>0.2*AH14+0.8*AI14</f>
        <v>11.399988</v>
      </c>
      <c r="AM14">
        <f>AH14/AK14</f>
        <v>1.0993187010372292</v>
      </c>
    </row>
    <row r="15" spans="1:42" x14ac:dyDescent="0.2">
      <c r="A15" s="19" t="s">
        <v>60</v>
      </c>
      <c r="B15" s="20" t="s">
        <v>41</v>
      </c>
      <c r="C15" s="21" t="s">
        <v>41</v>
      </c>
      <c r="D15" s="54" t="s">
        <v>59</v>
      </c>
      <c r="E15" s="21" t="s">
        <v>43</v>
      </c>
      <c r="F15" s="22" t="s">
        <v>48</v>
      </c>
      <c r="G15" s="23" t="s">
        <v>44</v>
      </c>
      <c r="H15" s="32" t="s">
        <v>61</v>
      </c>
      <c r="I15" s="35">
        <v>39</v>
      </c>
      <c r="J15" s="21" t="s">
        <v>43</v>
      </c>
      <c r="K15" s="21" t="s">
        <v>41</v>
      </c>
      <c r="L15" s="21" t="s">
        <v>46</v>
      </c>
      <c r="M15" s="33">
        <v>745312</v>
      </c>
      <c r="N15" s="24">
        <v>155</v>
      </c>
      <c r="O15" s="33">
        <f>M15*N15</f>
        <v>115523360</v>
      </c>
      <c r="P15" s="34">
        <f>O15/O$3</f>
        <v>3.3456119009036103</v>
      </c>
      <c r="Q15" s="20" t="s">
        <v>41</v>
      </c>
      <c r="R15" s="21" t="s">
        <v>41</v>
      </c>
      <c r="S15" s="21" t="s">
        <v>41</v>
      </c>
      <c r="T15" s="21" t="s">
        <v>41</v>
      </c>
      <c r="U15" s="21" t="s">
        <v>41</v>
      </c>
      <c r="V15" s="21" t="s">
        <v>41</v>
      </c>
      <c r="W15" s="22" t="s">
        <v>41</v>
      </c>
      <c r="X15" s="20">
        <v>9</v>
      </c>
      <c r="Y15" s="22">
        <v>100</v>
      </c>
      <c r="Z15" s="20">
        <v>32</v>
      </c>
      <c r="AA15" s="21">
        <v>8</v>
      </c>
      <c r="AB15" s="22">
        <v>128</v>
      </c>
      <c r="AD15" s="26">
        <v>33.200000000000003</v>
      </c>
      <c r="AE15" s="27">
        <v>3</v>
      </c>
      <c r="AF15" s="27"/>
      <c r="AG15" s="53">
        <v>816402312.08053696</v>
      </c>
      <c r="AH15" s="36">
        <v>12.92971</v>
      </c>
      <c r="AI15" s="37">
        <v>11.01756</v>
      </c>
      <c r="AK15">
        <f>0.2*AH15+0.8*AI15</f>
        <v>11.399989999999999</v>
      </c>
      <c r="AM15">
        <f>AH15/AK15</f>
        <v>1.1341860826193708</v>
      </c>
    </row>
    <row r="16" spans="1:42" ht="12.2" customHeight="1" x14ac:dyDescent="0.2">
      <c r="A16" s="19"/>
      <c r="B16" s="20"/>
      <c r="F16" s="22"/>
      <c r="G16" s="23"/>
      <c r="H16" s="20"/>
      <c r="M16" s="24"/>
      <c r="N16" s="24"/>
      <c r="O16" s="24"/>
      <c r="P16" s="25"/>
      <c r="Q16" s="20"/>
      <c r="W16" s="22"/>
      <c r="X16" s="20"/>
      <c r="Y16" s="22"/>
      <c r="Z16" s="20"/>
      <c r="AB16" s="22"/>
      <c r="AD16" s="26"/>
      <c r="AE16" s="27"/>
      <c r="AF16" s="27"/>
      <c r="AG16" s="28"/>
      <c r="AH16" s="38"/>
      <c r="AI16" s="39"/>
    </row>
    <row r="17" spans="1:39" x14ac:dyDescent="0.2">
      <c r="A17" s="19" t="s">
        <v>62</v>
      </c>
      <c r="B17" s="20" t="s">
        <v>41</v>
      </c>
      <c r="C17" s="21" t="s">
        <v>41</v>
      </c>
      <c r="D17" s="21" t="s">
        <v>59</v>
      </c>
      <c r="E17" s="35" t="s">
        <v>41</v>
      </c>
      <c r="F17" s="22" t="s">
        <v>48</v>
      </c>
      <c r="G17" s="23" t="s">
        <v>44</v>
      </c>
      <c r="H17" s="20" t="s">
        <v>61</v>
      </c>
      <c r="I17" s="35">
        <v>39</v>
      </c>
      <c r="J17" s="21" t="s">
        <v>43</v>
      </c>
      <c r="K17" s="21" t="s">
        <v>41</v>
      </c>
      <c r="L17" s="35" t="s">
        <v>63</v>
      </c>
      <c r="M17" s="33">
        <v>725505</v>
      </c>
      <c r="N17" s="24">
        <v>155</v>
      </c>
      <c r="O17" s="33">
        <f>M17*N17</f>
        <v>112453275</v>
      </c>
      <c r="P17" s="34">
        <f>O17/O$3</f>
        <v>3.2567007671486223</v>
      </c>
      <c r="Q17" s="20" t="s">
        <v>41</v>
      </c>
      <c r="R17" s="21" t="s">
        <v>41</v>
      </c>
      <c r="S17" s="21" t="s">
        <v>41</v>
      </c>
      <c r="T17" s="21" t="s">
        <v>41</v>
      </c>
      <c r="U17" s="21" t="s">
        <v>41</v>
      </c>
      <c r="V17" s="21" t="s">
        <v>41</v>
      </c>
      <c r="W17" s="22" t="s">
        <v>41</v>
      </c>
      <c r="X17" s="32">
        <v>7</v>
      </c>
      <c r="Y17" s="22">
        <v>100</v>
      </c>
      <c r="Z17" s="20">
        <v>16</v>
      </c>
      <c r="AA17" s="21">
        <v>8</v>
      </c>
      <c r="AB17" s="22">
        <v>128</v>
      </c>
      <c r="AD17" s="26">
        <v>2.5</v>
      </c>
      <c r="AE17" s="27">
        <v>0</v>
      </c>
      <c r="AF17" s="27"/>
      <c r="AG17" s="28">
        <v>10532976</v>
      </c>
      <c r="AH17" s="29">
        <v>12.352220000000001</v>
      </c>
      <c r="AI17" s="30">
        <v>11.01193</v>
      </c>
      <c r="AK17">
        <f>0.2*AH17+0.8*AI17</f>
        <v>11.279988000000001</v>
      </c>
      <c r="AM17">
        <f>AH17/AK17</f>
        <v>1.0950561294923362</v>
      </c>
    </row>
    <row r="18" spans="1:39" x14ac:dyDescent="0.2">
      <c r="A18" s="19" t="s">
        <v>64</v>
      </c>
      <c r="B18" s="20" t="s">
        <v>41</v>
      </c>
      <c r="C18" s="21" t="s">
        <v>41</v>
      </c>
      <c r="D18" s="21" t="s">
        <v>59</v>
      </c>
      <c r="E18" s="54" t="s">
        <v>41</v>
      </c>
      <c r="F18" s="22" t="s">
        <v>48</v>
      </c>
      <c r="G18" s="55" t="s">
        <v>65</v>
      </c>
      <c r="H18" s="20" t="s">
        <v>61</v>
      </c>
      <c r="I18" s="54">
        <v>39</v>
      </c>
      <c r="J18" s="21" t="s">
        <v>43</v>
      </c>
      <c r="K18" s="21" t="s">
        <v>41</v>
      </c>
      <c r="L18" s="54" t="s">
        <v>63</v>
      </c>
      <c r="M18" s="56">
        <v>725505</v>
      </c>
      <c r="N18" s="56">
        <v>155</v>
      </c>
      <c r="O18" s="56">
        <f>M18*N18</f>
        <v>112453275</v>
      </c>
      <c r="P18" s="52">
        <f>O18/O$3</f>
        <v>3.2567007671486223</v>
      </c>
      <c r="Q18" s="20" t="s">
        <v>41</v>
      </c>
      <c r="R18" s="21" t="s">
        <v>41</v>
      </c>
      <c r="S18" s="21" t="s">
        <v>41</v>
      </c>
      <c r="T18" s="21" t="s">
        <v>41</v>
      </c>
      <c r="U18" s="21" t="s">
        <v>41</v>
      </c>
      <c r="V18" s="21" t="s">
        <v>41</v>
      </c>
      <c r="W18" s="22" t="s">
        <v>41</v>
      </c>
      <c r="X18" s="57">
        <v>7</v>
      </c>
      <c r="Y18" s="22">
        <v>100</v>
      </c>
      <c r="Z18" s="20">
        <v>16</v>
      </c>
      <c r="AA18" s="21">
        <v>8</v>
      </c>
      <c r="AB18" s="22">
        <v>128</v>
      </c>
      <c r="AD18" s="26">
        <v>2.6</v>
      </c>
      <c r="AE18" s="27">
        <v>0</v>
      </c>
      <c r="AF18" s="27"/>
      <c r="AG18" s="28">
        <v>10937695.4354669</v>
      </c>
      <c r="AH18" s="36">
        <v>11.86473</v>
      </c>
      <c r="AI18" s="30">
        <v>10.533799999999999</v>
      </c>
      <c r="AK18">
        <f>0.2*AH18+0.8*AI18</f>
        <v>10.799986000000001</v>
      </c>
      <c r="AM18">
        <f>AH18/AK18</f>
        <v>1.0985875352060641</v>
      </c>
    </row>
    <row r="19" spans="1:39" x14ac:dyDescent="0.2">
      <c r="A19" s="19" t="s">
        <v>66</v>
      </c>
      <c r="B19" s="20" t="s">
        <v>41</v>
      </c>
      <c r="C19" s="21" t="s">
        <v>41</v>
      </c>
      <c r="D19" s="21" t="s">
        <v>59</v>
      </c>
      <c r="E19" s="54" t="s">
        <v>41</v>
      </c>
      <c r="F19" s="22" t="s">
        <v>48</v>
      </c>
      <c r="G19" s="55" t="s">
        <v>44</v>
      </c>
      <c r="H19" s="20" t="s">
        <v>61</v>
      </c>
      <c r="I19" s="54">
        <v>39</v>
      </c>
      <c r="J19" s="21" t="s">
        <v>43</v>
      </c>
      <c r="K19" s="21" t="s">
        <v>41</v>
      </c>
      <c r="L19" s="54" t="s">
        <v>63</v>
      </c>
      <c r="M19" s="56">
        <v>725505</v>
      </c>
      <c r="N19" s="33">
        <v>308</v>
      </c>
      <c r="O19" s="33">
        <f>M19*N19</f>
        <v>223455540</v>
      </c>
      <c r="P19" s="34">
        <f>O19/O$3</f>
        <v>6.4713795889146812</v>
      </c>
      <c r="Q19" s="20" t="s">
        <v>41</v>
      </c>
      <c r="R19" s="21" t="s">
        <v>41</v>
      </c>
      <c r="S19" s="35" t="s">
        <v>43</v>
      </c>
      <c r="T19" s="21" t="s">
        <v>41</v>
      </c>
      <c r="U19" s="21" t="s">
        <v>41</v>
      </c>
      <c r="V19" s="21" t="s">
        <v>41</v>
      </c>
      <c r="W19" s="22" t="s">
        <v>41</v>
      </c>
      <c r="X19" s="57">
        <v>7</v>
      </c>
      <c r="Y19" s="22">
        <v>100</v>
      </c>
      <c r="Z19" s="20">
        <v>16</v>
      </c>
      <c r="AA19" s="21">
        <v>8</v>
      </c>
      <c r="AB19" s="22">
        <v>128</v>
      </c>
      <c r="AD19" s="26">
        <v>3.9</v>
      </c>
      <c r="AE19" s="27">
        <v>0</v>
      </c>
      <c r="AF19" s="27"/>
      <c r="AG19" s="28">
        <v>10972902.9380902</v>
      </c>
      <c r="AH19" s="36">
        <v>12.38597</v>
      </c>
      <c r="AI19" s="37">
        <v>11.11599</v>
      </c>
      <c r="AK19">
        <f>0.2*AH19+0.8*AI19</f>
        <v>11.369986000000001</v>
      </c>
      <c r="AM19">
        <f>AH19/AK19</f>
        <v>1.0893566623564883</v>
      </c>
    </row>
    <row r="20" spans="1:39" x14ac:dyDescent="0.2">
      <c r="A20" s="19" t="s">
        <v>67</v>
      </c>
      <c r="B20" s="20" t="s">
        <v>41</v>
      </c>
      <c r="C20" s="21" t="s">
        <v>41</v>
      </c>
      <c r="D20" s="21" t="s">
        <v>59</v>
      </c>
      <c r="E20" s="54" t="s">
        <v>41</v>
      </c>
      <c r="F20" s="22" t="s">
        <v>48</v>
      </c>
      <c r="G20" s="23" t="s">
        <v>44</v>
      </c>
      <c r="H20" s="20" t="s">
        <v>61</v>
      </c>
      <c r="I20" s="54">
        <v>39</v>
      </c>
      <c r="J20" s="21" t="s">
        <v>43</v>
      </c>
      <c r="K20" s="21" t="s">
        <v>41</v>
      </c>
      <c r="L20" s="54" t="s">
        <v>63</v>
      </c>
      <c r="M20" s="56">
        <v>725505</v>
      </c>
      <c r="N20" s="33">
        <v>461</v>
      </c>
      <c r="O20" s="33">
        <f>M20*N20</f>
        <v>334457805</v>
      </c>
      <c r="P20" s="34">
        <f>O20/O$3</f>
        <v>9.6860584106807401</v>
      </c>
      <c r="Q20" s="20" t="s">
        <v>41</v>
      </c>
      <c r="R20" s="21" t="s">
        <v>41</v>
      </c>
      <c r="S20" s="21" t="s">
        <v>43</v>
      </c>
      <c r="T20" s="35" t="s">
        <v>43</v>
      </c>
      <c r="U20" s="21" t="s">
        <v>41</v>
      </c>
      <c r="V20" s="21" t="s">
        <v>41</v>
      </c>
      <c r="W20" s="22" t="s">
        <v>41</v>
      </c>
      <c r="X20" s="20">
        <v>7</v>
      </c>
      <c r="Y20" s="22">
        <v>100</v>
      </c>
      <c r="Z20" s="57">
        <v>16</v>
      </c>
      <c r="AA20" s="21">
        <v>8</v>
      </c>
      <c r="AB20" s="22">
        <v>128</v>
      </c>
      <c r="AD20" s="26">
        <v>8</v>
      </c>
      <c r="AE20" s="27">
        <v>0</v>
      </c>
      <c r="AF20" s="27"/>
      <c r="AG20" s="28">
        <v>11671084.4700944</v>
      </c>
      <c r="AH20" s="36">
        <v>12.04848</v>
      </c>
      <c r="AI20" s="37">
        <v>10.525370000000001</v>
      </c>
      <c r="AK20">
        <f>0.2*AH20+0.8*AI20</f>
        <v>10.829992000000001</v>
      </c>
      <c r="AM20">
        <f>AH20/AK20</f>
        <v>1.1125105170899479</v>
      </c>
    </row>
    <row r="21" spans="1:39" x14ac:dyDescent="0.2">
      <c r="A21" s="19"/>
      <c r="B21" s="20"/>
      <c r="F21" s="22"/>
      <c r="G21" s="23"/>
      <c r="H21" s="20"/>
      <c r="M21" s="24"/>
      <c r="N21" s="24"/>
      <c r="O21" s="24"/>
      <c r="P21" s="25"/>
      <c r="Q21" s="20"/>
      <c r="W21" s="22"/>
      <c r="X21" s="20"/>
      <c r="Y21" s="22"/>
      <c r="Z21" s="20"/>
      <c r="AB21" s="22"/>
      <c r="AD21" s="26"/>
      <c r="AE21" s="27"/>
      <c r="AF21" s="27"/>
      <c r="AG21" s="28"/>
      <c r="AH21" s="58"/>
      <c r="AI21" s="39"/>
    </row>
    <row r="22" spans="1:39" x14ac:dyDescent="0.2">
      <c r="A22" s="19" t="s">
        <v>68</v>
      </c>
      <c r="B22" s="20" t="s">
        <v>41</v>
      </c>
      <c r="C22" s="21" t="s">
        <v>41</v>
      </c>
      <c r="D22" s="21" t="s">
        <v>59</v>
      </c>
      <c r="E22" s="59" t="s">
        <v>41</v>
      </c>
      <c r="F22" s="22" t="s">
        <v>48</v>
      </c>
      <c r="G22" s="23" t="s">
        <v>44</v>
      </c>
      <c r="H22" s="20" t="s">
        <v>61</v>
      </c>
      <c r="I22" s="54">
        <v>39</v>
      </c>
      <c r="J22" s="21" t="s">
        <v>43</v>
      </c>
      <c r="K22" s="35" t="s">
        <v>43</v>
      </c>
      <c r="L22" s="54" t="s">
        <v>63</v>
      </c>
      <c r="M22" s="56">
        <v>725505</v>
      </c>
      <c r="N22" s="33">
        <v>811</v>
      </c>
      <c r="O22" s="33">
        <f>M22*N22</f>
        <v>588384555</v>
      </c>
      <c r="P22" s="34">
        <f>O22/O$3</f>
        <v>17.039898852629243</v>
      </c>
      <c r="Q22" s="20" t="s">
        <v>41</v>
      </c>
      <c r="R22" s="21" t="s">
        <v>41</v>
      </c>
      <c r="S22" s="21" t="s">
        <v>41</v>
      </c>
      <c r="T22" s="21" t="s">
        <v>41</v>
      </c>
      <c r="U22" s="21" t="s">
        <v>41</v>
      </c>
      <c r="V22" s="21" t="s">
        <v>41</v>
      </c>
      <c r="W22" s="31" t="s">
        <v>43</v>
      </c>
      <c r="X22" s="57">
        <v>7</v>
      </c>
      <c r="Y22" s="22">
        <v>100</v>
      </c>
      <c r="Z22" s="20">
        <v>64</v>
      </c>
      <c r="AA22" s="21">
        <v>8</v>
      </c>
      <c r="AB22" s="22">
        <v>300</v>
      </c>
      <c r="AD22" s="26"/>
      <c r="AE22" s="27"/>
      <c r="AF22" s="27"/>
      <c r="AG22" s="28"/>
      <c r="AH22" s="58"/>
      <c r="AI22" s="39"/>
    </row>
    <row r="23" spans="1:39" x14ac:dyDescent="0.2">
      <c r="A23" s="19"/>
      <c r="B23" s="20"/>
      <c r="E23" s="59"/>
      <c r="F23" s="22"/>
      <c r="G23" s="23"/>
      <c r="H23" s="20"/>
      <c r="I23" s="54"/>
      <c r="L23" s="54"/>
      <c r="M23" s="56"/>
      <c r="N23" s="24"/>
      <c r="O23" s="56"/>
      <c r="P23" s="52"/>
      <c r="Q23" s="20"/>
      <c r="W23" s="60"/>
      <c r="X23" s="57"/>
      <c r="Y23" s="22"/>
      <c r="Z23" s="20"/>
      <c r="AB23" s="22"/>
      <c r="AD23" s="26">
        <v>9.6999999999999993</v>
      </c>
      <c r="AE23" s="27">
        <v>1</v>
      </c>
      <c r="AF23" s="27"/>
      <c r="AG23" s="28">
        <v>11585782.791185699</v>
      </c>
      <c r="AH23" s="36">
        <v>12.757210000000001</v>
      </c>
      <c r="AI23" s="39">
        <v>11.098179999999999</v>
      </c>
      <c r="AK23">
        <f>0.2*AH23+0.8*AI23</f>
        <v>11.429986</v>
      </c>
      <c r="AM23">
        <f>AH23/AK23</f>
        <v>1.1161177275282752</v>
      </c>
    </row>
    <row r="24" spans="1:39" x14ac:dyDescent="0.2">
      <c r="A24" s="19" t="s">
        <v>69</v>
      </c>
      <c r="B24" s="20" t="s">
        <v>41</v>
      </c>
      <c r="C24" s="21" t="s">
        <v>41</v>
      </c>
      <c r="D24" s="21" t="s">
        <v>59</v>
      </c>
      <c r="E24" s="59" t="s">
        <v>41</v>
      </c>
      <c r="F24" s="22" t="s">
        <v>48</v>
      </c>
      <c r="G24" s="23" t="s">
        <v>44</v>
      </c>
      <c r="H24" s="20" t="s">
        <v>61</v>
      </c>
      <c r="I24" s="54">
        <v>39</v>
      </c>
      <c r="J24" s="21" t="s">
        <v>43</v>
      </c>
      <c r="K24" s="35" t="s">
        <v>41</v>
      </c>
      <c r="L24" s="54" t="s">
        <v>63</v>
      </c>
      <c r="M24" s="56">
        <v>725505</v>
      </c>
      <c r="N24" s="33">
        <v>155</v>
      </c>
      <c r="O24" s="33">
        <f>M24*N24</f>
        <v>112453275</v>
      </c>
      <c r="P24" s="34">
        <f>O24/O$3</f>
        <v>3.2567007671486223</v>
      </c>
      <c r="Q24" s="20" t="s">
        <v>41</v>
      </c>
      <c r="R24" s="21" t="s">
        <v>41</v>
      </c>
      <c r="S24" s="21" t="s">
        <v>41</v>
      </c>
      <c r="T24" s="21" t="s">
        <v>41</v>
      </c>
      <c r="U24" s="21" t="s">
        <v>41</v>
      </c>
      <c r="V24" s="21" t="s">
        <v>41</v>
      </c>
      <c r="W24" s="31" t="s">
        <v>41</v>
      </c>
      <c r="X24" s="57">
        <v>7</v>
      </c>
      <c r="Y24" s="31">
        <v>999</v>
      </c>
      <c r="Z24" s="20">
        <v>16</v>
      </c>
      <c r="AA24" s="21">
        <v>8</v>
      </c>
      <c r="AB24" s="22">
        <v>128</v>
      </c>
      <c r="AD24" s="26">
        <v>7.8</v>
      </c>
      <c r="AE24" s="27">
        <v>0</v>
      </c>
      <c r="AF24" s="27"/>
      <c r="AG24" s="61">
        <v>10447799</v>
      </c>
      <c r="AH24" s="62">
        <v>11.759729999999999</v>
      </c>
      <c r="AI24" s="63">
        <v>10.74755</v>
      </c>
      <c r="AK24">
        <f>0.2*AH24+0.8*AI24</f>
        <v>10.949986000000001</v>
      </c>
      <c r="AM24">
        <f>AH24/AK24</f>
        <v>1.0739493182913658</v>
      </c>
    </row>
    <row r="25" spans="1:39" x14ac:dyDescent="0.2">
      <c r="A25" s="19" t="s">
        <v>70</v>
      </c>
      <c r="B25" s="20" t="s">
        <v>41</v>
      </c>
      <c r="C25" s="21" t="s">
        <v>41</v>
      </c>
      <c r="D25" s="21" t="s">
        <v>59</v>
      </c>
      <c r="E25" s="59" t="s">
        <v>41</v>
      </c>
      <c r="F25" s="22" t="s">
        <v>48</v>
      </c>
      <c r="G25" s="23" t="s">
        <v>44</v>
      </c>
      <c r="H25" s="20" t="s">
        <v>61</v>
      </c>
      <c r="I25" s="54">
        <v>39</v>
      </c>
      <c r="J25" s="21" t="s">
        <v>43</v>
      </c>
      <c r="K25" s="35" t="s">
        <v>43</v>
      </c>
      <c r="L25" s="54" t="s">
        <v>63</v>
      </c>
      <c r="M25" s="56">
        <v>725505</v>
      </c>
      <c r="N25" s="33">
        <v>1087</v>
      </c>
      <c r="O25" s="33">
        <f>M25*N25</f>
        <v>788623935</v>
      </c>
      <c r="P25" s="34">
        <f>O25/O$3</f>
        <v>22.838927315422918</v>
      </c>
      <c r="Q25" s="32" t="s">
        <v>43</v>
      </c>
      <c r="R25" s="21" t="s">
        <v>41</v>
      </c>
      <c r="S25" s="21" t="s">
        <v>43</v>
      </c>
      <c r="T25" s="21" t="s">
        <v>41</v>
      </c>
      <c r="U25" s="21" t="s">
        <v>41</v>
      </c>
      <c r="V25" s="21" t="s">
        <v>41</v>
      </c>
      <c r="W25" s="60" t="s">
        <v>43</v>
      </c>
      <c r="X25" s="57">
        <v>7</v>
      </c>
      <c r="Y25" s="22">
        <v>999</v>
      </c>
      <c r="Z25" s="20">
        <v>64</v>
      </c>
      <c r="AA25" s="21">
        <v>8</v>
      </c>
      <c r="AB25" s="22">
        <v>300</v>
      </c>
      <c r="AD25" s="26">
        <v>14</v>
      </c>
      <c r="AE25" s="27">
        <v>0</v>
      </c>
      <c r="AF25" s="27"/>
      <c r="AG25" s="53">
        <v>11686329.2235047</v>
      </c>
      <c r="AH25" s="36">
        <v>12.61472</v>
      </c>
      <c r="AI25" s="37">
        <v>10.98381</v>
      </c>
      <c r="AK25">
        <f>0.2*AH25+0.8*AI25</f>
        <v>11.309992000000001</v>
      </c>
      <c r="AM25">
        <f>AH25/AK25</f>
        <v>1.115360647469954</v>
      </c>
    </row>
    <row r="26" spans="1:39" x14ac:dyDescent="0.2">
      <c r="A26" s="19" t="s">
        <v>71</v>
      </c>
      <c r="B26" s="20" t="s">
        <v>41</v>
      </c>
      <c r="C26" s="21" t="s">
        <v>41</v>
      </c>
      <c r="D26" s="21" t="s">
        <v>59</v>
      </c>
      <c r="E26" s="59" t="s">
        <v>41</v>
      </c>
      <c r="F26" s="22" t="s">
        <v>48</v>
      </c>
      <c r="G26" s="23" t="s">
        <v>44</v>
      </c>
      <c r="H26" s="20" t="s">
        <v>61</v>
      </c>
      <c r="I26" s="54">
        <v>39</v>
      </c>
      <c r="J26" s="21" t="s">
        <v>43</v>
      </c>
      <c r="K26" s="54" t="s">
        <v>43</v>
      </c>
      <c r="L26" s="54" t="s">
        <v>63</v>
      </c>
      <c r="M26" s="56">
        <v>725505</v>
      </c>
      <c r="N26" s="33">
        <v>109</v>
      </c>
      <c r="O26" s="33">
        <f>M26*N26</f>
        <v>79080045</v>
      </c>
      <c r="P26" s="34">
        <f>O26/O$3</f>
        <v>2.2901960233496763</v>
      </c>
      <c r="Q26" s="32" t="s">
        <v>43</v>
      </c>
      <c r="R26" s="21" t="s">
        <v>41</v>
      </c>
      <c r="S26" s="21" t="s">
        <v>43</v>
      </c>
      <c r="T26" s="21" t="s">
        <v>41</v>
      </c>
      <c r="U26" s="21" t="s">
        <v>41</v>
      </c>
      <c r="V26" s="21" t="s">
        <v>41</v>
      </c>
      <c r="W26" s="60" t="s">
        <v>43</v>
      </c>
      <c r="X26" s="57">
        <v>7</v>
      </c>
      <c r="Y26" s="22">
        <v>300</v>
      </c>
      <c r="Z26" s="20">
        <v>64</v>
      </c>
      <c r="AA26" s="21">
        <v>8</v>
      </c>
      <c r="AB26" s="22">
        <v>300</v>
      </c>
      <c r="AD26" s="26">
        <v>5.5</v>
      </c>
      <c r="AE26" s="27">
        <v>0</v>
      </c>
      <c r="AF26" s="27"/>
      <c r="AG26" s="64">
        <v>11251362.277019899</v>
      </c>
      <c r="AH26" s="36">
        <v>12.19847</v>
      </c>
      <c r="AI26" s="65">
        <v>11.425369999999999</v>
      </c>
      <c r="AK26">
        <f>0.2*AH26+0.8*AI26</f>
        <v>11.579989999999999</v>
      </c>
      <c r="AM26">
        <f>AH26/AK26</f>
        <v>1.053409372546954</v>
      </c>
    </row>
    <row r="27" spans="1:39" x14ac:dyDescent="0.2">
      <c r="A27" s="40"/>
      <c r="B27" s="41"/>
      <c r="C27" s="42"/>
      <c r="D27" s="42"/>
      <c r="E27" s="42"/>
      <c r="F27" s="43"/>
      <c r="G27" s="44"/>
      <c r="H27" s="41"/>
      <c r="I27" s="42"/>
      <c r="J27" s="42"/>
      <c r="K27" s="42"/>
      <c r="L27" s="42"/>
      <c r="M27" s="45"/>
      <c r="N27" s="45"/>
      <c r="O27" s="45"/>
      <c r="P27" s="46"/>
      <c r="Q27" s="41"/>
      <c r="R27" s="42"/>
      <c r="S27" s="42"/>
      <c r="T27" s="42"/>
      <c r="U27" s="42"/>
      <c r="V27" s="42"/>
      <c r="W27" s="43"/>
      <c r="X27" s="41"/>
      <c r="Y27" s="43"/>
      <c r="Z27" s="41"/>
      <c r="AA27" s="42"/>
      <c r="AB27" s="43"/>
      <c r="AC27" s="47"/>
      <c r="AD27" s="48"/>
      <c r="AE27" s="42"/>
      <c r="AF27" s="42"/>
      <c r="AG27" s="49"/>
      <c r="AH27" s="66"/>
      <c r="AI27" s="67"/>
    </row>
    <row r="28" spans="1:39" x14ac:dyDescent="0.2">
      <c r="A28" s="19" t="s">
        <v>72</v>
      </c>
      <c r="B28" s="20" t="s">
        <v>41</v>
      </c>
      <c r="C28" s="35" t="s">
        <v>43</v>
      </c>
      <c r="D28" s="21" t="s">
        <v>59</v>
      </c>
      <c r="E28" s="59" t="s">
        <v>41</v>
      </c>
      <c r="F28" s="22" t="s">
        <v>48</v>
      </c>
      <c r="G28" s="23" t="s">
        <v>44</v>
      </c>
      <c r="H28" s="20" t="s">
        <v>61</v>
      </c>
      <c r="I28" s="54">
        <v>39</v>
      </c>
      <c r="J28" s="35" t="s">
        <v>41</v>
      </c>
      <c r="K28" s="35" t="s">
        <v>41</v>
      </c>
      <c r="L28" s="54" t="s">
        <v>63</v>
      </c>
      <c r="M28" s="33">
        <v>6948032</v>
      </c>
      <c r="N28" s="33">
        <v>6</v>
      </c>
      <c r="O28" s="33">
        <f>M28*N28</f>
        <v>41688192</v>
      </c>
      <c r="P28" s="34">
        <f>O28/O$3</f>
        <v>1.2073100304765607</v>
      </c>
      <c r="Q28" s="32" t="s">
        <v>41</v>
      </c>
      <c r="R28" s="21" t="s">
        <v>41</v>
      </c>
      <c r="S28" s="21" t="s">
        <v>41</v>
      </c>
      <c r="T28" s="21" t="s">
        <v>41</v>
      </c>
      <c r="U28" s="21" t="s">
        <v>41</v>
      </c>
      <c r="V28" s="21" t="s">
        <v>41</v>
      </c>
      <c r="W28" s="31" t="s">
        <v>41</v>
      </c>
      <c r="X28" s="32">
        <v>4</v>
      </c>
      <c r="Y28" s="22">
        <v>999</v>
      </c>
      <c r="Z28" s="32">
        <v>16</v>
      </c>
      <c r="AA28" s="35">
        <v>4</v>
      </c>
      <c r="AB28" s="31">
        <v>128</v>
      </c>
      <c r="AD28" s="26"/>
      <c r="AE28" s="27"/>
      <c r="AF28" s="27"/>
      <c r="AG28" s="28"/>
      <c r="AH28" s="58"/>
      <c r="AI28" s="39"/>
    </row>
    <row r="29" spans="1:39" s="88" customFormat="1" x14ac:dyDescent="0.2">
      <c r="A29" s="81"/>
      <c r="B29" s="82"/>
      <c r="C29" s="83"/>
      <c r="D29" s="83"/>
      <c r="E29" s="83"/>
      <c r="F29" s="84"/>
      <c r="G29" s="85"/>
      <c r="H29" s="82"/>
      <c r="I29" s="83"/>
      <c r="J29" s="83"/>
      <c r="K29" s="83"/>
      <c r="L29" s="83"/>
      <c r="M29" s="86"/>
      <c r="N29" s="86"/>
      <c r="O29" s="86"/>
      <c r="P29" s="87"/>
      <c r="Q29" s="82"/>
      <c r="R29" s="83"/>
      <c r="S29" s="83"/>
      <c r="T29" s="83"/>
      <c r="U29" s="83"/>
      <c r="V29" s="83"/>
      <c r="W29" s="84"/>
      <c r="X29" s="82"/>
      <c r="Y29" s="84"/>
      <c r="Z29" s="82"/>
      <c r="AA29" s="83"/>
      <c r="AB29" s="84"/>
      <c r="AD29" s="89"/>
      <c r="AE29" s="90"/>
      <c r="AF29" s="90"/>
      <c r="AG29" s="91"/>
      <c r="AH29" s="92"/>
      <c r="AI29" s="93"/>
    </row>
    <row r="30" spans="1:39" x14ac:dyDescent="0.2">
      <c r="A30" s="19" t="s">
        <v>73</v>
      </c>
      <c r="B30" s="20" t="s">
        <v>41</v>
      </c>
      <c r="C30" s="21" t="s">
        <v>41</v>
      </c>
      <c r="D30" s="21" t="s">
        <v>74</v>
      </c>
      <c r="F30" s="22"/>
      <c r="G30" s="23" t="s">
        <v>44</v>
      </c>
      <c r="H30" s="20">
        <v>202011</v>
      </c>
      <c r="I30" s="21">
        <v>1</v>
      </c>
      <c r="L30" s="21">
        <v>202101</v>
      </c>
      <c r="M30" s="24"/>
      <c r="N30" s="24"/>
      <c r="O30" s="24"/>
      <c r="P30" s="25"/>
      <c r="Q30" s="20" t="s">
        <v>41</v>
      </c>
      <c r="W30" s="22"/>
      <c r="X30" s="20">
        <v>4</v>
      </c>
      <c r="Y30" s="22">
        <v>200</v>
      </c>
      <c r="Z30" s="20"/>
      <c r="AB30" s="22"/>
      <c r="AD30" s="26"/>
      <c r="AE30" s="27"/>
      <c r="AF30" s="27"/>
      <c r="AG30" s="28"/>
      <c r="AH30" s="58"/>
      <c r="AI30" s="39"/>
    </row>
    <row r="31" spans="1:39" x14ac:dyDescent="0.2">
      <c r="A31" s="19"/>
      <c r="B31" s="20"/>
      <c r="F31" s="22"/>
      <c r="G31" s="23"/>
      <c r="H31" s="20"/>
      <c r="M31" s="24"/>
      <c r="N31" s="24"/>
      <c r="O31" s="24"/>
      <c r="P31" s="25"/>
      <c r="Q31" s="20"/>
      <c r="W31" s="22"/>
      <c r="X31" s="20"/>
      <c r="Y31" s="22"/>
      <c r="Z31" s="20"/>
      <c r="AB31" s="22"/>
      <c r="AD31" s="26"/>
      <c r="AE31" s="27"/>
      <c r="AF31" s="27"/>
      <c r="AG31" s="28"/>
      <c r="AH31" s="58"/>
      <c r="AI31" s="39"/>
    </row>
    <row r="32" spans="1:39" x14ac:dyDescent="0.2">
      <c r="A32" s="19"/>
      <c r="B32" s="20"/>
      <c r="F32" s="22"/>
      <c r="G32" s="23"/>
      <c r="H32" s="20"/>
      <c r="M32" s="24"/>
      <c r="N32" s="24"/>
      <c r="O32" s="24"/>
      <c r="P32" s="25"/>
      <c r="Q32" s="20"/>
      <c r="W32" s="22"/>
      <c r="X32" s="20"/>
      <c r="Y32" s="22"/>
      <c r="Z32" s="20"/>
      <c r="AB32" s="22"/>
      <c r="AD32" s="26"/>
      <c r="AE32" s="27"/>
      <c r="AF32" s="27"/>
      <c r="AG32" s="28"/>
      <c r="AH32" s="58"/>
      <c r="AI32" s="39"/>
    </row>
    <row r="33" spans="1:35" x14ac:dyDescent="0.2">
      <c r="A33" s="19"/>
      <c r="B33" s="20"/>
      <c r="F33" s="22"/>
      <c r="G33" s="23"/>
      <c r="H33" s="20"/>
      <c r="M33" s="24"/>
      <c r="N33" s="24"/>
      <c r="O33" s="24"/>
      <c r="P33" s="25"/>
      <c r="Q33" s="20"/>
      <c r="W33" s="22"/>
      <c r="X33" s="20"/>
      <c r="Y33" s="22"/>
      <c r="Z33" s="20"/>
      <c r="AB33" s="22"/>
      <c r="AD33" s="26"/>
      <c r="AE33" s="27"/>
      <c r="AF33" s="27"/>
      <c r="AG33" s="28"/>
      <c r="AH33" s="58"/>
      <c r="AI33" s="39"/>
    </row>
    <row r="34" spans="1:35" x14ac:dyDescent="0.2">
      <c r="A34" s="19"/>
      <c r="B34" s="20"/>
      <c r="F34" s="22"/>
      <c r="G34" s="23"/>
      <c r="H34" s="20"/>
      <c r="M34" s="24"/>
      <c r="N34" s="24"/>
      <c r="O34" s="24"/>
      <c r="P34" s="25"/>
      <c r="Q34" s="20"/>
      <c r="W34" s="22"/>
      <c r="X34" s="20"/>
      <c r="Y34" s="22"/>
      <c r="Z34" s="20"/>
      <c r="AB34" s="22"/>
      <c r="AD34" s="26"/>
      <c r="AE34" s="27"/>
      <c r="AF34" s="27"/>
      <c r="AG34" s="28"/>
      <c r="AH34" s="58"/>
      <c r="AI34" s="39"/>
    </row>
    <row r="35" spans="1:35" x14ac:dyDescent="0.2">
      <c r="A35" s="19"/>
      <c r="B35" s="20"/>
      <c r="F35" s="22"/>
      <c r="G35" s="23"/>
      <c r="H35" s="20"/>
      <c r="M35" s="24"/>
      <c r="N35" s="24"/>
      <c r="O35" s="24"/>
      <c r="P35" s="25"/>
      <c r="Q35" s="20"/>
      <c r="W35" s="22"/>
      <c r="X35" s="20"/>
      <c r="Y35" s="22"/>
      <c r="Z35" s="20"/>
      <c r="AB35" s="22"/>
      <c r="AD35" s="26"/>
      <c r="AE35" s="27"/>
      <c r="AF35" s="27"/>
      <c r="AG35" s="28"/>
      <c r="AH35" s="58"/>
      <c r="AI35" s="39"/>
    </row>
    <row r="36" spans="1:35" x14ac:dyDescent="0.2">
      <c r="A36" s="19"/>
      <c r="B36" s="20"/>
      <c r="F36" s="22"/>
      <c r="G36" s="23"/>
      <c r="H36" s="20"/>
      <c r="M36" s="24"/>
      <c r="N36" s="24"/>
      <c r="O36" s="24"/>
      <c r="P36" s="25"/>
      <c r="Q36" s="20"/>
      <c r="W36" s="22"/>
      <c r="X36" s="20"/>
      <c r="Y36" s="22"/>
      <c r="Z36" s="20"/>
      <c r="AB36" s="22"/>
      <c r="AD36" s="26"/>
      <c r="AE36" s="27"/>
      <c r="AF36" s="27"/>
      <c r="AG36" s="28"/>
      <c r="AH36" s="58"/>
      <c r="AI36" s="39"/>
    </row>
    <row r="37" spans="1:35" x14ac:dyDescent="0.2">
      <c r="A37" s="19"/>
      <c r="B37" s="20"/>
      <c r="F37" s="22"/>
      <c r="G37" s="23"/>
      <c r="H37" s="20"/>
      <c r="M37" s="24"/>
      <c r="N37" s="24"/>
      <c r="O37" s="24"/>
      <c r="P37" s="25"/>
      <c r="Q37" s="20"/>
      <c r="W37" s="22"/>
      <c r="X37" s="20"/>
      <c r="Y37" s="22"/>
      <c r="Z37" s="20"/>
      <c r="AB37" s="22"/>
      <c r="AD37" s="26"/>
      <c r="AE37" s="27"/>
      <c r="AF37" s="27"/>
      <c r="AG37" s="28"/>
      <c r="AH37" s="58"/>
      <c r="AI37" s="39"/>
    </row>
    <row r="38" spans="1:35" x14ac:dyDescent="0.2">
      <c r="A38" s="19"/>
      <c r="B38" s="20"/>
      <c r="F38" s="22"/>
      <c r="G38" s="23"/>
      <c r="H38" s="20"/>
      <c r="M38" s="24"/>
      <c r="N38" s="24"/>
      <c r="O38" s="24"/>
      <c r="P38" s="25"/>
      <c r="Q38" s="20"/>
      <c r="W38" s="22"/>
      <c r="X38" s="20"/>
      <c r="Y38" s="22"/>
      <c r="Z38" s="20"/>
      <c r="AB38" s="22"/>
      <c r="AD38" s="26"/>
      <c r="AE38" s="27"/>
      <c r="AF38" s="27"/>
      <c r="AG38" s="28"/>
      <c r="AH38" s="58"/>
      <c r="AI38" s="39"/>
    </row>
    <row r="39" spans="1:35" x14ac:dyDescent="0.2">
      <c r="A39" s="19"/>
      <c r="B39" s="20"/>
      <c r="F39" s="22"/>
      <c r="G39" s="23"/>
      <c r="H39" s="20"/>
      <c r="M39" s="24"/>
      <c r="N39" s="24"/>
      <c r="O39" s="24"/>
      <c r="P39" s="25"/>
      <c r="Q39" s="20"/>
      <c r="W39" s="22"/>
      <c r="X39" s="20"/>
      <c r="Y39" s="22"/>
      <c r="Z39" s="20"/>
      <c r="AB39" s="22"/>
      <c r="AD39" s="26"/>
      <c r="AE39" s="27"/>
      <c r="AF39" s="27"/>
      <c r="AG39" s="28"/>
      <c r="AH39" s="58"/>
      <c r="AI39" s="39"/>
    </row>
    <row r="40" spans="1:35" x14ac:dyDescent="0.2">
      <c r="A40" s="19"/>
      <c r="B40" s="20"/>
      <c r="F40" s="22"/>
      <c r="G40" s="23"/>
      <c r="H40" s="20"/>
      <c r="M40" s="24"/>
      <c r="N40" s="24"/>
      <c r="O40" s="24"/>
      <c r="P40" s="25"/>
      <c r="Q40" s="20"/>
      <c r="W40" s="22"/>
      <c r="X40" s="20"/>
      <c r="Y40" s="22"/>
      <c r="Z40" s="20"/>
      <c r="AB40" s="22"/>
      <c r="AD40" s="26"/>
      <c r="AE40" s="27"/>
      <c r="AF40" s="27"/>
      <c r="AG40" s="28"/>
      <c r="AH40" s="58"/>
      <c r="AI40" s="39"/>
    </row>
    <row r="41" spans="1:35" x14ac:dyDescent="0.2">
      <c r="A41" s="19"/>
      <c r="B41" s="20"/>
      <c r="F41" s="22"/>
      <c r="G41" s="23"/>
      <c r="H41" s="20"/>
      <c r="M41" s="24"/>
      <c r="N41" s="24"/>
      <c r="O41" s="24"/>
      <c r="P41" s="25"/>
      <c r="Q41" s="20"/>
      <c r="W41" s="22"/>
      <c r="X41" s="20"/>
      <c r="Y41" s="22"/>
      <c r="Z41" s="20"/>
      <c r="AB41" s="22"/>
      <c r="AD41" s="26"/>
      <c r="AE41" s="27"/>
      <c r="AF41" s="27"/>
      <c r="AG41" s="28"/>
      <c r="AH41" s="58"/>
      <c r="AI41" s="39"/>
    </row>
    <row r="42" spans="1:35" x14ac:dyDescent="0.2">
      <c r="A42" s="19"/>
      <c r="B42" s="20"/>
      <c r="F42" s="22"/>
      <c r="G42" s="23"/>
      <c r="H42" s="20"/>
      <c r="M42" s="24"/>
      <c r="N42" s="24"/>
      <c r="O42" s="24"/>
      <c r="P42" s="25"/>
      <c r="Q42" s="20"/>
      <c r="W42" s="22"/>
      <c r="X42" s="20"/>
      <c r="Y42" s="22"/>
      <c r="Z42" s="20"/>
      <c r="AB42" s="22"/>
      <c r="AD42" s="26"/>
      <c r="AE42" s="27"/>
      <c r="AF42" s="27"/>
      <c r="AG42" s="28"/>
      <c r="AH42" s="58"/>
      <c r="AI42" s="39"/>
    </row>
    <row r="43" spans="1:35" x14ac:dyDescent="0.2">
      <c r="A43" s="68"/>
      <c r="B43" s="69"/>
      <c r="C43" s="70"/>
      <c r="D43" s="70"/>
      <c r="E43" s="70"/>
      <c r="F43" s="71"/>
      <c r="G43" s="72"/>
      <c r="H43" s="69"/>
      <c r="I43" s="70"/>
      <c r="J43" s="70"/>
      <c r="K43" s="70"/>
      <c r="L43" s="70"/>
      <c r="M43" s="73"/>
      <c r="N43" s="73"/>
      <c r="O43" s="73"/>
      <c r="P43" s="74"/>
      <c r="Q43" s="69"/>
      <c r="R43" s="70"/>
      <c r="S43" s="70"/>
      <c r="T43" s="70"/>
      <c r="U43" s="70"/>
      <c r="V43" s="70"/>
      <c r="W43" s="71"/>
      <c r="X43" s="69"/>
      <c r="Y43" s="71"/>
      <c r="Z43" s="69"/>
      <c r="AA43" s="70"/>
      <c r="AB43" s="71"/>
      <c r="AD43" s="75"/>
      <c r="AE43" s="76"/>
      <c r="AF43" s="76"/>
      <c r="AG43" s="77"/>
      <c r="AH43" s="78"/>
      <c r="AI43" s="79"/>
    </row>
  </sheetData>
  <mergeCells count="6">
    <mergeCell ref="AD1:AI1"/>
    <mergeCell ref="B1:F1"/>
    <mergeCell ref="H1:P1"/>
    <mergeCell ref="Q1:W1"/>
    <mergeCell ref="X1:Y1"/>
    <mergeCell ref="Z1:AB1"/>
  </mergeCells>
  <pageMargins left="0" right="0" top="0.39409448818897608" bottom="0.39409448818897608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34822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Andamios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Denicolay</dc:creator>
  <cp:lastModifiedBy>Jonathan</cp:lastModifiedBy>
  <cp:revision>47</cp:revision>
  <dcterms:created xsi:type="dcterms:W3CDTF">2021-05-29T16:06:57Z</dcterms:created>
  <dcterms:modified xsi:type="dcterms:W3CDTF">2021-09-30T02:12:20Z</dcterms:modified>
</cp:coreProperties>
</file>