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MCD - Laboratorio\7.Labo_1\labo2021DAI\Competencia DAI\"/>
    </mc:Choice>
  </mc:AlternateContent>
  <xr:revisionPtr revIDLastSave="0" documentId="13_ncr:1_{25897056-6324-47B4-B335-FABCC0CC37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dam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3" i="1" l="1"/>
  <c r="P46" i="1"/>
  <c r="P49" i="1"/>
  <c r="P48" i="1"/>
  <c r="P45" i="1"/>
  <c r="P42" i="1"/>
  <c r="P41" i="1"/>
  <c r="P40" i="1"/>
  <c r="P38" i="1"/>
  <c r="P36" i="1" l="1"/>
  <c r="P35" i="1"/>
  <c r="P34" i="1"/>
  <c r="P33" i="1"/>
  <c r="P28" i="1"/>
  <c r="AP26" i="1"/>
  <c r="AR26" i="1" s="1"/>
  <c r="P26" i="1"/>
  <c r="AP25" i="1"/>
  <c r="AR25" i="1" s="1"/>
  <c r="P25" i="1"/>
  <c r="AP24" i="1"/>
  <c r="AR24" i="1" s="1"/>
  <c r="P24" i="1"/>
  <c r="AP23" i="1"/>
  <c r="AR23" i="1" s="1"/>
  <c r="P22" i="1"/>
  <c r="AP20" i="1"/>
  <c r="AR20" i="1" s="1"/>
  <c r="P20" i="1"/>
  <c r="AP19" i="1"/>
  <c r="AR19" i="1" s="1"/>
  <c r="P19" i="1"/>
  <c r="AP18" i="1"/>
  <c r="AR18" i="1" s="1"/>
  <c r="P18" i="1"/>
  <c r="AP17" i="1"/>
  <c r="AR17" i="1" s="1"/>
  <c r="P17" i="1"/>
  <c r="AP15" i="1"/>
  <c r="AR15" i="1" s="1"/>
  <c r="P15" i="1"/>
  <c r="AP14" i="1"/>
  <c r="AR14" i="1" s="1"/>
  <c r="P14" i="1"/>
  <c r="AP12" i="1"/>
  <c r="AR12" i="1" s="1"/>
  <c r="P12" i="1"/>
  <c r="P10" i="1"/>
  <c r="AP8" i="1"/>
  <c r="AR8" i="1" s="1"/>
  <c r="P8" i="1"/>
  <c r="AP7" i="1"/>
  <c r="AR7" i="1" s="1"/>
  <c r="P7" i="1"/>
  <c r="AP6" i="1"/>
  <c r="AR6" i="1" s="1"/>
  <c r="P6" i="1"/>
  <c r="AP5" i="1"/>
  <c r="AR5" i="1" s="1"/>
  <c r="P5" i="1"/>
  <c r="AP4" i="1"/>
  <c r="AR4" i="1" s="1"/>
  <c r="P4" i="1"/>
  <c r="AP3" i="1"/>
  <c r="AR3" i="1" s="1"/>
  <c r="P3" i="1"/>
  <c r="Q3" i="1" s="1"/>
  <c r="Q8" i="1" l="1"/>
  <c r="Q6" i="1"/>
  <c r="Q17" i="1"/>
  <c r="Q22" i="1"/>
  <c r="Q12" i="1"/>
  <c r="Q15" i="1"/>
  <c r="Q26" i="1"/>
  <c r="Q18" i="1"/>
  <c r="Q20" i="1"/>
  <c r="Q5" i="1"/>
  <c r="Q14" i="1"/>
  <c r="Q24" i="1"/>
  <c r="Q4" i="1"/>
  <c r="Q10" i="1"/>
  <c r="Q19" i="1"/>
  <c r="Q25" i="1"/>
  <c r="Q28" i="1"/>
  <c r="Q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tc={6F308F7E-C2D1-4436-ADA8-DD7A4F287148}</author>
    <author>tc={16753C91-F1E4-489F-994B-75108AECDBB0}</author>
    <author>tc={A2660AD5-8F86-4259-ABA4-C6946A1DEA2C}</author>
    <author>tc={9E21CA84-A764-4C78-8F3D-FB80CB6F9068}</author>
    <author>tc={2D2741D5-13EF-4194-8029-4D6CF2585F55}</author>
    <author>tc={50C0540C-9A65-4E90-8ADA-CE62ED5AA854}</author>
    <author>tc={C4AB5A35-BDCF-4A21-A42D-AF507C7C676E}</author>
    <author>tc={B6858378-0A78-4A9E-8E60-3AE252288BBD}</author>
    <author>tc={8F4AF9D3-A495-4562-91E0-42F4EF15FA73}</author>
    <author>tc={DE89640D-1A64-4BDE-8928-39CDBBFC2F4F}</author>
    <author>tc={A7CDE2FE-CE00-4560-A738-0144BB02C818}</author>
    <author>tc={B7F91C19-EC6D-4EF1-96B9-2A9B8B0077E7}</author>
    <author>tc={D145799B-CBA8-43D0-858F-BCB241EF8EE9}</author>
    <author>tc={1D7AFF3A-17BA-4E00-B823-8A4202F29845}</author>
    <author>tc={8DEF77AC-D4B1-4465-831F-72EF1E6C0103}</author>
    <author>tc={3D2DA060-6A90-43AE-8406-DC0182BEEB38}</author>
    <author>tc={138F94E3-E8AF-4A2B-ADC7-B6BDC3FD29BA}</author>
  </authors>
  <commentList>
    <comment ref="O33" authorId="0" shapeId="0" xr:uid="{6F308F7E-C2D1-4436-ADA8-DD7A4F2871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Y33" authorId="1" shapeId="0" xr:uid="{16753C91-F1E4-489F-994B-75108AECDBB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pero no aparece nnguna variable rmax3! RARO!!!</t>
      </text>
    </comment>
    <comment ref="O34" authorId="2" shapeId="0" xr:uid="{A2660AD5-8F86-4259-ABA4-C6946A1DEA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O35" authorId="3" shapeId="0" xr:uid="{9E21CA84-A764-4C78-8F3D-FB80CB6F906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O36" authorId="4" shapeId="0" xr:uid="{2D2741D5-13EF-4194-8029-4D6CF2585F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AA40" authorId="5" shapeId="0" xr:uid="{50C0540C-9A65-4E90-8ADA-CE62ED5AA85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pero no aparace ninguna variable tendencia!!! RARO</t>
      </text>
    </comment>
    <comment ref="Y42" authorId="6" shapeId="0" xr:uid="{C4AB5A35-BDCF-4A21-A42D-AF507C7C67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pero no aparece nnguna variable rmax3! RARO!!!</t>
      </text>
    </comment>
    <comment ref="O45" authorId="7" shapeId="0" xr:uid="{B6858378-0A78-4A9E-8E60-3AE252288BB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Y45" authorId="8" shapeId="0" xr:uid="{8F4AF9D3-A495-4562-91E0-42F4EF15FA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pero no aparece nnguna variable rmax3! RARO!!!</t>
      </text>
    </comment>
    <comment ref="O46" authorId="9" shapeId="0" xr:uid="{DE89640D-1A64-4BDE-8928-39CDBBFC2F4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J48" authorId="10" shapeId="0" xr:uid="{A7CDE2FE-CE00-4560-A738-0144BB02C8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actually 6, porque 202006 no se usa</t>
      </text>
    </comment>
    <comment ref="O48" authorId="11" shapeId="0" xr:uid="{B7F91C19-EC6D-4EF1-96B9-2A9B8B0077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Y48" authorId="12" shapeId="0" xr:uid="{D145799B-CBA8-43D0-858F-BCB241EF8E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pero no aparece nnguna variable rmax3! RARO!!!</t>
      </text>
    </comment>
    <comment ref="J49" authorId="13" shapeId="0" xr:uid="{1D7AFF3A-17BA-4E00-B823-8A4202F2984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actually 6, porque 202006 no se usa</t>
      </text>
    </comment>
    <comment ref="O49" authorId="14" shapeId="0" xr:uid="{8DEF77AC-D4B1-4465-831F-72EF1E6C01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AM51" authorId="15" shapeId="0" xr:uid="{3D2DA060-6A90-43AE-8406-DC0182BEEB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enviando 11000 registros y no con prob de corte</t>
      </text>
    </comment>
    <comment ref="AM52" authorId="16" shapeId="0" xr:uid="{138F94E3-E8AF-4A2B-ADC7-B6BDC3FD29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enviando 11000 registros y no con prob de corte</t>
      </text>
    </comment>
  </commentList>
</comments>
</file>

<file path=xl/sharedStrings.xml><?xml version="1.0" encoding="utf-8"?>
<sst xmlns="http://schemas.openxmlformats.org/spreadsheetml/2006/main" count="695" uniqueCount="112">
  <si>
    <t>Algoritmo</t>
  </si>
  <si>
    <t>Clase</t>
  </si>
  <si>
    <t>Datasets</t>
  </si>
  <si>
    <t>Feature Engineering</t>
  </si>
  <si>
    <t>Bayesian Optim</t>
  </si>
  <si>
    <t>Google Cloud</t>
  </si>
  <si>
    <t>Resultados</t>
  </si>
  <si>
    <t>Script</t>
  </si>
  <si>
    <t>Votacion</t>
  </si>
  <si>
    <t>Stacking</t>
  </si>
  <si>
    <t>Cross Validation</t>
  </si>
  <si>
    <t>prob corte</t>
  </si>
  <si>
    <t>Positivos</t>
  </si>
  <si>
    <t>Train</t>
  </si>
  <si>
    <t>Meses Train</t>
  </si>
  <si>
    <t>Subsampling de los CONTINUA</t>
  </si>
  <si>
    <t>trato meses malos</t>
  </si>
  <si>
    <t>Testing</t>
  </si>
  <si>
    <t>Registros</t>
  </si>
  <si>
    <t>Cols</t>
  </si>
  <si>
    <t>Superficie</t>
  </si>
  <si>
    <t>Superficie Ratio</t>
  </si>
  <si>
    <t>Campos Manuales</t>
  </si>
  <si>
    <t>Ajuste Inflacion</t>
  </si>
  <si>
    <t>Lags1</t>
  </si>
  <si>
    <t>Lags1 delta</t>
  </si>
  <si>
    <t>Lags2</t>
  </si>
  <si>
    <t>Lags2 delta</t>
  </si>
  <si>
    <t>Historia</t>
  </si>
  <si>
    <t>Cantidad Hiperparam</t>
  </si>
  <si>
    <t>Iteraciones</t>
  </si>
  <si>
    <t>RAM</t>
  </si>
  <si>
    <t>vCPU</t>
  </si>
  <si>
    <t>Disco Local</t>
  </si>
  <si>
    <t>Tiempo Corrida</t>
  </si>
  <si>
    <t>Reinicios VM</t>
  </si>
  <si>
    <t>Iteracion</t>
  </si>
  <si>
    <t>Ganacia log</t>
  </si>
  <si>
    <t>Kaggle Publico</t>
  </si>
  <si>
    <t>Kaggle Privado</t>
  </si>
  <si>
    <t>711_marzo_pcorte</t>
  </si>
  <si>
    <t>no</t>
  </si>
  <si>
    <t>XGBoost</t>
  </si>
  <si>
    <t>si</t>
  </si>
  <si>
    <t>BAJA+2</t>
  </si>
  <si>
    <t>[202003]</t>
  </si>
  <si>
    <t>NA</t>
  </si>
  <si>
    <t>712_marzo_cant</t>
  </si>
  <si>
    <t>NO</t>
  </si>
  <si>
    <t>714_marzo_ext</t>
  </si>
  <si>
    <t>SI</t>
  </si>
  <si>
    <t>715_marzo_lag1</t>
  </si>
  <si>
    <t>716_marzo_lag1_delta</t>
  </si>
  <si>
    <t>717_marzo_lag1_lag2</t>
  </si>
  <si>
    <t>722_12meses</t>
  </si>
  <si>
    <t>[201904, 202003]</t>
  </si>
  <si>
    <t>Infinito</t>
  </si>
  <si>
    <t>732_12meses_under</t>
  </si>
  <si>
    <t>734_12meses_under_lgbm</t>
  </si>
  <si>
    <t>LightGBM</t>
  </si>
  <si>
    <t>735_under_lgbm</t>
  </si>
  <si>
    <t>[201701, 202003]</t>
  </si>
  <si>
    <t>740_testpuntual</t>
  </si>
  <si>
    <t>[201905]</t>
  </si>
  <si>
    <t>741_binaria2</t>
  </si>
  <si>
    <t>BAJA+1,BAJA+2</t>
  </si>
  <si>
    <t>743_puntual_lag1</t>
  </si>
  <si>
    <t>744_puntual_lag1_delta</t>
  </si>
  <si>
    <t>747_puntual_hist</t>
  </si>
  <si>
    <t>750_evol</t>
  </si>
  <si>
    <t>751_evol_exthist</t>
  </si>
  <si>
    <t>751_evol_exthist_short</t>
  </si>
  <si>
    <t>761_evol_stacking</t>
  </si>
  <si>
    <t>kaggle_E1000_rpart_kaggle_69</t>
  </si>
  <si>
    <t>Rpart</t>
  </si>
  <si>
    <t>E1005_E1005_822_epic_097</t>
  </si>
  <si>
    <t>versión dataset</t>
  </si>
  <si>
    <t>002</t>
  </si>
  <si>
    <t>Ratiomax3</t>
  </si>
  <si>
    <t>Tendencia</t>
  </si>
  <si>
    <t>E1007_E1007_822_epic_007</t>
  </si>
  <si>
    <t>005</t>
  </si>
  <si>
    <t>004</t>
  </si>
  <si>
    <t>E1008_E1008_822_epic_042</t>
  </si>
  <si>
    <t>006</t>
  </si>
  <si>
    <t>E1009_E1009_845_stacking_041</t>
  </si>
  <si>
    <t>E1006_E1006_822_epic_033</t>
  </si>
  <si>
    <t>009</t>
  </si>
  <si>
    <t>007</t>
  </si>
  <si>
    <t>008</t>
  </si>
  <si>
    <t>Variables excluidas por DRIFTING</t>
  </si>
  <si>
    <t>"mpasivos_margen", "mactivos_margen"</t>
  </si>
  <si>
    <t>"mpasivos_margen", "mactivos_margen", "mcuentas_saldo",
                              "mcajeros_propios_descuentos", "mtarjeta_visa_descuentos",
                              "mforex_sell", "mtransferencias_emitidas", 
                              "Master_mfinanciacion_limite","Master_mconsumospesos",
                              "Master_fultimo_cierre", "Master_madelantodolares","Master_mpagado",
                              "Master_mpagominimo", "Master_mconsumototal", 
                              "Visa_mfinanciacion_limite",
                              "Visa_msaldototal", "Visa_msaldopesos", "Visa_msaldodolares",
                              "Visa_mconsumospesos", "Visa_fultimo_cierre", "Visa_mconsumototal",
                              "Visa_mpagominimo"</t>
  </si>
  <si>
    <t>-</t>
  </si>
  <si>
    <t>E1014_E1014_822_epic_078</t>
  </si>
  <si>
    <t>[201804, 202011]</t>
  </si>
  <si>
    <t>[201912, 202011]</t>
  </si>
  <si>
    <t>E1016_E1016_822_epic_121</t>
  </si>
  <si>
    <t>E1015_E1015_822_epic_109</t>
  </si>
  <si>
    <t>010</t>
  </si>
  <si>
    <t>Ratiomean6</t>
  </si>
  <si>
    <t>[202005 202011]</t>
  </si>
  <si>
    <t>E1018_E1018_822_epic_054</t>
  </si>
  <si>
    <t>E1020_E1020_822_epic_134</t>
  </si>
  <si>
    <t>E1017_E1017_822_epic_170</t>
  </si>
  <si>
    <t>E1021_E1021_822_epic_131</t>
  </si>
  <si>
    <t>E1019_E1019_822_epic_158</t>
  </si>
  <si>
    <t>stacking 002</t>
  </si>
  <si>
    <t>stacking 001</t>
  </si>
  <si>
    <t>[201901, 202011]</t>
  </si>
  <si>
    <t>stacking 1022</t>
  </si>
  <si>
    <t>stacking 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</si>
</sst>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0.0"/>
    <numFmt numFmtId="166" formatCode="0.00000"/>
    <numFmt numFmtId="167" formatCode="[$$-409]#,##0.00;[Red]&quot;-&quot;[$$-409]#,##0.00"/>
    <numFmt numFmtId="168" formatCode="#,##0.00000"/>
    <numFmt numFmtId="169" formatCode="0.0000"/>
  </numFmts>
  <fonts count="10" x14ac:knownFonts="1">
    <font>
      <sz val="12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2"/>
      <color rgb="FF000000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0"/>
      <color rgb="FF669900"/>
      <name val="Arial"/>
      <family val="2"/>
    </font>
    <font>
      <sz val="12"/>
      <color rgb="FF669900"/>
      <name val="Arial"/>
      <family val="2"/>
    </font>
    <font>
      <sz val="10"/>
      <color rgb="FF009900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EEEE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7" fontId="2" fillId="0" borderId="0" applyBorder="0" applyProtection="0"/>
    <xf numFmtId="43" fontId="8" fillId="0" borderId="0" applyFont="0" applyFill="0" applyBorder="0" applyAlignment="0" applyProtection="0"/>
  </cellStyleXfs>
  <cellXfs count="1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right" vertical="center" wrapText="1"/>
    </xf>
    <xf numFmtId="0" fontId="0" fillId="3" borderId="8" xfId="0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right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wrapText="1"/>
    </xf>
    <xf numFmtId="166" fontId="5" fillId="2" borderId="10" xfId="0" applyNumberFormat="1" applyFont="1" applyFill="1" applyBorder="1" applyAlignment="1">
      <alignment wrapText="1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2" borderId="10" xfId="0" applyFont="1" applyFill="1" applyBorder="1" applyAlignment="1">
      <alignment wrapText="1"/>
    </xf>
    <xf numFmtId="166" fontId="0" fillId="2" borderId="0" xfId="0" applyNumberFormat="1" applyFill="1" applyAlignment="1">
      <alignment horizontal="right"/>
    </xf>
    <xf numFmtId="166" fontId="6" fillId="2" borderId="10" xfId="0" applyNumberFormat="1" applyFont="1" applyFill="1" applyBorder="1" applyAlignment="1">
      <alignment horizontal="right"/>
    </xf>
    <xf numFmtId="0" fontId="0" fillId="5" borderId="9" xfId="0" applyFill="1" applyBorder="1"/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0" fontId="0" fillId="5" borderId="0" xfId="0" applyFill="1"/>
    <xf numFmtId="165" fontId="0" fillId="5" borderId="9" xfId="0" applyNumberFormat="1" applyFill="1" applyBorder="1" applyAlignment="1">
      <alignment horizontal="right"/>
    </xf>
    <xf numFmtId="3" fontId="0" fillId="5" borderId="0" xfId="0" applyNumberFormat="1" applyFill="1" applyAlignment="1">
      <alignment horizontal="right"/>
    </xf>
    <xf numFmtId="0" fontId="4" fillId="5" borderId="0" xfId="0" applyFont="1" applyFill="1" applyAlignment="1">
      <alignment wrapText="1"/>
    </xf>
    <xf numFmtId="0" fontId="5" fillId="5" borderId="10" xfId="0" applyFont="1" applyFill="1" applyBorder="1" applyAlignment="1">
      <alignment wrapText="1"/>
    </xf>
    <xf numFmtId="164" fontId="0" fillId="0" borderId="10" xfId="0" applyNumberFormat="1" applyFill="1" applyBorder="1" applyAlignment="1">
      <alignment horizontal="center"/>
    </xf>
    <xf numFmtId="3" fontId="0" fillId="2" borderId="0" xfId="0" applyNumberFormat="1" applyFill="1"/>
    <xf numFmtId="0" fontId="0" fillId="0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3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3" fontId="4" fillId="2" borderId="0" xfId="0" applyNumberFormat="1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5" borderId="0" xfId="0" applyFill="1" applyAlignment="1">
      <alignment horizontal="right"/>
    </xf>
    <xf numFmtId="166" fontId="6" fillId="5" borderId="1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7" borderId="9" xfId="0" applyFill="1" applyBorder="1"/>
    <xf numFmtId="0" fontId="0" fillId="7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3" fontId="0" fillId="7" borderId="0" xfId="0" applyNumberFormat="1" applyFill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0" fontId="0" fillId="7" borderId="0" xfId="0" applyFill="1"/>
    <xf numFmtId="165" fontId="0" fillId="8" borderId="9" xfId="0" applyNumberFormat="1" applyFill="1" applyBorder="1" applyAlignment="1">
      <alignment horizontal="right"/>
    </xf>
    <xf numFmtId="0" fontId="0" fillId="8" borderId="0" xfId="0" applyFill="1" applyAlignment="1">
      <alignment horizontal="center"/>
    </xf>
    <xf numFmtId="3" fontId="0" fillId="8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166" fontId="6" fillId="8" borderId="10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9" xfId="0" quotePrefix="1" applyBorder="1" applyAlignment="1">
      <alignment horizontal="center"/>
    </xf>
    <xf numFmtId="168" fontId="0" fillId="2" borderId="0" xfId="0" applyNumberFormat="1" applyFill="1" applyAlignment="1">
      <alignment horizontal="right"/>
    </xf>
    <xf numFmtId="0" fontId="0" fillId="9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17" fontId="0" fillId="0" borderId="0" xfId="0" applyNumberFormat="1" applyAlignment="1">
      <alignment horizontal="center"/>
    </xf>
    <xf numFmtId="43" fontId="0" fillId="0" borderId="0" xfId="5" applyFont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3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3" xfId="0" applyBorder="1"/>
    <xf numFmtId="165" fontId="0" fillId="2" borderId="12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168" fontId="0" fillId="2" borderId="13" xfId="0" applyNumberFormat="1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166" fontId="6" fillId="2" borderId="14" xfId="0" applyNumberFormat="1" applyFont="1" applyFill="1" applyBorder="1" applyAlignment="1">
      <alignment horizontal="right"/>
    </xf>
    <xf numFmtId="0" fontId="0" fillId="0" borderId="0" xfId="0" applyBorder="1"/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19" xfId="0" applyFill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7" xfId="0" applyNumberFormat="1" applyFill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7" xfId="0" applyBorder="1"/>
    <xf numFmtId="165" fontId="0" fillId="2" borderId="16" xfId="0" applyNumberFormat="1" applyFill="1" applyBorder="1" applyAlignment="1">
      <alignment horizontal="right"/>
    </xf>
    <xf numFmtId="0" fontId="0" fillId="2" borderId="17" xfId="0" applyFill="1" applyBorder="1" applyAlignment="1">
      <alignment horizontal="center"/>
    </xf>
    <xf numFmtId="168" fontId="0" fillId="2" borderId="17" xfId="0" applyNumberFormat="1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166" fontId="6" fillId="2" borderId="20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164" fontId="0" fillId="0" borderId="17" xfId="0" applyNumberFormat="1" applyBorder="1" applyAlignment="1">
      <alignment horizontal="center"/>
    </xf>
  </cellXfs>
  <cellStyles count="6">
    <cellStyle name="Heading" xfId="1" xr:uid="{00000000-0005-0000-0000-000000000000}"/>
    <cellStyle name="Heading1" xfId="2" xr:uid="{00000000-0005-0000-0000-000001000000}"/>
    <cellStyle name="Millares" xfId="5" builtinId="3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PARTA DAIANA  BELÉN" id="{F9B2D9AF-929F-4914-8BC8-9B169E9798E7}" userId="SPARTA DAIANA  BELÉN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3" dT="2021-10-13T19:35:14.12" personId="{F9B2D9AF-929F-4914-8BC8-9B169E9798E7}" id="{6F308F7E-C2D1-4436-ADA8-DD7A4F287148}">
    <text>error! No funcionó la eliminación por importancia canaritos</text>
  </threadedComment>
  <threadedComment ref="Y33" dT="2021-10-13T19:36:49.78" personId="{F9B2D9AF-929F-4914-8BC8-9B169E9798E7}" id="{16753C91-F1E4-489F-994B-75108AECDBB0}">
    <text>pero no aparece nnguna variable rmax3! RARO!!!</text>
  </threadedComment>
  <threadedComment ref="O34" dT="2021-10-13T19:35:14.12" personId="{F9B2D9AF-929F-4914-8BC8-9B169E9798E7}" id="{A2660AD5-8F86-4259-ABA4-C6946A1DEA2C}">
    <text>error! No funcionó la eliminación por importancia canaritos</text>
  </threadedComment>
  <threadedComment ref="O35" dT="2021-10-13T19:35:14.12" personId="{F9B2D9AF-929F-4914-8BC8-9B169E9798E7}" id="{9E21CA84-A764-4C78-8F3D-FB80CB6F9068}">
    <text>error! No funcionó la eliminación por importancia canaritos</text>
  </threadedComment>
  <threadedComment ref="O36" dT="2021-10-13T19:35:14.12" personId="{F9B2D9AF-929F-4914-8BC8-9B169E9798E7}" id="{2D2741D5-13EF-4194-8029-4D6CF2585F55}">
    <text>error! No funcionó la eliminación por importancia canaritos</text>
  </threadedComment>
  <threadedComment ref="AA40" dT="2021-10-13T19:36:28.41" personId="{F9B2D9AF-929F-4914-8BC8-9B169E9798E7}" id="{50C0540C-9A65-4E90-8ADA-CE62ED5AA854}">
    <text>pero no aparace ninguna variable tendencia!!! RARO</text>
  </threadedComment>
  <threadedComment ref="Y42" dT="2021-10-13T19:36:49.78" personId="{F9B2D9AF-929F-4914-8BC8-9B169E9798E7}" id="{C4AB5A35-BDCF-4A21-A42D-AF507C7C676E}">
    <text>pero no aparece nnguna variable rmax3! RARO!!!</text>
  </threadedComment>
  <threadedComment ref="O45" dT="2021-10-13T19:35:14.12" personId="{F9B2D9AF-929F-4914-8BC8-9B169E9798E7}" id="{B6858378-0A78-4A9E-8E60-3AE252288BBD}">
    <text>error! No funcionó la eliminación por importancia canaritos</text>
  </threadedComment>
  <threadedComment ref="Y45" dT="2021-10-13T19:36:49.78" personId="{F9B2D9AF-929F-4914-8BC8-9B169E9798E7}" id="{8F4AF9D3-A495-4562-91E0-42F4EF15FA73}">
    <text>pero no aparece nnguna variable rmax3! RARO!!!</text>
  </threadedComment>
  <threadedComment ref="O46" dT="2021-10-13T19:35:14.12" personId="{F9B2D9AF-929F-4914-8BC8-9B169E9798E7}" id="{DE89640D-1A64-4BDE-8928-39CDBBFC2F4F}">
    <text>error! No funcionó la eliminación por importancia canaritos</text>
  </threadedComment>
  <threadedComment ref="J48" dT="2021-10-15T02:10:18.07" personId="{F9B2D9AF-929F-4914-8BC8-9B169E9798E7}" id="{A7CDE2FE-CE00-4560-A738-0144BB02C818}">
    <text>actually 6, porque 202006 no se usa</text>
  </threadedComment>
  <threadedComment ref="O48" dT="2021-10-13T19:35:14.12" personId="{F9B2D9AF-929F-4914-8BC8-9B169E9798E7}" id="{B7F91C19-EC6D-4EF1-96B9-2A9B8B0077E7}">
    <text>error! No funcionó la eliminación por importancia canaritos</text>
  </threadedComment>
  <threadedComment ref="Y48" dT="2021-10-13T19:36:49.78" personId="{F9B2D9AF-929F-4914-8BC8-9B169E9798E7}" id="{D145799B-CBA8-43D0-858F-BCB241EF8EE9}">
    <text>pero no aparece nnguna variable rmax3! RARO!!!</text>
  </threadedComment>
  <threadedComment ref="J49" dT="2021-10-15T02:10:18.07" personId="{F9B2D9AF-929F-4914-8BC8-9B169E9798E7}" id="{1D7AFF3A-17BA-4E00-B823-8A4202F29845}">
    <text>actually 6, porque 202006 no se usa</text>
  </threadedComment>
  <threadedComment ref="O49" dT="2021-10-13T19:35:14.12" personId="{F9B2D9AF-929F-4914-8BC8-9B169E9798E7}" id="{8DEF77AC-D4B1-4465-831F-72EF1E6C0103}">
    <text>error! No funcionó la eliminación por importancia canaritos</text>
  </threadedComment>
  <threadedComment ref="AM51" dT="2021-10-15T13:30:56.60" personId="{F9B2D9AF-929F-4914-8BC8-9B169E9798E7}" id="{3D2DA060-6A90-43AE-8406-DC0182BEEB38}">
    <text>enviando 11000 registros y no con prob de corte</text>
  </threadedComment>
  <threadedComment ref="AM52" dT="2021-10-15T13:30:56.60" personId="{F9B2D9AF-929F-4914-8BC8-9B169E9798E7}" id="{138F94E3-E8AF-4A2B-ADC7-B6BDC3FD29BA}">
    <text>enviando 11000 registros y no con prob de corte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7"/>
  <sheetViews>
    <sheetView tabSelected="1" zoomScale="70" zoomScaleNormal="70" workbookViewId="0">
      <pane xSplit="1" ySplit="2" topLeftCell="T33" activePane="bottomRight" state="frozen"/>
      <selection pane="topRight" activeCell="B1" sqref="B1"/>
      <selection pane="bottomLeft" activeCell="A3" sqref="A3"/>
      <selection pane="bottomRight" activeCell="AM52" sqref="AM52"/>
    </sheetView>
  </sheetViews>
  <sheetFormatPr baseColWidth="10" defaultColWidth="8.33203125" defaultRowHeight="15" x14ac:dyDescent="0.2"/>
  <cols>
    <col min="1" max="1" width="31.44140625" customWidth="1"/>
    <col min="2" max="2" width="6.88671875" style="21" customWidth="1"/>
    <col min="3" max="3" width="6.6640625" style="21" customWidth="1"/>
    <col min="4" max="4" width="9.5546875" style="21" customWidth="1"/>
    <col min="5" max="5" width="9.77734375" style="21" customWidth="1"/>
    <col min="6" max="6" width="6.44140625" style="21" customWidth="1"/>
    <col min="7" max="8" width="15.21875" style="21" customWidth="1"/>
    <col min="9" max="9" width="14.109375" style="21" customWidth="1"/>
    <col min="10" max="10" width="11.77734375" style="21" bestFit="1" customWidth="1"/>
    <col min="11" max="11" width="11.109375" style="21" customWidth="1"/>
    <col min="12" max="12" width="7.77734375" style="21" customWidth="1"/>
    <col min="13" max="14" width="9.5546875" style="21" customWidth="1"/>
    <col min="15" max="15" width="6.88671875" style="21" customWidth="1"/>
    <col min="16" max="16" width="11.77734375" style="21" customWidth="1"/>
    <col min="17" max="17" width="10.21875" style="21" hidden="1" customWidth="1"/>
    <col min="18" max="18" width="9.5546875" style="21" customWidth="1"/>
    <col min="19" max="19" width="13" style="21" customWidth="1"/>
    <col min="20" max="20" width="8.33203125" style="21" customWidth="1"/>
    <col min="21" max="21" width="9.5546875" style="21" customWidth="1"/>
    <col min="22" max="22" width="6.33203125" style="21" customWidth="1"/>
    <col min="23" max="23" width="6.21875" style="21" customWidth="1"/>
    <col min="24" max="24" width="5.109375" style="21" customWidth="1"/>
    <col min="25" max="26" width="8.88671875" style="21" customWidth="1"/>
    <col min="27" max="27" width="10.33203125" style="21" customWidth="1"/>
    <col min="28" max="28" width="6.5546875" style="21" hidden="1" customWidth="1"/>
    <col min="29" max="29" width="8.88671875" style="21" customWidth="1"/>
    <col min="30" max="30" width="9.5546875" style="21" customWidth="1"/>
    <col min="31" max="31" width="5" style="21" customWidth="1"/>
    <col min="32" max="32" width="5.33203125" style="21" customWidth="1"/>
    <col min="33" max="33" width="5.6640625" style="21" customWidth="1"/>
    <col min="34" max="34" width="6.77734375" customWidth="1"/>
    <col min="35" max="35" width="8.6640625" style="68" customWidth="1"/>
    <col min="36" max="36" width="9.21875" style="21" customWidth="1"/>
    <col min="37" max="37" width="7.5546875" style="21" customWidth="1"/>
    <col min="38" max="38" width="12.44140625" style="68" customWidth="1"/>
    <col min="39" max="39" width="9.5546875" style="68" customWidth="1"/>
    <col min="40" max="40" width="13" style="68" customWidth="1"/>
    <col min="41" max="41" width="9.5546875" customWidth="1"/>
    <col min="42" max="42" width="14.5546875" customWidth="1"/>
    <col min="43" max="1028" width="9.5546875" customWidth="1"/>
    <col min="1029" max="1029" width="8.33203125" customWidth="1"/>
  </cols>
  <sheetData>
    <row r="1" spans="1:47" s="4" customFormat="1" ht="31.35" customHeight="1" x14ac:dyDescent="0.25">
      <c r="A1" s="1"/>
      <c r="B1" s="128" t="s">
        <v>0</v>
      </c>
      <c r="C1" s="128"/>
      <c r="D1" s="128"/>
      <c r="E1" s="128"/>
      <c r="F1" s="128"/>
      <c r="G1" s="2" t="s">
        <v>1</v>
      </c>
      <c r="H1" s="129" t="s">
        <v>2</v>
      </c>
      <c r="I1" s="130"/>
      <c r="J1" s="130"/>
      <c r="K1" s="130"/>
      <c r="L1" s="130"/>
      <c r="M1" s="130"/>
      <c r="N1" s="130"/>
      <c r="O1" s="130"/>
      <c r="P1" s="130"/>
      <c r="Q1" s="131"/>
      <c r="R1" s="128" t="s">
        <v>3</v>
      </c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 t="s">
        <v>4</v>
      </c>
      <c r="AD1" s="128"/>
      <c r="AE1" s="128" t="s">
        <v>5</v>
      </c>
      <c r="AF1" s="128"/>
      <c r="AG1" s="128"/>
      <c r="AH1" s="3"/>
      <c r="AI1" s="127" t="s">
        <v>6</v>
      </c>
      <c r="AJ1" s="127"/>
      <c r="AK1" s="127"/>
      <c r="AL1" s="127"/>
      <c r="AM1" s="127"/>
      <c r="AN1" s="127"/>
    </row>
    <row r="2" spans="1:47" s="18" customFormat="1" ht="44.25" customHeight="1" x14ac:dyDescent="0.2">
      <c r="A2" s="5" t="s">
        <v>7</v>
      </c>
      <c r="B2" s="6" t="s">
        <v>8</v>
      </c>
      <c r="C2" s="7" t="s">
        <v>9</v>
      </c>
      <c r="D2" s="7" t="s">
        <v>0</v>
      </c>
      <c r="E2" s="7" t="s">
        <v>10</v>
      </c>
      <c r="F2" s="8" t="s">
        <v>11</v>
      </c>
      <c r="G2" s="9" t="s">
        <v>12</v>
      </c>
      <c r="H2" s="6" t="s">
        <v>76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2" t="s">
        <v>20</v>
      </c>
      <c r="Q2" s="12" t="s">
        <v>21</v>
      </c>
      <c r="R2" s="10" t="s">
        <v>22</v>
      </c>
      <c r="S2" s="11" t="s">
        <v>90</v>
      </c>
      <c r="T2" s="11" t="s">
        <v>23</v>
      </c>
      <c r="U2" s="11" t="s">
        <v>24</v>
      </c>
      <c r="V2" s="11" t="s">
        <v>25</v>
      </c>
      <c r="W2" s="11" t="s">
        <v>26</v>
      </c>
      <c r="X2" s="11" t="s">
        <v>27</v>
      </c>
      <c r="Y2" s="11" t="s">
        <v>78</v>
      </c>
      <c r="Z2" s="11" t="s">
        <v>100</v>
      </c>
      <c r="AA2" s="11" t="s">
        <v>79</v>
      </c>
      <c r="AB2" s="12" t="s">
        <v>28</v>
      </c>
      <c r="AC2" s="10" t="s">
        <v>29</v>
      </c>
      <c r="AD2" s="12" t="s">
        <v>30</v>
      </c>
      <c r="AE2" s="10" t="s">
        <v>31</v>
      </c>
      <c r="AF2" s="11" t="s">
        <v>32</v>
      </c>
      <c r="AG2" s="12" t="s">
        <v>33</v>
      </c>
      <c r="AH2" s="13"/>
      <c r="AI2" s="14" t="s">
        <v>34</v>
      </c>
      <c r="AJ2" s="15" t="s">
        <v>35</v>
      </c>
      <c r="AK2" s="15" t="s">
        <v>36</v>
      </c>
      <c r="AL2" s="16" t="s">
        <v>37</v>
      </c>
      <c r="AM2" s="16" t="s">
        <v>38</v>
      </c>
      <c r="AN2" s="17" t="s">
        <v>39</v>
      </c>
      <c r="AO2" s="13"/>
      <c r="AP2" s="13"/>
      <c r="AQ2" s="13"/>
      <c r="AR2" s="13"/>
      <c r="AS2" s="13"/>
      <c r="AT2" s="13"/>
      <c r="AU2" s="13"/>
    </row>
    <row r="3" spans="1:47" x14ac:dyDescent="0.2">
      <c r="A3" s="19" t="s">
        <v>40</v>
      </c>
      <c r="B3" s="20" t="s">
        <v>41</v>
      </c>
      <c r="C3" s="21" t="s">
        <v>41</v>
      </c>
      <c r="D3" s="21" t="s">
        <v>42</v>
      </c>
      <c r="E3" s="21" t="s">
        <v>43</v>
      </c>
      <c r="F3" s="22" t="s">
        <v>43</v>
      </c>
      <c r="G3" s="23" t="s">
        <v>44</v>
      </c>
      <c r="H3" s="20"/>
      <c r="I3" s="82" t="s">
        <v>45</v>
      </c>
      <c r="J3" s="21">
        <v>1</v>
      </c>
      <c r="K3" s="21" t="s">
        <v>41</v>
      </c>
      <c r="L3" s="21" t="s">
        <v>41</v>
      </c>
      <c r="M3" s="21" t="s">
        <v>46</v>
      </c>
      <c r="N3" s="24">
        <v>222773</v>
      </c>
      <c r="O3" s="24">
        <v>155</v>
      </c>
      <c r="P3" s="24">
        <f t="shared" ref="P3:P8" si="0">N3*O3</f>
        <v>34529815</v>
      </c>
      <c r="Q3" s="25">
        <f t="shared" ref="Q3:Q8" si="1">P3/P$3</f>
        <v>1</v>
      </c>
      <c r="R3" s="20" t="s">
        <v>41</v>
      </c>
      <c r="S3" s="82"/>
      <c r="T3" s="21" t="s">
        <v>41</v>
      </c>
      <c r="U3" s="21" t="s">
        <v>41</v>
      </c>
      <c r="V3" s="21" t="s">
        <v>41</v>
      </c>
      <c r="W3" s="21" t="s">
        <v>41</v>
      </c>
      <c r="X3" s="21" t="s">
        <v>41</v>
      </c>
      <c r="AB3" s="22" t="s">
        <v>41</v>
      </c>
      <c r="AC3" s="20">
        <v>10</v>
      </c>
      <c r="AD3" s="22">
        <v>100</v>
      </c>
      <c r="AE3" s="20">
        <v>16</v>
      </c>
      <c r="AF3" s="21">
        <v>8</v>
      </c>
      <c r="AG3" s="22">
        <v>256</v>
      </c>
      <c r="AI3" s="26">
        <v>4.2</v>
      </c>
      <c r="AJ3" s="27">
        <v>0</v>
      </c>
      <c r="AK3" s="27"/>
      <c r="AL3" s="28">
        <v>3893250</v>
      </c>
      <c r="AM3" s="29">
        <v>8.5685599999999997</v>
      </c>
      <c r="AN3" s="30">
        <v>8.5931700000000006</v>
      </c>
      <c r="AP3">
        <f t="shared" ref="AP3:AP8" si="2">0.2*AM3+0.8*AN3</f>
        <v>8.5882480000000001</v>
      </c>
      <c r="AR3">
        <f t="shared" ref="AR3:AR8" si="3">AM3/AP3</f>
        <v>0.99770756503538316</v>
      </c>
    </row>
    <row r="4" spans="1:47" x14ac:dyDescent="0.2">
      <c r="A4" s="19" t="s">
        <v>47</v>
      </c>
      <c r="B4" s="20" t="s">
        <v>41</v>
      </c>
      <c r="C4" s="21" t="s">
        <v>41</v>
      </c>
      <c r="D4" s="21" t="s">
        <v>42</v>
      </c>
      <c r="E4" s="21" t="s">
        <v>43</v>
      </c>
      <c r="F4" s="31" t="s">
        <v>48</v>
      </c>
      <c r="G4" s="23" t="s">
        <v>44</v>
      </c>
      <c r="H4" s="20"/>
      <c r="I4" s="82" t="s">
        <v>45</v>
      </c>
      <c r="J4" s="21">
        <v>1</v>
      </c>
      <c r="K4" s="21" t="s">
        <v>41</v>
      </c>
      <c r="L4" s="21" t="s">
        <v>41</v>
      </c>
      <c r="M4" s="21" t="s">
        <v>46</v>
      </c>
      <c r="N4" s="24">
        <v>222773</v>
      </c>
      <c r="O4" s="24">
        <v>155</v>
      </c>
      <c r="P4" s="24">
        <f t="shared" si="0"/>
        <v>34529815</v>
      </c>
      <c r="Q4" s="25">
        <f t="shared" si="1"/>
        <v>1</v>
      </c>
      <c r="R4" s="20" t="s">
        <v>41</v>
      </c>
      <c r="S4" s="82"/>
      <c r="T4" s="21" t="s">
        <v>41</v>
      </c>
      <c r="U4" s="21" t="s">
        <v>41</v>
      </c>
      <c r="V4" s="21" t="s">
        <v>41</v>
      </c>
      <c r="W4" s="21" t="s">
        <v>41</v>
      </c>
      <c r="X4" s="21" t="s">
        <v>41</v>
      </c>
      <c r="AB4" s="22" t="s">
        <v>41</v>
      </c>
      <c r="AC4" s="32">
        <v>9</v>
      </c>
      <c r="AD4" s="22">
        <v>100</v>
      </c>
      <c r="AE4" s="20">
        <v>16</v>
      </c>
      <c r="AF4" s="21">
        <v>8</v>
      </c>
      <c r="AG4" s="22">
        <v>256</v>
      </c>
      <c r="AI4" s="26">
        <v>14.2</v>
      </c>
      <c r="AJ4" s="27">
        <v>0</v>
      </c>
      <c r="AK4" s="27"/>
      <c r="AL4" s="28">
        <v>3904969.5945945899</v>
      </c>
      <c r="AM4" s="29">
        <v>11.64349</v>
      </c>
      <c r="AN4" s="30">
        <v>10.17661</v>
      </c>
      <c r="AP4">
        <f t="shared" si="2"/>
        <v>10.469986000000002</v>
      </c>
      <c r="AR4">
        <f t="shared" si="3"/>
        <v>1.112082671361738</v>
      </c>
    </row>
    <row r="5" spans="1:47" x14ac:dyDescent="0.2">
      <c r="A5" s="19" t="s">
        <v>49</v>
      </c>
      <c r="B5" s="20" t="s">
        <v>41</v>
      </c>
      <c r="C5" s="21" t="s">
        <v>41</v>
      </c>
      <c r="D5" s="21" t="s">
        <v>42</v>
      </c>
      <c r="E5" s="21" t="s">
        <v>43</v>
      </c>
      <c r="F5" s="22" t="s">
        <v>48</v>
      </c>
      <c r="G5" s="23" t="s">
        <v>44</v>
      </c>
      <c r="H5" s="20"/>
      <c r="I5" s="82" t="s">
        <v>45</v>
      </c>
      <c r="J5" s="21">
        <v>1</v>
      </c>
      <c r="K5" s="21" t="s">
        <v>41</v>
      </c>
      <c r="L5" s="21" t="s">
        <v>41</v>
      </c>
      <c r="M5" s="21" t="s">
        <v>46</v>
      </c>
      <c r="N5" s="24">
        <v>222773</v>
      </c>
      <c r="O5" s="33">
        <v>198</v>
      </c>
      <c r="P5" s="24">
        <f t="shared" si="0"/>
        <v>44109054</v>
      </c>
      <c r="Q5" s="34">
        <f t="shared" si="1"/>
        <v>1.2774193548387096</v>
      </c>
      <c r="R5" s="32" t="s">
        <v>50</v>
      </c>
      <c r="S5" s="83"/>
      <c r="T5" s="21" t="s">
        <v>41</v>
      </c>
      <c r="U5" s="21" t="s">
        <v>41</v>
      </c>
      <c r="V5" s="21" t="s">
        <v>41</v>
      </c>
      <c r="W5" s="21" t="s">
        <v>41</v>
      </c>
      <c r="X5" s="21" t="s">
        <v>41</v>
      </c>
      <c r="AB5" s="22" t="s">
        <v>41</v>
      </c>
      <c r="AC5" s="20">
        <v>9</v>
      </c>
      <c r="AD5" s="22">
        <v>100</v>
      </c>
      <c r="AE5" s="32">
        <v>32</v>
      </c>
      <c r="AF5" s="21">
        <v>8</v>
      </c>
      <c r="AG5" s="22">
        <v>256</v>
      </c>
      <c r="AI5" s="26">
        <v>16.600000000000001</v>
      </c>
      <c r="AJ5" s="27">
        <v>0</v>
      </c>
      <c r="AK5" s="27"/>
      <c r="AL5" s="28">
        <v>3933766.8918918902</v>
      </c>
      <c r="AM5" s="29">
        <v>11.141</v>
      </c>
      <c r="AN5" s="30">
        <v>10.489739999999999</v>
      </c>
      <c r="AP5">
        <f t="shared" si="2"/>
        <v>10.619992</v>
      </c>
      <c r="AR5">
        <f t="shared" si="3"/>
        <v>1.0490591706660419</v>
      </c>
    </row>
    <row r="6" spans="1:47" x14ac:dyDescent="0.2">
      <c r="A6" s="19" t="s">
        <v>51</v>
      </c>
      <c r="B6" s="20" t="s">
        <v>41</v>
      </c>
      <c r="C6" s="21" t="s">
        <v>41</v>
      </c>
      <c r="D6" s="21" t="s">
        <v>42</v>
      </c>
      <c r="E6" s="21" t="s">
        <v>43</v>
      </c>
      <c r="F6" s="22" t="s">
        <v>48</v>
      </c>
      <c r="G6" s="23" t="s">
        <v>44</v>
      </c>
      <c r="H6" s="20"/>
      <c r="I6" s="82" t="s">
        <v>45</v>
      </c>
      <c r="J6" s="21">
        <v>1</v>
      </c>
      <c r="K6" s="21" t="s">
        <v>41</v>
      </c>
      <c r="L6" s="21" t="s">
        <v>41</v>
      </c>
      <c r="M6" s="21" t="s">
        <v>46</v>
      </c>
      <c r="N6" s="24">
        <v>222773</v>
      </c>
      <c r="O6" s="33">
        <v>308</v>
      </c>
      <c r="P6" s="24">
        <f t="shared" si="0"/>
        <v>68614084</v>
      </c>
      <c r="Q6" s="34">
        <f t="shared" si="1"/>
        <v>1.9870967741935484</v>
      </c>
      <c r="R6" s="32" t="s">
        <v>41</v>
      </c>
      <c r="S6" s="83"/>
      <c r="T6" s="21" t="s">
        <v>41</v>
      </c>
      <c r="U6" s="35" t="s">
        <v>43</v>
      </c>
      <c r="V6" s="21" t="s">
        <v>41</v>
      </c>
      <c r="W6" s="21" t="s">
        <v>41</v>
      </c>
      <c r="X6" s="21" t="s">
        <v>41</v>
      </c>
      <c r="AB6" s="22" t="s">
        <v>41</v>
      </c>
      <c r="AC6" s="20">
        <v>9</v>
      </c>
      <c r="AD6" s="22">
        <v>100</v>
      </c>
      <c r="AE6" s="20">
        <v>32</v>
      </c>
      <c r="AF6" s="21">
        <v>8</v>
      </c>
      <c r="AG6" s="22">
        <v>256</v>
      </c>
      <c r="AI6" s="26">
        <v>22.1</v>
      </c>
      <c r="AJ6" s="27">
        <v>0</v>
      </c>
      <c r="AK6" s="27"/>
      <c r="AL6" s="28">
        <v>3801746.6216216199</v>
      </c>
      <c r="AM6" s="36">
        <v>11.28349</v>
      </c>
      <c r="AN6" s="37">
        <v>10.22911</v>
      </c>
      <c r="AP6">
        <f t="shared" si="2"/>
        <v>10.439986000000001</v>
      </c>
      <c r="AR6">
        <f t="shared" si="3"/>
        <v>1.0807955106453206</v>
      </c>
    </row>
    <row r="7" spans="1:47" x14ac:dyDescent="0.2">
      <c r="A7" s="19" t="s">
        <v>52</v>
      </c>
      <c r="B7" s="20" t="s">
        <v>41</v>
      </c>
      <c r="C7" s="21" t="s">
        <v>41</v>
      </c>
      <c r="D7" s="21" t="s">
        <v>42</v>
      </c>
      <c r="E7" s="21" t="s">
        <v>43</v>
      </c>
      <c r="F7" s="22" t="s">
        <v>48</v>
      </c>
      <c r="G7" s="23" t="s">
        <v>44</v>
      </c>
      <c r="H7" s="20"/>
      <c r="I7" s="82" t="s">
        <v>45</v>
      </c>
      <c r="J7" s="21">
        <v>1</v>
      </c>
      <c r="K7" s="21" t="s">
        <v>41</v>
      </c>
      <c r="L7" s="21" t="s">
        <v>41</v>
      </c>
      <c r="M7" s="21" t="s">
        <v>46</v>
      </c>
      <c r="N7" s="24">
        <v>222773</v>
      </c>
      <c r="O7" s="33">
        <v>461</v>
      </c>
      <c r="P7" s="24">
        <f t="shared" si="0"/>
        <v>102698353</v>
      </c>
      <c r="Q7" s="34">
        <f t="shared" si="1"/>
        <v>2.9741935483870967</v>
      </c>
      <c r="R7" s="20" t="s">
        <v>41</v>
      </c>
      <c r="S7" s="82"/>
      <c r="T7" s="21" t="s">
        <v>41</v>
      </c>
      <c r="U7" s="21" t="s">
        <v>43</v>
      </c>
      <c r="V7" s="35" t="s">
        <v>43</v>
      </c>
      <c r="W7" s="21" t="s">
        <v>41</v>
      </c>
      <c r="X7" s="21" t="s">
        <v>41</v>
      </c>
      <c r="AB7" s="22" t="s">
        <v>41</v>
      </c>
      <c r="AC7" s="20">
        <v>9</v>
      </c>
      <c r="AD7" s="22">
        <v>100</v>
      </c>
      <c r="AE7" s="20">
        <v>32</v>
      </c>
      <c r="AF7" s="21">
        <v>8</v>
      </c>
      <c r="AG7" s="22">
        <v>256</v>
      </c>
      <c r="AI7" s="26">
        <v>20.5</v>
      </c>
      <c r="AJ7" s="27">
        <v>0</v>
      </c>
      <c r="AK7" s="27"/>
      <c r="AL7" s="28">
        <v>4049804.0540540498</v>
      </c>
      <c r="AM7" s="29">
        <v>10.67976</v>
      </c>
      <c r="AN7" s="30">
        <v>10.04255</v>
      </c>
      <c r="AP7">
        <f t="shared" si="2"/>
        <v>10.169992000000001</v>
      </c>
      <c r="AR7">
        <f t="shared" si="3"/>
        <v>1.0501247198621197</v>
      </c>
    </row>
    <row r="8" spans="1:47" x14ac:dyDescent="0.2">
      <c r="A8" s="19" t="s">
        <v>53</v>
      </c>
      <c r="B8" s="20" t="s">
        <v>41</v>
      </c>
      <c r="C8" s="21" t="s">
        <v>41</v>
      </c>
      <c r="D8" s="21" t="s">
        <v>42</v>
      </c>
      <c r="E8" s="21" t="s">
        <v>43</v>
      </c>
      <c r="F8" s="22" t="s">
        <v>48</v>
      </c>
      <c r="G8" s="23" t="s">
        <v>44</v>
      </c>
      <c r="H8" s="20"/>
      <c r="I8" s="82" t="s">
        <v>45</v>
      </c>
      <c r="J8" s="21">
        <v>1</v>
      </c>
      <c r="K8" s="21" t="s">
        <v>41</v>
      </c>
      <c r="L8" s="21" t="s">
        <v>41</v>
      </c>
      <c r="M8" s="21" t="s">
        <v>46</v>
      </c>
      <c r="N8" s="24">
        <v>222773</v>
      </c>
      <c r="O8" s="33">
        <v>461</v>
      </c>
      <c r="P8" s="24">
        <f t="shared" si="0"/>
        <v>102698353</v>
      </c>
      <c r="Q8" s="34">
        <f t="shared" si="1"/>
        <v>2.9741935483870967</v>
      </c>
      <c r="R8" s="20" t="s">
        <v>41</v>
      </c>
      <c r="S8" s="82"/>
      <c r="T8" s="21" t="s">
        <v>41</v>
      </c>
      <c r="U8" s="21" t="s">
        <v>43</v>
      </c>
      <c r="V8" s="35" t="s">
        <v>41</v>
      </c>
      <c r="W8" s="35" t="s">
        <v>43</v>
      </c>
      <c r="X8" s="21" t="s">
        <v>41</v>
      </c>
      <c r="AB8" s="22" t="s">
        <v>41</v>
      </c>
      <c r="AC8" s="20">
        <v>9</v>
      </c>
      <c r="AD8" s="22">
        <v>100</v>
      </c>
      <c r="AE8" s="20">
        <v>32</v>
      </c>
      <c r="AF8" s="21">
        <v>8</v>
      </c>
      <c r="AG8" s="22">
        <v>256</v>
      </c>
      <c r="AI8" s="26">
        <v>19.2</v>
      </c>
      <c r="AJ8" s="27">
        <v>0</v>
      </c>
      <c r="AK8" s="27"/>
      <c r="AL8" s="28">
        <v>3818878.3783783801</v>
      </c>
      <c r="AM8" s="29">
        <v>10.559760000000001</v>
      </c>
      <c r="AN8" s="30">
        <v>10.18505</v>
      </c>
      <c r="AP8">
        <f t="shared" si="2"/>
        <v>10.259992</v>
      </c>
      <c r="AR8">
        <f t="shared" si="3"/>
        <v>1.0292171767775258</v>
      </c>
    </row>
    <row r="9" spans="1:47" x14ac:dyDescent="0.2">
      <c r="A9" s="19"/>
      <c r="B9" s="20"/>
      <c r="F9" s="22"/>
      <c r="G9" s="23"/>
      <c r="H9" s="20"/>
      <c r="I9" s="82"/>
      <c r="N9" s="24"/>
      <c r="O9" s="24"/>
      <c r="P9" s="24"/>
      <c r="Q9" s="25"/>
      <c r="R9" s="20"/>
      <c r="S9" s="82"/>
      <c r="AB9" s="22"/>
      <c r="AC9" s="20"/>
      <c r="AD9" s="22"/>
      <c r="AE9" s="20"/>
      <c r="AG9" s="22"/>
      <c r="AI9" s="26"/>
      <c r="AJ9" s="27"/>
      <c r="AK9" s="27"/>
      <c r="AL9" s="28"/>
      <c r="AM9" s="38"/>
      <c r="AN9" s="39"/>
    </row>
    <row r="10" spans="1:47" x14ac:dyDescent="0.2">
      <c r="A10" s="19" t="s">
        <v>54</v>
      </c>
      <c r="B10" s="20" t="s">
        <v>41</v>
      </c>
      <c r="C10" s="21" t="s">
        <v>41</v>
      </c>
      <c r="D10" s="21" t="s">
        <v>42</v>
      </c>
      <c r="E10" s="21" t="s">
        <v>43</v>
      </c>
      <c r="F10" s="22" t="s">
        <v>48</v>
      </c>
      <c r="G10" s="23" t="s">
        <v>44</v>
      </c>
      <c r="H10" s="20"/>
      <c r="I10" s="83" t="s">
        <v>55</v>
      </c>
      <c r="J10" s="35">
        <v>12</v>
      </c>
      <c r="K10" s="21" t="s">
        <v>41</v>
      </c>
      <c r="L10" s="21" t="s">
        <v>41</v>
      </c>
      <c r="M10" s="21" t="s">
        <v>46</v>
      </c>
      <c r="N10" s="24">
        <v>2447207</v>
      </c>
      <c r="O10" s="33">
        <v>155</v>
      </c>
      <c r="P10" s="24">
        <f>N10*O10</f>
        <v>379317085</v>
      </c>
      <c r="Q10" s="34">
        <f>P10/P$3</f>
        <v>10.985204670224848</v>
      </c>
      <c r="R10" s="20" t="s">
        <v>41</v>
      </c>
      <c r="S10" s="82"/>
      <c r="T10" s="21" t="s">
        <v>41</v>
      </c>
      <c r="U10" s="21" t="s">
        <v>41</v>
      </c>
      <c r="V10" s="35" t="s">
        <v>41</v>
      </c>
      <c r="W10" s="35" t="s">
        <v>41</v>
      </c>
      <c r="X10" s="21" t="s">
        <v>41</v>
      </c>
      <c r="AB10" s="22" t="s">
        <v>41</v>
      </c>
      <c r="AC10" s="20">
        <v>9</v>
      </c>
      <c r="AD10" s="22">
        <v>100</v>
      </c>
      <c r="AE10" s="32">
        <v>128</v>
      </c>
      <c r="AF10" s="21">
        <v>8</v>
      </c>
      <c r="AG10" s="22">
        <v>256</v>
      </c>
      <c r="AI10" s="26" t="s">
        <v>56</v>
      </c>
      <c r="AJ10" s="27"/>
      <c r="AK10" s="27"/>
      <c r="AL10" s="28"/>
      <c r="AM10" s="38"/>
      <c r="AN10" s="39"/>
    </row>
    <row r="11" spans="1:47" x14ac:dyDescent="0.2">
      <c r="A11" s="19"/>
      <c r="B11" s="20"/>
      <c r="F11" s="22"/>
      <c r="G11" s="23"/>
      <c r="H11" s="20"/>
      <c r="I11" s="82"/>
      <c r="N11" s="24"/>
      <c r="O11" s="24"/>
      <c r="P11" s="24"/>
      <c r="Q11" s="25"/>
      <c r="R11" s="20"/>
      <c r="S11" s="82"/>
      <c r="AB11" s="22"/>
      <c r="AC11" s="20"/>
      <c r="AD11" s="22"/>
      <c r="AE11" s="20"/>
      <c r="AG11" s="22"/>
      <c r="AI11" s="26"/>
      <c r="AJ11" s="27"/>
      <c r="AK11" s="27"/>
      <c r="AL11" s="28"/>
      <c r="AM11" s="38"/>
      <c r="AN11" s="39"/>
    </row>
    <row r="12" spans="1:47" x14ac:dyDescent="0.2">
      <c r="A12" s="19" t="s">
        <v>57</v>
      </c>
      <c r="B12" s="20" t="s">
        <v>41</v>
      </c>
      <c r="C12" s="21" t="s">
        <v>41</v>
      </c>
      <c r="D12" s="21" t="s">
        <v>42</v>
      </c>
      <c r="E12" s="21" t="s">
        <v>43</v>
      </c>
      <c r="F12" s="22" t="s">
        <v>48</v>
      </c>
      <c r="G12" s="23" t="s">
        <v>44</v>
      </c>
      <c r="H12" s="20"/>
      <c r="I12" s="82" t="s">
        <v>55</v>
      </c>
      <c r="J12" s="21">
        <v>12</v>
      </c>
      <c r="K12" s="35" t="s">
        <v>43</v>
      </c>
      <c r="L12" s="35" t="s">
        <v>41</v>
      </c>
      <c r="M12" s="21" t="s">
        <v>46</v>
      </c>
      <c r="N12" s="24">
        <v>252947</v>
      </c>
      <c r="O12" s="33">
        <v>155</v>
      </c>
      <c r="P12" s="24">
        <f>N12*O12</f>
        <v>39206785</v>
      </c>
      <c r="Q12" s="34">
        <f>P12/P$3</f>
        <v>1.1354472938821132</v>
      </c>
      <c r="R12" s="20" t="s">
        <v>41</v>
      </c>
      <c r="S12" s="82"/>
      <c r="T12" s="21" t="s">
        <v>41</v>
      </c>
      <c r="U12" s="21" t="s">
        <v>41</v>
      </c>
      <c r="V12" s="21" t="s">
        <v>41</v>
      </c>
      <c r="W12" s="21" t="s">
        <v>41</v>
      </c>
      <c r="X12" s="21" t="s">
        <v>41</v>
      </c>
      <c r="AB12" s="22" t="s">
        <v>41</v>
      </c>
      <c r="AC12" s="20">
        <v>9</v>
      </c>
      <c r="AD12" s="22">
        <v>100</v>
      </c>
      <c r="AE12" s="32">
        <v>16</v>
      </c>
      <c r="AF12" s="21">
        <v>8</v>
      </c>
      <c r="AG12" s="22">
        <v>256</v>
      </c>
      <c r="AI12" s="26">
        <v>28.8</v>
      </c>
      <c r="AJ12" s="27">
        <v>2</v>
      </c>
      <c r="AK12" s="27"/>
      <c r="AL12" s="28">
        <v>232312497.04724401</v>
      </c>
      <c r="AM12" s="36">
        <v>12.56222</v>
      </c>
      <c r="AN12" s="37">
        <v>10.84693</v>
      </c>
      <c r="AP12">
        <f>0.2*AM12+0.8*AN12</f>
        <v>11.189988000000001</v>
      </c>
      <c r="AR12">
        <f>AM12/AP12</f>
        <v>1.1226303370477251</v>
      </c>
    </row>
    <row r="13" spans="1:47" x14ac:dyDescent="0.2">
      <c r="A13" s="40"/>
      <c r="B13" s="41"/>
      <c r="C13" s="42"/>
      <c r="D13" s="42"/>
      <c r="E13" s="42"/>
      <c r="F13" s="43"/>
      <c r="G13" s="44"/>
      <c r="H13" s="41"/>
      <c r="I13" s="84"/>
      <c r="J13" s="42"/>
      <c r="K13" s="42"/>
      <c r="L13" s="42"/>
      <c r="M13" s="42"/>
      <c r="N13" s="45"/>
      <c r="O13" s="45"/>
      <c r="P13" s="45"/>
      <c r="Q13" s="46"/>
      <c r="R13" s="41"/>
      <c r="S13" s="84"/>
      <c r="T13" s="42"/>
      <c r="U13" s="42"/>
      <c r="V13" s="42"/>
      <c r="W13" s="42"/>
      <c r="X13" s="42"/>
      <c r="Y13" s="42"/>
      <c r="Z13" s="42"/>
      <c r="AA13" s="42"/>
      <c r="AB13" s="43"/>
      <c r="AC13" s="41"/>
      <c r="AD13" s="43"/>
      <c r="AE13" s="41"/>
      <c r="AF13" s="42"/>
      <c r="AG13" s="43"/>
      <c r="AH13" s="47"/>
      <c r="AI13" s="48"/>
      <c r="AJ13" s="42"/>
      <c r="AK13" s="42"/>
      <c r="AL13" s="49"/>
      <c r="AM13" s="50"/>
      <c r="AN13" s="51"/>
    </row>
    <row r="14" spans="1:47" x14ac:dyDescent="0.2">
      <c r="A14" s="19" t="s">
        <v>58</v>
      </c>
      <c r="B14" s="20" t="s">
        <v>41</v>
      </c>
      <c r="C14" s="21" t="s">
        <v>41</v>
      </c>
      <c r="D14" s="35" t="s">
        <v>59</v>
      </c>
      <c r="E14" s="21" t="s">
        <v>43</v>
      </c>
      <c r="F14" s="22" t="s">
        <v>48</v>
      </c>
      <c r="G14" s="23" t="s">
        <v>44</v>
      </c>
      <c r="H14" s="20"/>
      <c r="I14" s="82" t="s">
        <v>55</v>
      </c>
      <c r="J14" s="21">
        <v>12</v>
      </c>
      <c r="K14" s="21" t="s">
        <v>43</v>
      </c>
      <c r="L14" s="21" t="s">
        <v>41</v>
      </c>
      <c r="M14" s="21" t="s">
        <v>46</v>
      </c>
      <c r="N14" s="24">
        <v>253752</v>
      </c>
      <c r="O14" s="24">
        <v>155</v>
      </c>
      <c r="P14" s="24">
        <f>N14*O14</f>
        <v>39331560</v>
      </c>
      <c r="Q14" s="52">
        <f>P14/P$3</f>
        <v>1.1390608377137266</v>
      </c>
      <c r="R14" s="20" t="s">
        <v>41</v>
      </c>
      <c r="S14" s="82"/>
      <c r="T14" s="21" t="s">
        <v>41</v>
      </c>
      <c r="U14" s="21" t="s">
        <v>41</v>
      </c>
      <c r="V14" s="21" t="s">
        <v>41</v>
      </c>
      <c r="W14" s="21" t="s">
        <v>41</v>
      </c>
      <c r="X14" s="21" t="s">
        <v>41</v>
      </c>
      <c r="AB14" s="22" t="s">
        <v>41</v>
      </c>
      <c r="AC14" s="20">
        <v>9</v>
      </c>
      <c r="AD14" s="22">
        <v>100</v>
      </c>
      <c r="AE14" s="20">
        <v>16</v>
      </c>
      <c r="AF14" s="21">
        <v>8</v>
      </c>
      <c r="AG14" s="22">
        <v>256</v>
      </c>
      <c r="AI14" s="26">
        <v>21.3</v>
      </c>
      <c r="AJ14" s="27">
        <v>1</v>
      </c>
      <c r="AK14" s="27"/>
      <c r="AL14" s="53">
        <v>232698290.513834</v>
      </c>
      <c r="AM14" s="36">
        <v>12.532220000000001</v>
      </c>
      <c r="AN14" s="37">
        <v>11.11693</v>
      </c>
      <c r="AP14">
        <f>0.2*AM14+0.8*AN14</f>
        <v>11.399988</v>
      </c>
      <c r="AR14">
        <f>AM14/AP14</f>
        <v>1.0993187010372292</v>
      </c>
    </row>
    <row r="15" spans="1:47" x14ac:dyDescent="0.2">
      <c r="A15" s="19" t="s">
        <v>60</v>
      </c>
      <c r="B15" s="20" t="s">
        <v>41</v>
      </c>
      <c r="C15" s="21" t="s">
        <v>41</v>
      </c>
      <c r="D15" s="54" t="s">
        <v>59</v>
      </c>
      <c r="E15" s="21" t="s">
        <v>43</v>
      </c>
      <c r="F15" s="22" t="s">
        <v>48</v>
      </c>
      <c r="G15" s="23" t="s">
        <v>44</v>
      </c>
      <c r="H15" s="20"/>
      <c r="I15" s="83" t="s">
        <v>61</v>
      </c>
      <c r="J15" s="35">
        <v>39</v>
      </c>
      <c r="K15" s="21" t="s">
        <v>43</v>
      </c>
      <c r="L15" s="21" t="s">
        <v>41</v>
      </c>
      <c r="M15" s="21" t="s">
        <v>46</v>
      </c>
      <c r="N15" s="33">
        <v>745312</v>
      </c>
      <c r="O15" s="24">
        <v>155</v>
      </c>
      <c r="P15" s="33">
        <f>N15*O15</f>
        <v>115523360</v>
      </c>
      <c r="Q15" s="34">
        <f>P15/P$3</f>
        <v>3.3456119009036103</v>
      </c>
      <c r="R15" s="20" t="s">
        <v>41</v>
      </c>
      <c r="S15" s="82"/>
      <c r="T15" s="21" t="s">
        <v>41</v>
      </c>
      <c r="U15" s="21" t="s">
        <v>41</v>
      </c>
      <c r="V15" s="21" t="s">
        <v>41</v>
      </c>
      <c r="W15" s="21" t="s">
        <v>41</v>
      </c>
      <c r="X15" s="21" t="s">
        <v>41</v>
      </c>
      <c r="AB15" s="22" t="s">
        <v>41</v>
      </c>
      <c r="AC15" s="20">
        <v>9</v>
      </c>
      <c r="AD15" s="22">
        <v>100</v>
      </c>
      <c r="AE15" s="20">
        <v>32</v>
      </c>
      <c r="AF15" s="21">
        <v>8</v>
      </c>
      <c r="AG15" s="22">
        <v>128</v>
      </c>
      <c r="AI15" s="26">
        <v>33.200000000000003</v>
      </c>
      <c r="AJ15" s="27">
        <v>3</v>
      </c>
      <c r="AK15" s="27"/>
      <c r="AL15" s="53">
        <v>816402312.08053696</v>
      </c>
      <c r="AM15" s="36">
        <v>12.92971</v>
      </c>
      <c r="AN15" s="37">
        <v>11.01756</v>
      </c>
      <c r="AP15">
        <f>0.2*AM15+0.8*AN15</f>
        <v>11.399989999999999</v>
      </c>
      <c r="AR15">
        <f>AM15/AP15</f>
        <v>1.1341860826193708</v>
      </c>
    </row>
    <row r="16" spans="1:47" ht="12.2" customHeight="1" x14ac:dyDescent="0.2">
      <c r="A16" s="19"/>
      <c r="B16" s="20"/>
      <c r="F16" s="22"/>
      <c r="G16" s="23"/>
      <c r="H16" s="20"/>
      <c r="I16" s="82"/>
      <c r="N16" s="24"/>
      <c r="O16" s="24"/>
      <c r="P16" s="24"/>
      <c r="Q16" s="25"/>
      <c r="R16" s="20"/>
      <c r="S16" s="82"/>
      <c r="AB16" s="22"/>
      <c r="AC16" s="20"/>
      <c r="AD16" s="22"/>
      <c r="AE16" s="20"/>
      <c r="AG16" s="22"/>
      <c r="AI16" s="26"/>
      <c r="AJ16" s="27"/>
      <c r="AK16" s="27"/>
      <c r="AL16" s="28"/>
      <c r="AM16" s="38"/>
      <c r="AN16" s="39"/>
    </row>
    <row r="17" spans="1:44" x14ac:dyDescent="0.2">
      <c r="A17" s="19" t="s">
        <v>62</v>
      </c>
      <c r="B17" s="20" t="s">
        <v>41</v>
      </c>
      <c r="C17" s="21" t="s">
        <v>41</v>
      </c>
      <c r="D17" s="21" t="s">
        <v>59</v>
      </c>
      <c r="E17" s="35" t="s">
        <v>41</v>
      </c>
      <c r="F17" s="22" t="s">
        <v>48</v>
      </c>
      <c r="G17" s="23" t="s">
        <v>44</v>
      </c>
      <c r="H17" s="20"/>
      <c r="I17" s="82" t="s">
        <v>61</v>
      </c>
      <c r="J17" s="35">
        <v>39</v>
      </c>
      <c r="K17" s="21" t="s">
        <v>43</v>
      </c>
      <c r="L17" s="21" t="s">
        <v>41</v>
      </c>
      <c r="M17" s="35" t="s">
        <v>63</v>
      </c>
      <c r="N17" s="33">
        <v>725505</v>
      </c>
      <c r="O17" s="24">
        <v>155</v>
      </c>
      <c r="P17" s="33">
        <f>N17*O17</f>
        <v>112453275</v>
      </c>
      <c r="Q17" s="34">
        <f>P17/P$3</f>
        <v>3.2567007671486223</v>
      </c>
      <c r="R17" s="20" t="s">
        <v>41</v>
      </c>
      <c r="S17" s="82"/>
      <c r="T17" s="21" t="s">
        <v>41</v>
      </c>
      <c r="U17" s="21" t="s">
        <v>41</v>
      </c>
      <c r="V17" s="21" t="s">
        <v>41</v>
      </c>
      <c r="W17" s="21" t="s">
        <v>41</v>
      </c>
      <c r="X17" s="21" t="s">
        <v>41</v>
      </c>
      <c r="AB17" s="22" t="s">
        <v>41</v>
      </c>
      <c r="AC17" s="32">
        <v>7</v>
      </c>
      <c r="AD17" s="22">
        <v>100</v>
      </c>
      <c r="AE17" s="20">
        <v>16</v>
      </c>
      <c r="AF17" s="21">
        <v>8</v>
      </c>
      <c r="AG17" s="22">
        <v>128</v>
      </c>
      <c r="AI17" s="26">
        <v>2.5</v>
      </c>
      <c r="AJ17" s="27">
        <v>0</v>
      </c>
      <c r="AK17" s="27"/>
      <c r="AL17" s="28">
        <v>10532976</v>
      </c>
      <c r="AM17" s="29">
        <v>12.352220000000001</v>
      </c>
      <c r="AN17" s="30">
        <v>11.01193</v>
      </c>
      <c r="AP17">
        <f>0.2*AM17+0.8*AN17</f>
        <v>11.279988000000001</v>
      </c>
      <c r="AR17">
        <f>AM17/AP17</f>
        <v>1.0950561294923362</v>
      </c>
    </row>
    <row r="18" spans="1:44" x14ac:dyDescent="0.2">
      <c r="A18" s="19" t="s">
        <v>64</v>
      </c>
      <c r="B18" s="20" t="s">
        <v>41</v>
      </c>
      <c r="C18" s="21" t="s">
        <v>41</v>
      </c>
      <c r="D18" s="21" t="s">
        <v>59</v>
      </c>
      <c r="E18" s="54" t="s">
        <v>41</v>
      </c>
      <c r="F18" s="22" t="s">
        <v>48</v>
      </c>
      <c r="G18" s="55" t="s">
        <v>65</v>
      </c>
      <c r="H18" s="32"/>
      <c r="I18" s="82" t="s">
        <v>61</v>
      </c>
      <c r="J18" s="54">
        <v>39</v>
      </c>
      <c r="K18" s="21" t="s">
        <v>43</v>
      </c>
      <c r="L18" s="21" t="s">
        <v>41</v>
      </c>
      <c r="M18" s="54" t="s">
        <v>63</v>
      </c>
      <c r="N18" s="56">
        <v>725505</v>
      </c>
      <c r="O18" s="56">
        <v>155</v>
      </c>
      <c r="P18" s="56">
        <f>N18*O18</f>
        <v>112453275</v>
      </c>
      <c r="Q18" s="52">
        <f>P18/P$3</f>
        <v>3.2567007671486223</v>
      </c>
      <c r="R18" s="20" t="s">
        <v>41</v>
      </c>
      <c r="S18" s="82"/>
      <c r="T18" s="21" t="s">
        <v>41</v>
      </c>
      <c r="U18" s="21" t="s">
        <v>41</v>
      </c>
      <c r="V18" s="21" t="s">
        <v>41</v>
      </c>
      <c r="W18" s="21" t="s">
        <v>41</v>
      </c>
      <c r="X18" s="21" t="s">
        <v>41</v>
      </c>
      <c r="AB18" s="22" t="s">
        <v>41</v>
      </c>
      <c r="AC18" s="57">
        <v>7</v>
      </c>
      <c r="AD18" s="22">
        <v>100</v>
      </c>
      <c r="AE18" s="20">
        <v>16</v>
      </c>
      <c r="AF18" s="21">
        <v>8</v>
      </c>
      <c r="AG18" s="22">
        <v>128</v>
      </c>
      <c r="AI18" s="26">
        <v>2.6</v>
      </c>
      <c r="AJ18" s="27">
        <v>0</v>
      </c>
      <c r="AK18" s="27"/>
      <c r="AL18" s="28">
        <v>10937695.4354669</v>
      </c>
      <c r="AM18" s="36">
        <v>11.86473</v>
      </c>
      <c r="AN18" s="30">
        <v>10.533799999999999</v>
      </c>
      <c r="AP18">
        <f>0.2*AM18+0.8*AN18</f>
        <v>10.799986000000001</v>
      </c>
      <c r="AR18">
        <f>AM18/AP18</f>
        <v>1.0985875352060641</v>
      </c>
    </row>
    <row r="19" spans="1:44" x14ac:dyDescent="0.2">
      <c r="A19" s="19" t="s">
        <v>66</v>
      </c>
      <c r="B19" s="20" t="s">
        <v>41</v>
      </c>
      <c r="C19" s="21" t="s">
        <v>41</v>
      </c>
      <c r="D19" s="21" t="s">
        <v>59</v>
      </c>
      <c r="E19" s="54" t="s">
        <v>41</v>
      </c>
      <c r="F19" s="22" t="s">
        <v>48</v>
      </c>
      <c r="G19" s="55" t="s">
        <v>44</v>
      </c>
      <c r="H19" s="32"/>
      <c r="I19" s="82" t="s">
        <v>61</v>
      </c>
      <c r="J19" s="54">
        <v>39</v>
      </c>
      <c r="K19" s="21" t="s">
        <v>43</v>
      </c>
      <c r="L19" s="21" t="s">
        <v>41</v>
      </c>
      <c r="M19" s="54" t="s">
        <v>63</v>
      </c>
      <c r="N19" s="56">
        <v>725505</v>
      </c>
      <c r="O19" s="33">
        <v>308</v>
      </c>
      <c r="P19" s="33">
        <f>N19*O19</f>
        <v>223455540</v>
      </c>
      <c r="Q19" s="34">
        <f>P19/P$3</f>
        <v>6.4713795889146812</v>
      </c>
      <c r="R19" s="20" t="s">
        <v>41</v>
      </c>
      <c r="S19" s="82"/>
      <c r="T19" s="21" t="s">
        <v>41</v>
      </c>
      <c r="U19" s="35" t="s">
        <v>43</v>
      </c>
      <c r="V19" s="21" t="s">
        <v>41</v>
      </c>
      <c r="W19" s="21" t="s">
        <v>41</v>
      </c>
      <c r="X19" s="21" t="s">
        <v>41</v>
      </c>
      <c r="AB19" s="22" t="s">
        <v>41</v>
      </c>
      <c r="AC19" s="57">
        <v>7</v>
      </c>
      <c r="AD19" s="22">
        <v>100</v>
      </c>
      <c r="AE19" s="20">
        <v>16</v>
      </c>
      <c r="AF19" s="21">
        <v>8</v>
      </c>
      <c r="AG19" s="22">
        <v>128</v>
      </c>
      <c r="AI19" s="26">
        <v>3.9</v>
      </c>
      <c r="AJ19" s="27">
        <v>0</v>
      </c>
      <c r="AK19" s="27"/>
      <c r="AL19" s="28">
        <v>10972902.9380902</v>
      </c>
      <c r="AM19" s="36">
        <v>12.38597</v>
      </c>
      <c r="AN19" s="37">
        <v>11.11599</v>
      </c>
      <c r="AP19">
        <f>0.2*AM19+0.8*AN19</f>
        <v>11.369986000000001</v>
      </c>
      <c r="AR19">
        <f>AM19/AP19</f>
        <v>1.0893566623564883</v>
      </c>
    </row>
    <row r="20" spans="1:44" x14ac:dyDescent="0.2">
      <c r="A20" s="19" t="s">
        <v>67</v>
      </c>
      <c r="B20" s="20" t="s">
        <v>41</v>
      </c>
      <c r="C20" s="21" t="s">
        <v>41</v>
      </c>
      <c r="D20" s="21" t="s">
        <v>59</v>
      </c>
      <c r="E20" s="54" t="s">
        <v>41</v>
      </c>
      <c r="F20" s="22" t="s">
        <v>48</v>
      </c>
      <c r="G20" s="23" t="s">
        <v>44</v>
      </c>
      <c r="H20" s="20"/>
      <c r="I20" s="82" t="s">
        <v>61</v>
      </c>
      <c r="J20" s="54">
        <v>39</v>
      </c>
      <c r="K20" s="21" t="s">
        <v>43</v>
      </c>
      <c r="L20" s="21" t="s">
        <v>41</v>
      </c>
      <c r="M20" s="54" t="s">
        <v>63</v>
      </c>
      <c r="N20" s="56">
        <v>725505</v>
      </c>
      <c r="O20" s="33">
        <v>461</v>
      </c>
      <c r="P20" s="33">
        <f>N20*O20</f>
        <v>334457805</v>
      </c>
      <c r="Q20" s="34">
        <f>P20/P$3</f>
        <v>9.6860584106807401</v>
      </c>
      <c r="R20" s="20" t="s">
        <v>41</v>
      </c>
      <c r="S20" s="82"/>
      <c r="T20" s="21" t="s">
        <v>41</v>
      </c>
      <c r="U20" s="21" t="s">
        <v>43</v>
      </c>
      <c r="V20" s="35" t="s">
        <v>43</v>
      </c>
      <c r="W20" s="21" t="s">
        <v>41</v>
      </c>
      <c r="X20" s="21" t="s">
        <v>41</v>
      </c>
      <c r="AB20" s="22" t="s">
        <v>41</v>
      </c>
      <c r="AC20" s="20">
        <v>7</v>
      </c>
      <c r="AD20" s="22">
        <v>100</v>
      </c>
      <c r="AE20" s="57">
        <v>16</v>
      </c>
      <c r="AF20" s="21">
        <v>8</v>
      </c>
      <c r="AG20" s="22">
        <v>128</v>
      </c>
      <c r="AI20" s="26">
        <v>8</v>
      </c>
      <c r="AJ20" s="27">
        <v>0</v>
      </c>
      <c r="AK20" s="27"/>
      <c r="AL20" s="28">
        <v>11671084.4700944</v>
      </c>
      <c r="AM20" s="36">
        <v>12.04848</v>
      </c>
      <c r="AN20" s="37">
        <v>10.525370000000001</v>
      </c>
      <c r="AP20">
        <f>0.2*AM20+0.8*AN20</f>
        <v>10.829992000000001</v>
      </c>
      <c r="AR20">
        <f>AM20/AP20</f>
        <v>1.1125105170899479</v>
      </c>
    </row>
    <row r="21" spans="1:44" x14ac:dyDescent="0.2">
      <c r="A21" s="19"/>
      <c r="B21" s="20"/>
      <c r="F21" s="22"/>
      <c r="G21" s="23"/>
      <c r="H21" s="20"/>
      <c r="I21" s="82"/>
      <c r="N21" s="24"/>
      <c r="O21" s="24"/>
      <c r="P21" s="24"/>
      <c r="Q21" s="25"/>
      <c r="R21" s="20"/>
      <c r="S21" s="82"/>
      <c r="AB21" s="22"/>
      <c r="AC21" s="20"/>
      <c r="AD21" s="22"/>
      <c r="AE21" s="20"/>
      <c r="AG21" s="22"/>
      <c r="AI21" s="26"/>
      <c r="AJ21" s="27"/>
      <c r="AK21" s="27"/>
      <c r="AL21" s="28"/>
      <c r="AM21" s="58"/>
      <c r="AN21" s="39"/>
    </row>
    <row r="22" spans="1:44" x14ac:dyDescent="0.2">
      <c r="A22" s="19" t="s">
        <v>68</v>
      </c>
      <c r="B22" s="20" t="s">
        <v>41</v>
      </c>
      <c r="C22" s="21" t="s">
        <v>41</v>
      </c>
      <c r="D22" s="21" t="s">
        <v>59</v>
      </c>
      <c r="E22" s="59" t="s">
        <v>41</v>
      </c>
      <c r="F22" s="22" t="s">
        <v>48</v>
      </c>
      <c r="G22" s="23" t="s">
        <v>44</v>
      </c>
      <c r="H22" s="20"/>
      <c r="I22" s="82" t="s">
        <v>61</v>
      </c>
      <c r="J22" s="54">
        <v>39</v>
      </c>
      <c r="K22" s="21" t="s">
        <v>43</v>
      </c>
      <c r="L22" s="35" t="s">
        <v>43</v>
      </c>
      <c r="M22" s="54" t="s">
        <v>63</v>
      </c>
      <c r="N22" s="56">
        <v>725505</v>
      </c>
      <c r="O22" s="33">
        <v>811</v>
      </c>
      <c r="P22" s="33">
        <f>N22*O22</f>
        <v>588384555</v>
      </c>
      <c r="Q22" s="34">
        <f>P22/P$3</f>
        <v>17.039898852629243</v>
      </c>
      <c r="R22" s="20" t="s">
        <v>41</v>
      </c>
      <c r="S22" s="82"/>
      <c r="T22" s="21" t="s">
        <v>41</v>
      </c>
      <c r="U22" s="21" t="s">
        <v>41</v>
      </c>
      <c r="V22" s="21" t="s">
        <v>41</v>
      </c>
      <c r="W22" s="21" t="s">
        <v>41</v>
      </c>
      <c r="X22" s="21" t="s">
        <v>41</v>
      </c>
      <c r="AB22" s="31" t="s">
        <v>43</v>
      </c>
      <c r="AC22" s="57">
        <v>7</v>
      </c>
      <c r="AD22" s="22">
        <v>100</v>
      </c>
      <c r="AE22" s="20">
        <v>64</v>
      </c>
      <c r="AF22" s="21">
        <v>8</v>
      </c>
      <c r="AG22" s="22">
        <v>300</v>
      </c>
      <c r="AI22" s="26"/>
      <c r="AJ22" s="27"/>
      <c r="AK22" s="27"/>
      <c r="AL22" s="28"/>
      <c r="AM22" s="58"/>
      <c r="AN22" s="39"/>
    </row>
    <row r="23" spans="1:44" x14ac:dyDescent="0.2">
      <c r="A23" s="19"/>
      <c r="B23" s="20"/>
      <c r="E23" s="59"/>
      <c r="F23" s="22"/>
      <c r="G23" s="23"/>
      <c r="H23" s="20"/>
      <c r="I23" s="82"/>
      <c r="J23" s="54"/>
      <c r="M23" s="54"/>
      <c r="N23" s="56"/>
      <c r="O23" s="24"/>
      <c r="P23" s="56"/>
      <c r="Q23" s="52"/>
      <c r="R23" s="20"/>
      <c r="S23" s="82"/>
      <c r="AB23" s="60"/>
      <c r="AC23" s="57"/>
      <c r="AD23" s="22"/>
      <c r="AE23" s="20"/>
      <c r="AG23" s="22"/>
      <c r="AI23" s="26">
        <v>9.6999999999999993</v>
      </c>
      <c r="AJ23" s="27">
        <v>1</v>
      </c>
      <c r="AK23" s="27"/>
      <c r="AL23" s="28">
        <v>11585782.791185699</v>
      </c>
      <c r="AM23" s="36">
        <v>12.757210000000001</v>
      </c>
      <c r="AN23" s="39">
        <v>11.098179999999999</v>
      </c>
      <c r="AP23">
        <f>0.2*AM23+0.8*AN23</f>
        <v>11.429986</v>
      </c>
      <c r="AR23">
        <f>AM23/AP23</f>
        <v>1.1161177275282752</v>
      </c>
    </row>
    <row r="24" spans="1:44" x14ac:dyDescent="0.2">
      <c r="A24" s="19" t="s">
        <v>69</v>
      </c>
      <c r="B24" s="20" t="s">
        <v>41</v>
      </c>
      <c r="C24" s="21" t="s">
        <v>41</v>
      </c>
      <c r="D24" s="21" t="s">
        <v>59</v>
      </c>
      <c r="E24" s="59" t="s">
        <v>41</v>
      </c>
      <c r="F24" s="22" t="s">
        <v>48</v>
      </c>
      <c r="G24" s="23" t="s">
        <v>44</v>
      </c>
      <c r="H24" s="20"/>
      <c r="I24" s="82" t="s">
        <v>61</v>
      </c>
      <c r="J24" s="54">
        <v>39</v>
      </c>
      <c r="K24" s="21" t="s">
        <v>43</v>
      </c>
      <c r="L24" s="35" t="s">
        <v>41</v>
      </c>
      <c r="M24" s="54" t="s">
        <v>63</v>
      </c>
      <c r="N24" s="56">
        <v>725505</v>
      </c>
      <c r="O24" s="33">
        <v>155</v>
      </c>
      <c r="P24" s="33">
        <f>N24*O24</f>
        <v>112453275</v>
      </c>
      <c r="Q24" s="34">
        <f>P24/P$3</f>
        <v>3.2567007671486223</v>
      </c>
      <c r="R24" s="20" t="s">
        <v>41</v>
      </c>
      <c r="S24" s="82"/>
      <c r="T24" s="21" t="s">
        <v>41</v>
      </c>
      <c r="U24" s="21" t="s">
        <v>41</v>
      </c>
      <c r="V24" s="21" t="s">
        <v>41</v>
      </c>
      <c r="W24" s="21" t="s">
        <v>41</v>
      </c>
      <c r="X24" s="21" t="s">
        <v>41</v>
      </c>
      <c r="AB24" s="31" t="s">
        <v>41</v>
      </c>
      <c r="AC24" s="57">
        <v>7</v>
      </c>
      <c r="AD24" s="31">
        <v>999</v>
      </c>
      <c r="AE24" s="20">
        <v>16</v>
      </c>
      <c r="AF24" s="21">
        <v>8</v>
      </c>
      <c r="AG24" s="22">
        <v>128</v>
      </c>
      <c r="AI24" s="26">
        <v>7.8</v>
      </c>
      <c r="AJ24" s="27">
        <v>0</v>
      </c>
      <c r="AK24" s="27"/>
      <c r="AL24" s="61">
        <v>10447799</v>
      </c>
      <c r="AM24" s="62">
        <v>11.759729999999999</v>
      </c>
      <c r="AN24" s="63">
        <v>10.74755</v>
      </c>
      <c r="AP24">
        <f>0.2*AM24+0.8*AN24</f>
        <v>10.949986000000001</v>
      </c>
      <c r="AR24">
        <f>AM24/AP24</f>
        <v>1.0739493182913658</v>
      </c>
    </row>
    <row r="25" spans="1:44" x14ac:dyDescent="0.2">
      <c r="A25" s="19" t="s">
        <v>70</v>
      </c>
      <c r="B25" s="20" t="s">
        <v>41</v>
      </c>
      <c r="C25" s="21" t="s">
        <v>41</v>
      </c>
      <c r="D25" s="21" t="s">
        <v>59</v>
      </c>
      <c r="E25" s="59" t="s">
        <v>41</v>
      </c>
      <c r="F25" s="22" t="s">
        <v>48</v>
      </c>
      <c r="G25" s="23" t="s">
        <v>44</v>
      </c>
      <c r="H25" s="20"/>
      <c r="I25" s="82" t="s">
        <v>61</v>
      </c>
      <c r="J25" s="54">
        <v>39</v>
      </c>
      <c r="K25" s="21" t="s">
        <v>43</v>
      </c>
      <c r="L25" s="35" t="s">
        <v>43</v>
      </c>
      <c r="M25" s="54" t="s">
        <v>63</v>
      </c>
      <c r="N25" s="56">
        <v>725505</v>
      </c>
      <c r="O25" s="33">
        <v>1087</v>
      </c>
      <c r="P25" s="33">
        <f>N25*O25</f>
        <v>788623935</v>
      </c>
      <c r="Q25" s="34">
        <f>P25/P$3</f>
        <v>22.838927315422918</v>
      </c>
      <c r="R25" s="32" t="s">
        <v>43</v>
      </c>
      <c r="S25" s="83"/>
      <c r="T25" s="21" t="s">
        <v>41</v>
      </c>
      <c r="U25" s="21" t="s">
        <v>43</v>
      </c>
      <c r="V25" s="21" t="s">
        <v>41</v>
      </c>
      <c r="W25" s="21" t="s">
        <v>41</v>
      </c>
      <c r="X25" s="21" t="s">
        <v>41</v>
      </c>
      <c r="AB25" s="60" t="s">
        <v>43</v>
      </c>
      <c r="AC25" s="57">
        <v>7</v>
      </c>
      <c r="AD25" s="22">
        <v>999</v>
      </c>
      <c r="AE25" s="20">
        <v>64</v>
      </c>
      <c r="AF25" s="21">
        <v>8</v>
      </c>
      <c r="AG25" s="22">
        <v>300</v>
      </c>
      <c r="AI25" s="26">
        <v>14</v>
      </c>
      <c r="AJ25" s="27">
        <v>0</v>
      </c>
      <c r="AK25" s="27"/>
      <c r="AL25" s="53">
        <v>11686329.2235047</v>
      </c>
      <c r="AM25" s="36">
        <v>12.61472</v>
      </c>
      <c r="AN25" s="37">
        <v>10.98381</v>
      </c>
      <c r="AP25">
        <f>0.2*AM25+0.8*AN25</f>
        <v>11.309992000000001</v>
      </c>
      <c r="AR25">
        <f>AM25/AP25</f>
        <v>1.115360647469954</v>
      </c>
    </row>
    <row r="26" spans="1:44" x14ac:dyDescent="0.2">
      <c r="A26" s="19" t="s">
        <v>71</v>
      </c>
      <c r="B26" s="20" t="s">
        <v>41</v>
      </c>
      <c r="C26" s="21" t="s">
        <v>41</v>
      </c>
      <c r="D26" s="21" t="s">
        <v>59</v>
      </c>
      <c r="E26" s="59" t="s">
        <v>41</v>
      </c>
      <c r="F26" s="22" t="s">
        <v>48</v>
      </c>
      <c r="G26" s="23" t="s">
        <v>44</v>
      </c>
      <c r="H26" s="20"/>
      <c r="I26" s="82" t="s">
        <v>61</v>
      </c>
      <c r="J26" s="54">
        <v>39</v>
      </c>
      <c r="K26" s="21" t="s">
        <v>43</v>
      </c>
      <c r="L26" s="54" t="s">
        <v>43</v>
      </c>
      <c r="M26" s="54" t="s">
        <v>63</v>
      </c>
      <c r="N26" s="56">
        <v>725505</v>
      </c>
      <c r="O26" s="33">
        <v>109</v>
      </c>
      <c r="P26" s="33">
        <f>N26*O26</f>
        <v>79080045</v>
      </c>
      <c r="Q26" s="34">
        <f>P26/P$3</f>
        <v>2.2901960233496763</v>
      </c>
      <c r="R26" s="32" t="s">
        <v>43</v>
      </c>
      <c r="S26" s="83"/>
      <c r="T26" s="21" t="s">
        <v>41</v>
      </c>
      <c r="U26" s="21" t="s">
        <v>43</v>
      </c>
      <c r="V26" s="21" t="s">
        <v>41</v>
      </c>
      <c r="W26" s="21" t="s">
        <v>41</v>
      </c>
      <c r="X26" s="21" t="s">
        <v>41</v>
      </c>
      <c r="AB26" s="60" t="s">
        <v>43</v>
      </c>
      <c r="AC26" s="57">
        <v>7</v>
      </c>
      <c r="AD26" s="22">
        <v>300</v>
      </c>
      <c r="AE26" s="20">
        <v>64</v>
      </c>
      <c r="AF26" s="21">
        <v>8</v>
      </c>
      <c r="AG26" s="22">
        <v>300</v>
      </c>
      <c r="AI26" s="26">
        <v>5.5</v>
      </c>
      <c r="AJ26" s="27">
        <v>0</v>
      </c>
      <c r="AK26" s="27"/>
      <c r="AL26" s="64">
        <v>11251362.277019899</v>
      </c>
      <c r="AM26" s="36">
        <v>12.19847</v>
      </c>
      <c r="AN26" s="65">
        <v>11.425369999999999</v>
      </c>
      <c r="AP26">
        <f>0.2*AM26+0.8*AN26</f>
        <v>11.579989999999999</v>
      </c>
      <c r="AR26">
        <f>AM26/AP26</f>
        <v>1.053409372546954</v>
      </c>
    </row>
    <row r="27" spans="1:44" x14ac:dyDescent="0.2">
      <c r="A27" s="40"/>
      <c r="B27" s="41"/>
      <c r="C27" s="42"/>
      <c r="D27" s="42"/>
      <c r="E27" s="42"/>
      <c r="F27" s="43"/>
      <c r="G27" s="44"/>
      <c r="H27" s="41"/>
      <c r="I27" s="84"/>
      <c r="J27" s="42"/>
      <c r="K27" s="42"/>
      <c r="L27" s="42"/>
      <c r="M27" s="42"/>
      <c r="N27" s="45"/>
      <c r="O27" s="45"/>
      <c r="P27" s="45"/>
      <c r="Q27" s="46"/>
      <c r="R27" s="41"/>
      <c r="S27" s="84"/>
      <c r="T27" s="42"/>
      <c r="U27" s="42"/>
      <c r="V27" s="42"/>
      <c r="W27" s="42"/>
      <c r="X27" s="42"/>
      <c r="Y27" s="42"/>
      <c r="Z27" s="42"/>
      <c r="AA27" s="42"/>
      <c r="AB27" s="43"/>
      <c r="AC27" s="41"/>
      <c r="AD27" s="43"/>
      <c r="AE27" s="41"/>
      <c r="AF27" s="42"/>
      <c r="AG27" s="43"/>
      <c r="AH27" s="47"/>
      <c r="AI27" s="48"/>
      <c r="AJ27" s="42"/>
      <c r="AK27" s="42"/>
      <c r="AL27" s="49"/>
      <c r="AM27" s="66"/>
      <c r="AN27" s="67"/>
    </row>
    <row r="28" spans="1:44" x14ac:dyDescent="0.2">
      <c r="A28" s="19" t="s">
        <v>72</v>
      </c>
      <c r="B28" s="20" t="s">
        <v>41</v>
      </c>
      <c r="C28" s="35" t="s">
        <v>43</v>
      </c>
      <c r="D28" s="21" t="s">
        <v>59</v>
      </c>
      <c r="E28" s="59" t="s">
        <v>41</v>
      </c>
      <c r="F28" s="22" t="s">
        <v>48</v>
      </c>
      <c r="G28" s="23" t="s">
        <v>44</v>
      </c>
      <c r="H28" s="20"/>
      <c r="I28" s="82" t="s">
        <v>61</v>
      </c>
      <c r="J28" s="54">
        <v>39</v>
      </c>
      <c r="K28" s="35" t="s">
        <v>41</v>
      </c>
      <c r="L28" s="35" t="s">
        <v>41</v>
      </c>
      <c r="M28" s="54" t="s">
        <v>63</v>
      </c>
      <c r="N28" s="33">
        <v>6948032</v>
      </c>
      <c r="O28" s="33">
        <v>6</v>
      </c>
      <c r="P28" s="33">
        <f>N28*O28</f>
        <v>41688192</v>
      </c>
      <c r="Q28" s="34">
        <f>P28/P$3</f>
        <v>1.2073100304765607</v>
      </c>
      <c r="R28" s="32" t="s">
        <v>41</v>
      </c>
      <c r="S28" s="83"/>
      <c r="T28" s="21" t="s">
        <v>41</v>
      </c>
      <c r="U28" s="21" t="s">
        <v>41</v>
      </c>
      <c r="V28" s="21" t="s">
        <v>41</v>
      </c>
      <c r="W28" s="21" t="s">
        <v>41</v>
      </c>
      <c r="X28" s="21" t="s">
        <v>41</v>
      </c>
      <c r="AB28" s="31" t="s">
        <v>41</v>
      </c>
      <c r="AC28" s="32">
        <v>4</v>
      </c>
      <c r="AD28" s="22">
        <v>999</v>
      </c>
      <c r="AE28" s="32">
        <v>16</v>
      </c>
      <c r="AF28" s="35">
        <v>4</v>
      </c>
      <c r="AG28" s="31">
        <v>128</v>
      </c>
      <c r="AI28" s="26"/>
      <c r="AJ28" s="27"/>
      <c r="AK28" s="27"/>
      <c r="AL28" s="28"/>
      <c r="AM28" s="58"/>
      <c r="AN28" s="39"/>
    </row>
    <row r="29" spans="1:44" s="76" customFormat="1" x14ac:dyDescent="0.2">
      <c r="A29" s="69"/>
      <c r="B29" s="70"/>
      <c r="C29" s="71"/>
      <c r="D29" s="71"/>
      <c r="E29" s="71"/>
      <c r="F29" s="72"/>
      <c r="G29" s="73"/>
      <c r="H29" s="70"/>
      <c r="I29" s="85"/>
      <c r="J29" s="71"/>
      <c r="K29" s="71"/>
      <c r="L29" s="71"/>
      <c r="M29" s="71"/>
      <c r="N29" s="74"/>
      <c r="O29" s="74"/>
      <c r="P29" s="74"/>
      <c r="Q29" s="75"/>
      <c r="R29" s="70"/>
      <c r="S29" s="85"/>
      <c r="T29" s="71"/>
      <c r="U29" s="71"/>
      <c r="V29" s="71"/>
      <c r="W29" s="71"/>
      <c r="X29" s="71"/>
      <c r="Y29" s="71"/>
      <c r="Z29" s="71"/>
      <c r="AA29" s="71"/>
      <c r="AB29" s="72"/>
      <c r="AC29" s="70"/>
      <c r="AD29" s="72"/>
      <c r="AE29" s="70"/>
      <c r="AF29" s="71"/>
      <c r="AG29" s="72"/>
      <c r="AI29" s="77"/>
      <c r="AJ29" s="78"/>
      <c r="AK29" s="78"/>
      <c r="AL29" s="79"/>
      <c r="AM29" s="80"/>
      <c r="AN29" s="81"/>
    </row>
    <row r="30" spans="1:44" x14ac:dyDescent="0.2">
      <c r="A30" s="19" t="s">
        <v>73</v>
      </c>
      <c r="B30" s="20" t="s">
        <v>41</v>
      </c>
      <c r="C30" s="21" t="s">
        <v>41</v>
      </c>
      <c r="D30" s="21" t="s">
        <v>74</v>
      </c>
      <c r="F30" s="22"/>
      <c r="G30" s="23" t="s">
        <v>44</v>
      </c>
      <c r="H30" s="20"/>
      <c r="I30" s="82">
        <v>202011</v>
      </c>
      <c r="J30" s="21">
        <v>1</v>
      </c>
      <c r="M30" s="21">
        <v>202101</v>
      </c>
      <c r="N30" s="24"/>
      <c r="O30" s="24"/>
      <c r="P30" s="24"/>
      <c r="Q30" s="25"/>
      <c r="R30" s="20" t="s">
        <v>41</v>
      </c>
      <c r="S30" s="82"/>
      <c r="AB30" s="22"/>
      <c r="AC30" s="20">
        <v>4</v>
      </c>
      <c r="AD30" s="22">
        <v>200</v>
      </c>
      <c r="AE30" s="20"/>
      <c r="AG30" s="22"/>
      <c r="AI30" s="26"/>
      <c r="AJ30" s="27"/>
      <c r="AK30" s="27"/>
      <c r="AL30" s="28"/>
      <c r="AM30" s="58"/>
      <c r="AN30" s="39"/>
    </row>
    <row r="31" spans="1:44" x14ac:dyDescent="0.2">
      <c r="A31" s="19"/>
      <c r="B31" s="20"/>
      <c r="F31" s="22"/>
      <c r="G31" s="23"/>
      <c r="H31" s="20"/>
      <c r="I31" s="82"/>
      <c r="N31" s="24"/>
      <c r="O31" s="24"/>
      <c r="P31" s="24"/>
      <c r="Q31" s="25"/>
      <c r="R31" s="20"/>
      <c r="S31" s="82"/>
      <c r="AB31" s="22"/>
      <c r="AC31" s="20"/>
      <c r="AD31" s="22"/>
      <c r="AE31" s="20"/>
      <c r="AG31" s="22"/>
      <c r="AI31" s="26"/>
      <c r="AJ31" s="27"/>
      <c r="AK31" s="27"/>
      <c r="AL31" s="28"/>
      <c r="AM31" s="58"/>
      <c r="AN31" s="39"/>
    </row>
    <row r="32" spans="1:44" x14ac:dyDescent="0.2">
      <c r="A32" s="19"/>
      <c r="B32" s="20"/>
      <c r="F32" s="22"/>
      <c r="G32" s="23"/>
      <c r="H32" s="20"/>
      <c r="I32" s="82"/>
      <c r="N32" s="24"/>
      <c r="O32" s="24"/>
      <c r="P32" s="24"/>
      <c r="Q32" s="25"/>
      <c r="R32" s="20"/>
      <c r="S32" s="82"/>
      <c r="AB32" s="22"/>
      <c r="AC32" s="20"/>
      <c r="AD32" s="22"/>
      <c r="AE32" s="20"/>
      <c r="AG32" s="22"/>
      <c r="AI32" s="26"/>
      <c r="AJ32" s="27"/>
      <c r="AK32" s="27"/>
      <c r="AL32" s="28"/>
      <c r="AM32" s="58"/>
      <c r="AN32" s="39"/>
    </row>
    <row r="33" spans="1:40" x14ac:dyDescent="0.2">
      <c r="A33" s="19" t="s">
        <v>75</v>
      </c>
      <c r="B33" s="20" t="s">
        <v>41</v>
      </c>
      <c r="C33" s="21" t="s">
        <v>41</v>
      </c>
      <c r="D33" s="21" t="s">
        <v>59</v>
      </c>
      <c r="E33" s="21" t="s">
        <v>41</v>
      </c>
      <c r="F33" s="22">
        <v>4.1427433887934302E-2</v>
      </c>
      <c r="G33" s="55" t="s">
        <v>65</v>
      </c>
      <c r="H33" s="86" t="s">
        <v>77</v>
      </c>
      <c r="I33" s="82" t="s">
        <v>95</v>
      </c>
      <c r="J33" s="21">
        <v>32</v>
      </c>
      <c r="K33" s="21" t="s">
        <v>43</v>
      </c>
      <c r="L33" s="21" t="s">
        <v>43</v>
      </c>
      <c r="M33" s="21">
        <v>202011</v>
      </c>
      <c r="N33" s="24">
        <v>7480218</v>
      </c>
      <c r="O33" s="24">
        <v>1183</v>
      </c>
      <c r="P33" s="56">
        <f>N33*O33</f>
        <v>8849097894</v>
      </c>
      <c r="Q33" s="25"/>
      <c r="R33" s="20" t="s">
        <v>43</v>
      </c>
      <c r="S33" s="82" t="s">
        <v>93</v>
      </c>
      <c r="T33" s="21" t="s">
        <v>41</v>
      </c>
      <c r="U33" s="21" t="s">
        <v>43</v>
      </c>
      <c r="V33" s="21" t="s">
        <v>43</v>
      </c>
      <c r="W33" s="21" t="s">
        <v>43</v>
      </c>
      <c r="X33" s="21" t="s">
        <v>43</v>
      </c>
      <c r="Y33" s="21" t="s">
        <v>43</v>
      </c>
      <c r="Z33" s="21" t="s">
        <v>41</v>
      </c>
      <c r="AA33" s="21" t="s">
        <v>43</v>
      </c>
      <c r="AB33" s="22"/>
      <c r="AC33" s="20">
        <v>4</v>
      </c>
      <c r="AD33" s="22">
        <v>150</v>
      </c>
      <c r="AE33" s="20">
        <v>256</v>
      </c>
      <c r="AF33" s="21">
        <v>8</v>
      </c>
      <c r="AG33" s="22">
        <v>300</v>
      </c>
      <c r="AI33" s="26"/>
      <c r="AJ33" s="27">
        <v>0</v>
      </c>
      <c r="AK33" s="27">
        <v>97</v>
      </c>
      <c r="AL33" s="87">
        <v>6.7725</v>
      </c>
      <c r="AM33" s="58">
        <v>25.475629999999999</v>
      </c>
      <c r="AN33" s="39"/>
    </row>
    <row r="34" spans="1:40" x14ac:dyDescent="0.2">
      <c r="A34" s="19" t="s">
        <v>86</v>
      </c>
      <c r="B34" s="20" t="s">
        <v>41</v>
      </c>
      <c r="C34" s="21" t="s">
        <v>41</v>
      </c>
      <c r="D34" s="21" t="s">
        <v>59</v>
      </c>
      <c r="E34" s="21" t="s">
        <v>41</v>
      </c>
      <c r="F34" s="22">
        <v>3.8502158333682597E-2</v>
      </c>
      <c r="G34" s="55" t="s">
        <v>65</v>
      </c>
      <c r="H34" s="86" t="s">
        <v>82</v>
      </c>
      <c r="I34" s="82" t="s">
        <v>95</v>
      </c>
      <c r="J34" s="21">
        <v>32</v>
      </c>
      <c r="K34" s="21" t="s">
        <v>43</v>
      </c>
      <c r="L34" s="21" t="s">
        <v>43</v>
      </c>
      <c r="M34" s="21">
        <v>202011</v>
      </c>
      <c r="N34" s="24">
        <v>7480237</v>
      </c>
      <c r="O34" s="24">
        <v>1183</v>
      </c>
      <c r="P34" s="56">
        <f t="shared" ref="P34:P49" si="4">N34*O34</f>
        <v>8849120371</v>
      </c>
      <c r="Q34" s="25"/>
      <c r="R34" s="20" t="s">
        <v>43</v>
      </c>
      <c r="S34" s="89" t="s">
        <v>91</v>
      </c>
      <c r="T34" s="21" t="s">
        <v>41</v>
      </c>
      <c r="U34" s="21" t="s">
        <v>43</v>
      </c>
      <c r="V34" s="21" t="s">
        <v>43</v>
      </c>
      <c r="W34" s="21" t="s">
        <v>43</v>
      </c>
      <c r="X34" s="21" t="s">
        <v>43</v>
      </c>
      <c r="Y34" s="21" t="s">
        <v>43</v>
      </c>
      <c r="Z34" s="21" t="s">
        <v>41</v>
      </c>
      <c r="AA34" s="21" t="s">
        <v>41</v>
      </c>
      <c r="AB34" s="22"/>
      <c r="AC34" s="20">
        <v>4</v>
      </c>
      <c r="AD34" s="22">
        <v>150</v>
      </c>
      <c r="AE34" s="20">
        <v>256</v>
      </c>
      <c r="AF34" s="21">
        <v>8</v>
      </c>
      <c r="AG34" s="22">
        <v>300</v>
      </c>
      <c r="AI34" s="26"/>
      <c r="AJ34" s="27">
        <v>0</v>
      </c>
      <c r="AK34" s="27">
        <v>33</v>
      </c>
      <c r="AL34" s="87">
        <v>6.9087500000000004</v>
      </c>
      <c r="AM34" s="58">
        <v>24.446439999999999</v>
      </c>
      <c r="AN34" s="39"/>
    </row>
    <row r="35" spans="1:40" x14ac:dyDescent="0.2">
      <c r="A35" s="19" t="s">
        <v>80</v>
      </c>
      <c r="B35" s="20" t="s">
        <v>41</v>
      </c>
      <c r="C35" s="21" t="s">
        <v>41</v>
      </c>
      <c r="D35" s="21" t="s">
        <v>59</v>
      </c>
      <c r="E35" s="21" t="s">
        <v>41</v>
      </c>
      <c r="F35" s="22">
        <v>5.033E-2</v>
      </c>
      <c r="G35" s="55" t="s">
        <v>65</v>
      </c>
      <c r="H35" s="86" t="s">
        <v>81</v>
      </c>
      <c r="I35" s="82" t="s">
        <v>95</v>
      </c>
      <c r="J35" s="21">
        <v>32</v>
      </c>
      <c r="K35" s="21" t="s">
        <v>43</v>
      </c>
      <c r="L35" s="21" t="s">
        <v>43</v>
      </c>
      <c r="M35" s="21">
        <v>202011</v>
      </c>
      <c r="N35" s="24">
        <v>7480237</v>
      </c>
      <c r="O35" s="24">
        <v>1163</v>
      </c>
      <c r="P35" s="56">
        <f t="shared" si="4"/>
        <v>8699515631</v>
      </c>
      <c r="Q35" s="25"/>
      <c r="R35" s="20" t="s">
        <v>43</v>
      </c>
      <c r="S35" s="90" t="s">
        <v>92</v>
      </c>
      <c r="T35" s="88" t="s">
        <v>43</v>
      </c>
      <c r="U35" s="21" t="s">
        <v>43</v>
      </c>
      <c r="V35" s="21" t="s">
        <v>43</v>
      </c>
      <c r="W35" s="21" t="s">
        <v>43</v>
      </c>
      <c r="X35" s="21" t="s">
        <v>43</v>
      </c>
      <c r="Y35" s="21" t="s">
        <v>43</v>
      </c>
      <c r="Z35" s="21" t="s">
        <v>41</v>
      </c>
      <c r="AA35" s="21" t="s">
        <v>41</v>
      </c>
      <c r="AB35" s="22"/>
      <c r="AC35" s="20">
        <v>4</v>
      </c>
      <c r="AD35" s="22">
        <v>150</v>
      </c>
      <c r="AE35" s="20">
        <v>256</v>
      </c>
      <c r="AF35" s="21">
        <v>8</v>
      </c>
      <c r="AG35" s="22">
        <v>300</v>
      </c>
      <c r="AI35" s="26"/>
      <c r="AJ35" s="27">
        <v>0</v>
      </c>
      <c r="AK35" s="27">
        <v>165</v>
      </c>
      <c r="AL35" s="87">
        <v>6.9437499999999996</v>
      </c>
      <c r="AM35" s="58">
        <v>22.22138</v>
      </c>
      <c r="AN35" s="39">
        <v>21</v>
      </c>
    </row>
    <row r="36" spans="1:40" x14ac:dyDescent="0.2">
      <c r="A36" s="19" t="s">
        <v>83</v>
      </c>
      <c r="B36" s="20" t="s">
        <v>41</v>
      </c>
      <c r="C36" s="21" t="s">
        <v>41</v>
      </c>
      <c r="D36" s="21" t="s">
        <v>59</v>
      </c>
      <c r="E36" s="21" t="s">
        <v>41</v>
      </c>
      <c r="F36" s="22">
        <v>4.4119999999999999E-2</v>
      </c>
      <c r="G36" s="55" t="s">
        <v>65</v>
      </c>
      <c r="H36" s="86" t="s">
        <v>84</v>
      </c>
      <c r="I36" s="82" t="s">
        <v>95</v>
      </c>
      <c r="J36" s="21">
        <v>32</v>
      </c>
      <c r="K36" s="21" t="s">
        <v>43</v>
      </c>
      <c r="L36" s="21" t="s">
        <v>43</v>
      </c>
      <c r="M36" s="21">
        <v>202011</v>
      </c>
      <c r="N36" s="24">
        <v>7480218</v>
      </c>
      <c r="O36" s="24">
        <v>1183</v>
      </c>
      <c r="P36" s="56">
        <f t="shared" si="4"/>
        <v>8849097894</v>
      </c>
      <c r="Q36" s="25"/>
      <c r="R36" s="20" t="s">
        <v>43</v>
      </c>
      <c r="S36" s="90" t="s">
        <v>92</v>
      </c>
      <c r="T36" s="88" t="s">
        <v>41</v>
      </c>
      <c r="U36" s="21" t="s">
        <v>43</v>
      </c>
      <c r="V36" s="21" t="s">
        <v>43</v>
      </c>
      <c r="W36" s="21" t="s">
        <v>43</v>
      </c>
      <c r="X36" s="21" t="s">
        <v>43</v>
      </c>
      <c r="Y36" s="21" t="s">
        <v>43</v>
      </c>
      <c r="Z36" s="21" t="s">
        <v>41</v>
      </c>
      <c r="AA36" s="21" t="s">
        <v>41</v>
      </c>
      <c r="AB36" s="22"/>
      <c r="AC36" s="20">
        <v>4</v>
      </c>
      <c r="AD36" s="22">
        <v>150</v>
      </c>
      <c r="AE36" s="20">
        <v>256</v>
      </c>
      <c r="AF36" s="21">
        <v>8</v>
      </c>
      <c r="AG36" s="22">
        <v>300</v>
      </c>
      <c r="AI36" s="26"/>
      <c r="AJ36" s="27">
        <v>0</v>
      </c>
      <c r="AK36" s="27">
        <v>42</v>
      </c>
      <c r="AL36" s="87">
        <v>6.52</v>
      </c>
      <c r="AM36" s="58">
        <v>25.083950000000002</v>
      </c>
      <c r="AN36" s="39">
        <v>21.8</v>
      </c>
    </row>
    <row r="37" spans="1:40" x14ac:dyDescent="0.2">
      <c r="A37" s="93"/>
      <c r="B37" s="94"/>
      <c r="C37" s="95"/>
      <c r="D37" s="95"/>
      <c r="E37" s="95"/>
      <c r="F37" s="96"/>
      <c r="G37" s="96"/>
      <c r="H37" s="97"/>
      <c r="I37" s="95"/>
      <c r="J37" s="95"/>
      <c r="K37" s="95"/>
      <c r="L37" s="95"/>
      <c r="M37" s="95"/>
      <c r="N37" s="98"/>
      <c r="O37" s="98"/>
      <c r="P37" s="99"/>
      <c r="Q37" s="100"/>
      <c r="R37" s="94"/>
      <c r="S37" s="95"/>
      <c r="T37" s="95"/>
      <c r="U37" s="95"/>
      <c r="V37" s="95"/>
      <c r="W37" s="95"/>
      <c r="X37" s="95"/>
      <c r="Y37" s="95"/>
      <c r="Z37" s="95"/>
      <c r="AA37" s="95"/>
      <c r="AB37" s="96"/>
      <c r="AC37" s="94"/>
      <c r="AD37" s="96"/>
      <c r="AE37" s="94"/>
      <c r="AF37" s="95"/>
      <c r="AG37" s="96"/>
      <c r="AH37" s="101"/>
      <c r="AI37" s="102"/>
      <c r="AJ37" s="103"/>
      <c r="AK37" s="103"/>
      <c r="AL37" s="104"/>
      <c r="AM37" s="105"/>
      <c r="AN37" s="106"/>
    </row>
    <row r="38" spans="1:40" x14ac:dyDescent="0.2">
      <c r="A38" s="112" t="s">
        <v>85</v>
      </c>
      <c r="B38" s="113" t="s">
        <v>41</v>
      </c>
      <c r="C38" s="114" t="s">
        <v>43</v>
      </c>
      <c r="D38" s="115" t="s">
        <v>59</v>
      </c>
      <c r="E38" s="115" t="s">
        <v>41</v>
      </c>
      <c r="F38" s="116">
        <v>4.1117304387913299E-2</v>
      </c>
      <c r="G38" s="117" t="s">
        <v>65</v>
      </c>
      <c r="H38" s="113" t="s">
        <v>108</v>
      </c>
      <c r="I38" s="115" t="s">
        <v>95</v>
      </c>
      <c r="J38" s="115">
        <v>32</v>
      </c>
      <c r="K38" s="115" t="s">
        <v>43</v>
      </c>
      <c r="L38" s="115" t="s">
        <v>43</v>
      </c>
      <c r="M38" s="115">
        <v>202011</v>
      </c>
      <c r="N38" s="118"/>
      <c r="O38" s="118"/>
      <c r="P38" s="119">
        <f t="shared" si="4"/>
        <v>0</v>
      </c>
      <c r="Q38" s="120"/>
      <c r="R38" s="113" t="s">
        <v>41</v>
      </c>
      <c r="S38" s="115" t="s">
        <v>93</v>
      </c>
      <c r="T38" s="115" t="s">
        <v>41</v>
      </c>
      <c r="U38" s="115" t="s">
        <v>41</v>
      </c>
      <c r="V38" s="115" t="s">
        <v>41</v>
      </c>
      <c r="W38" s="115" t="s">
        <v>41</v>
      </c>
      <c r="X38" s="115" t="s">
        <v>41</v>
      </c>
      <c r="Y38" s="115" t="s">
        <v>41</v>
      </c>
      <c r="Z38" s="115" t="s">
        <v>41</v>
      </c>
      <c r="AA38" s="115" t="s">
        <v>41</v>
      </c>
      <c r="AB38" s="116"/>
      <c r="AC38" s="113">
        <v>4</v>
      </c>
      <c r="AD38" s="116">
        <v>150</v>
      </c>
      <c r="AE38" s="113">
        <v>256</v>
      </c>
      <c r="AF38" s="115">
        <v>8</v>
      </c>
      <c r="AG38" s="116">
        <v>300</v>
      </c>
      <c r="AH38" s="121"/>
      <c r="AI38" s="122"/>
      <c r="AJ38" s="123">
        <v>0</v>
      </c>
      <c r="AK38" s="123">
        <v>41</v>
      </c>
      <c r="AL38" s="124">
        <v>7.3187499999999996</v>
      </c>
      <c r="AM38" s="125">
        <v>24.717279999999999</v>
      </c>
      <c r="AN38" s="126"/>
    </row>
    <row r="39" spans="1:40" x14ac:dyDescent="0.2">
      <c r="A39" s="19"/>
      <c r="B39" s="20"/>
      <c r="F39" s="22"/>
      <c r="G39" s="23"/>
      <c r="H39" s="20"/>
      <c r="I39" s="82"/>
      <c r="N39" s="24"/>
      <c r="O39" s="24"/>
      <c r="P39" s="24"/>
      <c r="Q39" s="25"/>
      <c r="R39" s="20"/>
      <c r="S39" s="82"/>
      <c r="AB39" s="22"/>
      <c r="AC39" s="20"/>
      <c r="AD39" s="22"/>
      <c r="AE39" s="20"/>
      <c r="AG39" s="22"/>
      <c r="AI39" s="26"/>
      <c r="AJ39" s="27"/>
      <c r="AK39" s="27"/>
      <c r="AL39" s="87"/>
      <c r="AM39" s="58"/>
      <c r="AN39" s="39"/>
    </row>
    <row r="40" spans="1:40" x14ac:dyDescent="0.2">
      <c r="A40" s="19" t="s">
        <v>94</v>
      </c>
      <c r="B40" s="20" t="s">
        <v>41</v>
      </c>
      <c r="C40" s="21" t="s">
        <v>41</v>
      </c>
      <c r="D40" s="21" t="s">
        <v>59</v>
      </c>
      <c r="E40" s="21" t="s">
        <v>41</v>
      </c>
      <c r="F40" s="22">
        <v>3.5870549185274603E-2</v>
      </c>
      <c r="G40" s="55" t="s">
        <v>65</v>
      </c>
      <c r="H40" s="86" t="s">
        <v>89</v>
      </c>
      <c r="I40" s="82" t="s">
        <v>95</v>
      </c>
      <c r="J40" s="21">
        <v>32</v>
      </c>
      <c r="K40" s="21" t="s">
        <v>43</v>
      </c>
      <c r="L40" s="21" t="s">
        <v>43</v>
      </c>
      <c r="M40" s="21">
        <v>202011</v>
      </c>
      <c r="N40" s="24">
        <v>7480218</v>
      </c>
      <c r="O40" s="24">
        <v>297</v>
      </c>
      <c r="P40" s="56">
        <f t="shared" si="4"/>
        <v>2221624746</v>
      </c>
      <c r="Q40" s="25"/>
      <c r="R40" s="20" t="s">
        <v>43</v>
      </c>
      <c r="S40" s="90" t="s">
        <v>92</v>
      </c>
      <c r="T40" s="88" t="s">
        <v>43</v>
      </c>
      <c r="U40" s="21" t="s">
        <v>43</v>
      </c>
      <c r="V40" s="21" t="s">
        <v>43</v>
      </c>
      <c r="W40" s="21" t="s">
        <v>43</v>
      </c>
      <c r="X40" s="21" t="s">
        <v>43</v>
      </c>
      <c r="Y40" s="21" t="s">
        <v>43</v>
      </c>
      <c r="Z40" s="21" t="s">
        <v>41</v>
      </c>
      <c r="AA40" s="21" t="s">
        <v>43</v>
      </c>
      <c r="AB40" s="22"/>
      <c r="AC40" s="20">
        <v>4</v>
      </c>
      <c r="AD40" s="22">
        <v>150</v>
      </c>
      <c r="AE40" s="20">
        <v>256</v>
      </c>
      <c r="AF40" s="21">
        <v>8</v>
      </c>
      <c r="AG40" s="22">
        <v>300</v>
      </c>
      <c r="AI40" s="26"/>
      <c r="AJ40" s="27">
        <v>0</v>
      </c>
      <c r="AK40" s="27">
        <v>78</v>
      </c>
      <c r="AL40" s="87">
        <v>6.8012499999999996</v>
      </c>
      <c r="AM40" s="58">
        <v>18.87547</v>
      </c>
      <c r="AN40" s="39"/>
    </row>
    <row r="41" spans="1:40" x14ac:dyDescent="0.2">
      <c r="A41" s="19" t="s">
        <v>98</v>
      </c>
      <c r="B41" s="20" t="s">
        <v>41</v>
      </c>
      <c r="C41" s="21" t="s">
        <v>41</v>
      </c>
      <c r="D41" s="21" t="s">
        <v>59</v>
      </c>
      <c r="E41" s="21" t="s">
        <v>41</v>
      </c>
      <c r="F41" s="22">
        <v>3.6213905536230703E-2</v>
      </c>
      <c r="G41" s="55" t="s">
        <v>65</v>
      </c>
      <c r="H41" s="86" t="s">
        <v>87</v>
      </c>
      <c r="I41" s="82" t="s">
        <v>95</v>
      </c>
      <c r="J41" s="21">
        <v>32</v>
      </c>
      <c r="K41" s="21" t="s">
        <v>43</v>
      </c>
      <c r="L41" s="21" t="s">
        <v>43</v>
      </c>
      <c r="M41" s="21">
        <v>202011</v>
      </c>
      <c r="N41" s="24">
        <v>7480218</v>
      </c>
      <c r="O41" s="24">
        <v>308</v>
      </c>
      <c r="P41" s="56">
        <f t="shared" si="4"/>
        <v>2303907144</v>
      </c>
      <c r="Q41" s="25"/>
      <c r="R41" s="20" t="s">
        <v>43</v>
      </c>
      <c r="S41" s="90" t="s">
        <v>92</v>
      </c>
      <c r="T41" s="88" t="s">
        <v>41</v>
      </c>
      <c r="U41" s="21" t="s">
        <v>43</v>
      </c>
      <c r="V41" s="21" t="s">
        <v>43</v>
      </c>
      <c r="W41" s="21" t="s">
        <v>43</v>
      </c>
      <c r="X41" s="21" t="s">
        <v>43</v>
      </c>
      <c r="Y41" s="21" t="s">
        <v>43</v>
      </c>
      <c r="Z41" s="21" t="s">
        <v>41</v>
      </c>
      <c r="AA41" s="21" t="s">
        <v>43</v>
      </c>
      <c r="AB41" s="22"/>
      <c r="AC41" s="20">
        <v>4</v>
      </c>
      <c r="AD41" s="22">
        <v>150</v>
      </c>
      <c r="AE41" s="20">
        <v>256</v>
      </c>
      <c r="AF41" s="21">
        <v>8</v>
      </c>
      <c r="AG41" s="22">
        <v>300</v>
      </c>
      <c r="AI41" s="26"/>
      <c r="AJ41" s="27">
        <v>0</v>
      </c>
      <c r="AK41" s="27">
        <v>109</v>
      </c>
      <c r="AL41" s="87">
        <v>6.8</v>
      </c>
      <c r="AM41" s="58">
        <v>24.133929999999999</v>
      </c>
      <c r="AN41" s="39"/>
    </row>
    <row r="42" spans="1:40" x14ac:dyDescent="0.2">
      <c r="A42" s="19" t="s">
        <v>104</v>
      </c>
      <c r="B42" s="20" t="s">
        <v>41</v>
      </c>
      <c r="C42" s="21" t="s">
        <v>41</v>
      </c>
      <c r="D42" s="21" t="s">
        <v>59</v>
      </c>
      <c r="E42" s="21" t="s">
        <v>41</v>
      </c>
      <c r="F42" s="22">
        <v>4.5584845563890898E-2</v>
      </c>
      <c r="G42" s="55" t="s">
        <v>65</v>
      </c>
      <c r="H42" s="86" t="s">
        <v>88</v>
      </c>
      <c r="I42" s="82" t="s">
        <v>95</v>
      </c>
      <c r="J42" s="21">
        <v>32</v>
      </c>
      <c r="K42" s="21" t="s">
        <v>43</v>
      </c>
      <c r="L42" s="21" t="s">
        <v>43</v>
      </c>
      <c r="M42" s="21">
        <v>202011</v>
      </c>
      <c r="N42" s="24">
        <v>7480218</v>
      </c>
      <c r="O42" s="24">
        <v>321</v>
      </c>
      <c r="P42" s="56">
        <f t="shared" si="4"/>
        <v>2401149978</v>
      </c>
      <c r="Q42" s="25"/>
      <c r="R42" s="20" t="s">
        <v>43</v>
      </c>
      <c r="S42" s="89" t="s">
        <v>91</v>
      </c>
      <c r="T42" s="21" t="s">
        <v>41</v>
      </c>
      <c r="U42" s="21" t="s">
        <v>43</v>
      </c>
      <c r="V42" s="21" t="s">
        <v>43</v>
      </c>
      <c r="W42" s="21" t="s">
        <v>43</v>
      </c>
      <c r="X42" s="21" t="s">
        <v>43</v>
      </c>
      <c r="Y42" s="21" t="s">
        <v>43</v>
      </c>
      <c r="Z42" s="21" t="s">
        <v>41</v>
      </c>
      <c r="AA42" s="21" t="s">
        <v>43</v>
      </c>
      <c r="AB42" s="22"/>
      <c r="AC42" s="20">
        <v>4</v>
      </c>
      <c r="AD42" s="22">
        <v>150</v>
      </c>
      <c r="AE42" s="20">
        <v>256</v>
      </c>
      <c r="AF42" s="21">
        <v>8</v>
      </c>
      <c r="AG42" s="22">
        <v>300</v>
      </c>
      <c r="AI42" s="26"/>
      <c r="AJ42" s="27">
        <v>0</v>
      </c>
      <c r="AK42" s="27">
        <v>170</v>
      </c>
      <c r="AL42" s="87">
        <v>7.0025000000000004</v>
      </c>
      <c r="AM42" s="58">
        <v>24.950620000000001</v>
      </c>
      <c r="AN42" s="39"/>
    </row>
    <row r="43" spans="1:40" x14ac:dyDescent="0.2">
      <c r="A43" s="19" t="s">
        <v>106</v>
      </c>
      <c r="B43" s="20" t="s">
        <v>41</v>
      </c>
      <c r="C43" s="21" t="s">
        <v>41</v>
      </c>
      <c r="D43" s="21" t="s">
        <v>59</v>
      </c>
      <c r="E43" s="21" t="s">
        <v>41</v>
      </c>
      <c r="F43" s="22">
        <v>4.1729181509576302E-2</v>
      </c>
      <c r="G43" s="55" t="s">
        <v>65</v>
      </c>
      <c r="H43" s="86" t="s">
        <v>99</v>
      </c>
      <c r="I43" s="82" t="s">
        <v>95</v>
      </c>
      <c r="J43" s="21">
        <v>32</v>
      </c>
      <c r="K43" s="21" t="s">
        <v>43</v>
      </c>
      <c r="L43" s="21" t="s">
        <v>43</v>
      </c>
      <c r="M43" s="21">
        <v>202011</v>
      </c>
      <c r="N43" s="24">
        <v>7480218</v>
      </c>
      <c r="O43" s="24">
        <v>305</v>
      </c>
      <c r="P43" s="24">
        <f t="shared" si="4"/>
        <v>2281466490</v>
      </c>
      <c r="Q43" s="25"/>
      <c r="R43" s="20" t="s">
        <v>43</v>
      </c>
      <c r="S43" s="82" t="s">
        <v>93</v>
      </c>
      <c r="T43" s="21" t="s">
        <v>41</v>
      </c>
      <c r="U43" s="21" t="s">
        <v>41</v>
      </c>
      <c r="V43" s="21" t="s">
        <v>41</v>
      </c>
      <c r="W43" s="21" t="s">
        <v>41</v>
      </c>
      <c r="X43" s="21" t="s">
        <v>41</v>
      </c>
      <c r="Y43" s="21" t="s">
        <v>43</v>
      </c>
      <c r="Z43" s="21" t="s">
        <v>43</v>
      </c>
      <c r="AA43" s="21" t="s">
        <v>43</v>
      </c>
      <c r="AB43" s="22"/>
      <c r="AC43" s="20">
        <v>4</v>
      </c>
      <c r="AD43" s="22">
        <v>150</v>
      </c>
      <c r="AE43" s="20">
        <v>256</v>
      </c>
      <c r="AF43" s="21">
        <v>8</v>
      </c>
      <c r="AG43" s="22">
        <v>300</v>
      </c>
      <c r="AI43" s="26"/>
      <c r="AJ43" s="27">
        <v>0</v>
      </c>
      <c r="AK43" s="27">
        <v>158</v>
      </c>
      <c r="AL43" s="87">
        <v>7.1775000000000002</v>
      </c>
      <c r="AM43" s="58">
        <v>24.917280000000002</v>
      </c>
      <c r="AN43" s="39"/>
    </row>
    <row r="44" spans="1:40" x14ac:dyDescent="0.2">
      <c r="A44" s="19"/>
      <c r="B44" s="20"/>
      <c r="F44" s="22"/>
      <c r="G44" s="23"/>
      <c r="H44" s="86"/>
      <c r="I44" s="82"/>
      <c r="N44" s="24"/>
      <c r="O44" s="24"/>
      <c r="P44" s="24"/>
      <c r="Q44" s="25"/>
      <c r="R44" s="20"/>
      <c r="S44" s="82"/>
      <c r="AB44" s="22"/>
      <c r="AC44" s="20"/>
      <c r="AD44" s="22"/>
      <c r="AE44" s="20"/>
      <c r="AG44" s="22"/>
      <c r="AI44" s="26"/>
      <c r="AJ44" s="27"/>
      <c r="AK44" s="27"/>
      <c r="AL44" s="87"/>
      <c r="AM44" s="58"/>
      <c r="AN44" s="39"/>
    </row>
    <row r="45" spans="1:40" x14ac:dyDescent="0.2">
      <c r="A45" s="19" t="s">
        <v>97</v>
      </c>
      <c r="B45" s="20" t="s">
        <v>41</v>
      </c>
      <c r="C45" s="21" t="s">
        <v>41</v>
      </c>
      <c r="D45" s="21" t="s">
        <v>59</v>
      </c>
      <c r="E45" s="21" t="s">
        <v>41</v>
      </c>
      <c r="F45" s="22">
        <v>4.2843971333975897E-2</v>
      </c>
      <c r="G45" s="55" t="s">
        <v>65</v>
      </c>
      <c r="H45" s="86" t="s">
        <v>77</v>
      </c>
      <c r="I45" s="82" t="s">
        <v>96</v>
      </c>
      <c r="J45" s="21">
        <v>12</v>
      </c>
      <c r="K45" s="21" t="s">
        <v>43</v>
      </c>
      <c r="L45" s="21" t="s">
        <v>43</v>
      </c>
      <c r="M45" s="21">
        <v>202011</v>
      </c>
      <c r="N45" s="24">
        <v>2711890</v>
      </c>
      <c r="O45" s="24">
        <v>1183</v>
      </c>
      <c r="P45" s="56">
        <f t="shared" si="4"/>
        <v>3208165870</v>
      </c>
      <c r="Q45" s="25"/>
      <c r="R45" s="20" t="s">
        <v>43</v>
      </c>
      <c r="S45" s="82" t="s">
        <v>93</v>
      </c>
      <c r="T45" s="21" t="s">
        <v>41</v>
      </c>
      <c r="U45" s="21" t="s">
        <v>43</v>
      </c>
      <c r="V45" s="21" t="s">
        <v>43</v>
      </c>
      <c r="W45" s="21" t="s">
        <v>43</v>
      </c>
      <c r="X45" s="21" t="s">
        <v>43</v>
      </c>
      <c r="Y45" s="21" t="s">
        <v>43</v>
      </c>
      <c r="Z45" s="21" t="s">
        <v>41</v>
      </c>
      <c r="AA45" s="21" t="s">
        <v>43</v>
      </c>
      <c r="AB45" s="22"/>
      <c r="AC45" s="20">
        <v>4</v>
      </c>
      <c r="AD45" s="22">
        <v>150</v>
      </c>
      <c r="AE45" s="20">
        <v>256</v>
      </c>
      <c r="AF45" s="21">
        <v>8</v>
      </c>
      <c r="AG45" s="22">
        <v>300</v>
      </c>
      <c r="AI45" s="26"/>
      <c r="AJ45" s="27">
        <v>0</v>
      </c>
      <c r="AK45" s="27">
        <v>121</v>
      </c>
      <c r="AL45" s="87">
        <v>6.8112500000000002</v>
      </c>
      <c r="AM45" s="58">
        <v>20.654679999999999</v>
      </c>
      <c r="AN45" s="39"/>
    </row>
    <row r="46" spans="1:40" x14ac:dyDescent="0.2">
      <c r="A46" s="19" t="s">
        <v>102</v>
      </c>
      <c r="B46" s="20" t="s">
        <v>41</v>
      </c>
      <c r="C46" s="21" t="s">
        <v>41</v>
      </c>
      <c r="D46" s="21" t="s">
        <v>59</v>
      </c>
      <c r="E46" s="21" t="s">
        <v>41</v>
      </c>
      <c r="F46" s="22">
        <v>4.2475168685302399E-2</v>
      </c>
      <c r="G46" s="55" t="s">
        <v>65</v>
      </c>
      <c r="H46" s="86" t="s">
        <v>84</v>
      </c>
      <c r="I46" s="82" t="s">
        <v>96</v>
      </c>
      <c r="J46" s="21">
        <v>12</v>
      </c>
      <c r="K46" s="21" t="s">
        <v>43</v>
      </c>
      <c r="L46" s="21" t="s">
        <v>43</v>
      </c>
      <c r="M46" s="21">
        <v>202011</v>
      </c>
      <c r="N46" s="24">
        <v>2483960</v>
      </c>
      <c r="O46" s="24">
        <v>1183</v>
      </c>
      <c r="P46" s="56">
        <f t="shared" si="4"/>
        <v>2938524680</v>
      </c>
      <c r="Q46" s="25"/>
      <c r="R46" s="20" t="s">
        <v>43</v>
      </c>
      <c r="S46" s="90" t="s">
        <v>92</v>
      </c>
      <c r="T46" s="88" t="s">
        <v>41</v>
      </c>
      <c r="U46" s="21" t="s">
        <v>43</v>
      </c>
      <c r="V46" s="21" t="s">
        <v>43</v>
      </c>
      <c r="W46" s="21" t="s">
        <v>43</v>
      </c>
      <c r="X46" s="21" t="s">
        <v>43</v>
      </c>
      <c r="Y46" s="21" t="s">
        <v>43</v>
      </c>
      <c r="Z46" s="21" t="s">
        <v>41</v>
      </c>
      <c r="AA46" s="21" t="s">
        <v>41</v>
      </c>
      <c r="AB46" s="22"/>
      <c r="AC46" s="20">
        <v>4</v>
      </c>
      <c r="AD46" s="22">
        <v>150</v>
      </c>
      <c r="AE46" s="20">
        <v>256</v>
      </c>
      <c r="AF46" s="21">
        <v>8</v>
      </c>
      <c r="AG46" s="22">
        <v>300</v>
      </c>
      <c r="AI46" s="26"/>
      <c r="AJ46" s="27"/>
      <c r="AK46" s="27"/>
      <c r="AL46" s="87">
        <v>6.5162500000000003</v>
      </c>
      <c r="AM46" s="58">
        <v>23.304739999999999</v>
      </c>
      <c r="AN46" s="39"/>
    </row>
    <row r="47" spans="1:40" x14ac:dyDescent="0.2">
      <c r="A47" s="19"/>
      <c r="B47" s="20"/>
      <c r="F47" s="22"/>
      <c r="G47" s="23"/>
      <c r="H47" s="86"/>
      <c r="I47" s="82"/>
      <c r="N47" s="24"/>
      <c r="O47" s="24"/>
      <c r="P47" s="56"/>
      <c r="Q47" s="25"/>
      <c r="R47" s="20"/>
      <c r="AB47" s="22"/>
      <c r="AC47" s="20"/>
      <c r="AD47" s="22"/>
      <c r="AE47" s="20"/>
      <c r="AG47" s="22"/>
      <c r="AI47" s="26"/>
      <c r="AJ47" s="27"/>
      <c r="AK47" s="27"/>
      <c r="AL47" s="87"/>
      <c r="AM47" s="58"/>
      <c r="AN47" s="39"/>
    </row>
    <row r="48" spans="1:40" x14ac:dyDescent="0.2">
      <c r="A48" s="19" t="s">
        <v>103</v>
      </c>
      <c r="B48" s="20" t="s">
        <v>41</v>
      </c>
      <c r="C48" s="21" t="s">
        <v>41</v>
      </c>
      <c r="D48" s="21" t="s">
        <v>59</v>
      </c>
      <c r="E48" s="21" t="s">
        <v>41</v>
      </c>
      <c r="F48" s="22">
        <v>4.4880767780059498E-2</v>
      </c>
      <c r="G48" s="55" t="s">
        <v>65</v>
      </c>
      <c r="H48" s="86" t="s">
        <v>77</v>
      </c>
      <c r="I48" s="82" t="s">
        <v>101</v>
      </c>
      <c r="J48" s="21">
        <v>7</v>
      </c>
      <c r="K48" s="21" t="s">
        <v>43</v>
      </c>
      <c r="L48" s="21" t="s">
        <v>43</v>
      </c>
      <c r="M48" s="21">
        <v>202011</v>
      </c>
      <c r="N48" s="24">
        <v>1399093</v>
      </c>
      <c r="O48" s="24">
        <v>1183</v>
      </c>
      <c r="P48" s="56">
        <f t="shared" si="4"/>
        <v>1655127019</v>
      </c>
      <c r="Q48" s="25"/>
      <c r="R48" s="20" t="s">
        <v>43</v>
      </c>
      <c r="S48" s="82" t="s">
        <v>93</v>
      </c>
      <c r="T48" s="21" t="s">
        <v>41</v>
      </c>
      <c r="U48" s="21" t="s">
        <v>43</v>
      </c>
      <c r="V48" s="21" t="s">
        <v>43</v>
      </c>
      <c r="W48" s="21" t="s">
        <v>43</v>
      </c>
      <c r="X48" s="21" t="s">
        <v>43</v>
      </c>
      <c r="Y48" s="21" t="s">
        <v>43</v>
      </c>
      <c r="Z48" s="21" t="s">
        <v>41</v>
      </c>
      <c r="AA48" s="21" t="s">
        <v>43</v>
      </c>
      <c r="AB48" s="22"/>
      <c r="AC48" s="20">
        <v>4</v>
      </c>
      <c r="AD48" s="22">
        <v>150</v>
      </c>
      <c r="AE48" s="20">
        <v>256</v>
      </c>
      <c r="AF48" s="21">
        <v>8</v>
      </c>
      <c r="AG48" s="22">
        <v>300</v>
      </c>
      <c r="AI48" s="26"/>
      <c r="AJ48" s="27">
        <v>0</v>
      </c>
      <c r="AK48" s="27">
        <v>134</v>
      </c>
      <c r="AL48" s="87">
        <v>7.2074999999999996</v>
      </c>
      <c r="AM48" s="58">
        <v>24.396439999999998</v>
      </c>
      <c r="AN48" s="39"/>
    </row>
    <row r="49" spans="1:40" x14ac:dyDescent="0.2">
      <c r="A49" s="19" t="s">
        <v>105</v>
      </c>
      <c r="B49" s="20" t="s">
        <v>41</v>
      </c>
      <c r="C49" s="21" t="s">
        <v>41</v>
      </c>
      <c r="D49" s="21" t="s">
        <v>59</v>
      </c>
      <c r="E49" s="21" t="s">
        <v>41</v>
      </c>
      <c r="F49" s="111">
        <v>4.9046561334395E-2</v>
      </c>
      <c r="G49" s="55" t="s">
        <v>65</v>
      </c>
      <c r="H49" s="86" t="s">
        <v>84</v>
      </c>
      <c r="I49" s="82" t="s">
        <v>101</v>
      </c>
      <c r="J49" s="21">
        <v>7</v>
      </c>
      <c r="K49" s="21" t="s">
        <v>43</v>
      </c>
      <c r="L49" s="21" t="s">
        <v>43</v>
      </c>
      <c r="M49" s="21">
        <v>202011</v>
      </c>
      <c r="N49" s="24">
        <v>1399093</v>
      </c>
      <c r="O49" s="24">
        <v>1183</v>
      </c>
      <c r="P49" s="56">
        <f t="shared" si="4"/>
        <v>1655127019</v>
      </c>
      <c r="Q49" s="25"/>
      <c r="R49" s="20" t="s">
        <v>43</v>
      </c>
      <c r="S49" s="90" t="s">
        <v>92</v>
      </c>
      <c r="T49" s="88" t="s">
        <v>41</v>
      </c>
      <c r="U49" s="21" t="s">
        <v>43</v>
      </c>
      <c r="V49" s="21" t="s">
        <v>43</v>
      </c>
      <c r="W49" s="21" t="s">
        <v>43</v>
      </c>
      <c r="X49" s="21" t="s">
        <v>43</v>
      </c>
      <c r="Y49" s="21" t="s">
        <v>43</v>
      </c>
      <c r="Z49" s="21" t="s">
        <v>41</v>
      </c>
      <c r="AA49" s="21" t="s">
        <v>41</v>
      </c>
      <c r="AB49" s="22"/>
      <c r="AC49" s="20">
        <v>4</v>
      </c>
      <c r="AD49" s="22">
        <v>150</v>
      </c>
      <c r="AE49" s="20">
        <v>256</v>
      </c>
      <c r="AF49" s="21">
        <v>8</v>
      </c>
      <c r="AG49" s="22">
        <v>300</v>
      </c>
      <c r="AI49" s="26"/>
      <c r="AJ49" s="27">
        <v>0</v>
      </c>
      <c r="AK49" s="27">
        <v>131</v>
      </c>
      <c r="AL49" s="87">
        <v>6.7862499999999999</v>
      </c>
      <c r="AM49" s="58">
        <v>22.804729999999999</v>
      </c>
      <c r="AN49" s="39"/>
    </row>
    <row r="50" spans="1:40" x14ac:dyDescent="0.2">
      <c r="A50" s="19"/>
      <c r="B50" s="20"/>
      <c r="F50" s="22"/>
      <c r="G50" s="23"/>
      <c r="H50" s="86"/>
      <c r="I50" s="82"/>
      <c r="N50" s="24"/>
      <c r="O50" s="24"/>
      <c r="P50" s="56"/>
      <c r="Q50" s="25"/>
      <c r="R50" s="20"/>
      <c r="S50" s="110"/>
      <c r="T50" s="54"/>
      <c r="U50" s="54"/>
      <c r="V50" s="54"/>
      <c r="W50" s="54"/>
      <c r="X50" s="54"/>
      <c r="Y50" s="54"/>
      <c r="Z50" s="54"/>
      <c r="AB50" s="22"/>
      <c r="AC50" s="20"/>
      <c r="AD50" s="22"/>
      <c r="AE50" s="20"/>
      <c r="AG50" s="22"/>
      <c r="AI50" s="26"/>
      <c r="AJ50" s="27"/>
      <c r="AK50" s="27"/>
      <c r="AL50" s="87"/>
      <c r="AM50" s="58"/>
      <c r="AN50" s="39"/>
    </row>
    <row r="51" spans="1:40" s="107" customFormat="1" ht="15.75" customHeight="1" x14ac:dyDescent="0.2">
      <c r="A51" s="112" t="s">
        <v>110</v>
      </c>
      <c r="B51" s="113" t="s">
        <v>41</v>
      </c>
      <c r="C51" s="115" t="s">
        <v>43</v>
      </c>
      <c r="D51" s="115" t="s">
        <v>59</v>
      </c>
      <c r="E51" s="115" t="s">
        <v>41</v>
      </c>
      <c r="F51" s="116">
        <v>4.4537110766522801E-2</v>
      </c>
      <c r="G51" s="132" t="s">
        <v>65</v>
      </c>
      <c r="H51" s="113" t="s">
        <v>107</v>
      </c>
      <c r="I51" s="115" t="s">
        <v>109</v>
      </c>
      <c r="J51" s="115">
        <v>11</v>
      </c>
      <c r="K51" s="115" t="s">
        <v>43</v>
      </c>
      <c r="L51" s="115" t="s">
        <v>43</v>
      </c>
      <c r="M51" s="115">
        <v>202011</v>
      </c>
      <c r="N51" s="118"/>
      <c r="O51" s="118"/>
      <c r="P51" s="118"/>
      <c r="Q51" s="120"/>
      <c r="R51" s="113" t="s">
        <v>41</v>
      </c>
      <c r="S51" s="115" t="s">
        <v>93</v>
      </c>
      <c r="T51" s="115" t="s">
        <v>41</v>
      </c>
      <c r="U51" s="115" t="s">
        <v>41</v>
      </c>
      <c r="V51" s="115" t="s">
        <v>41</v>
      </c>
      <c r="W51" s="115" t="s">
        <v>41</v>
      </c>
      <c r="X51" s="115" t="s">
        <v>41</v>
      </c>
      <c r="Y51" s="115" t="s">
        <v>41</v>
      </c>
      <c r="Z51" s="115" t="s">
        <v>41</v>
      </c>
      <c r="AA51" s="115" t="s">
        <v>41</v>
      </c>
      <c r="AB51" s="116"/>
      <c r="AC51" s="113">
        <v>4</v>
      </c>
      <c r="AD51" s="116">
        <v>150</v>
      </c>
      <c r="AE51" s="113">
        <v>256</v>
      </c>
      <c r="AF51" s="115">
        <v>8</v>
      </c>
      <c r="AG51" s="116">
        <v>300</v>
      </c>
      <c r="AH51" s="121"/>
      <c r="AI51" s="122"/>
      <c r="AJ51" s="123">
        <v>0</v>
      </c>
      <c r="AK51" s="123">
        <v>57</v>
      </c>
      <c r="AL51" s="125">
        <v>7.3087499999999999</v>
      </c>
      <c r="AM51" s="125">
        <v>25.246459999999999</v>
      </c>
      <c r="AN51" s="126"/>
    </row>
    <row r="52" spans="1:40" ht="15.75" customHeight="1" x14ac:dyDescent="0.2">
      <c r="A52" s="112" t="s">
        <v>111</v>
      </c>
      <c r="B52" s="113" t="s">
        <v>41</v>
      </c>
      <c r="C52" s="115" t="s">
        <v>43</v>
      </c>
      <c r="D52" s="115" t="s">
        <v>59</v>
      </c>
      <c r="E52" s="115" t="s">
        <v>41</v>
      </c>
      <c r="F52" s="115">
        <v>4.9532710280373801E-2</v>
      </c>
      <c r="G52" s="132" t="s">
        <v>65</v>
      </c>
      <c r="H52" s="113" t="s">
        <v>107</v>
      </c>
      <c r="I52" s="115" t="s">
        <v>95</v>
      </c>
      <c r="J52" s="115">
        <v>32</v>
      </c>
      <c r="K52" s="115" t="s">
        <v>43</v>
      </c>
      <c r="L52" s="115" t="s">
        <v>43</v>
      </c>
      <c r="M52" s="115">
        <v>202011</v>
      </c>
      <c r="N52" s="118"/>
      <c r="O52" s="118"/>
      <c r="P52" s="118"/>
      <c r="Q52" s="133"/>
      <c r="R52" s="113" t="s">
        <v>41</v>
      </c>
      <c r="S52" s="115" t="s">
        <v>93</v>
      </c>
      <c r="T52" s="115" t="s">
        <v>41</v>
      </c>
      <c r="U52" s="115" t="s">
        <v>41</v>
      </c>
      <c r="V52" s="115" t="s">
        <v>41</v>
      </c>
      <c r="W52" s="115" t="s">
        <v>41</v>
      </c>
      <c r="X52" s="115" t="s">
        <v>41</v>
      </c>
      <c r="Y52" s="115" t="s">
        <v>41</v>
      </c>
      <c r="Z52" s="115" t="s">
        <v>41</v>
      </c>
      <c r="AA52" s="115" t="s">
        <v>41</v>
      </c>
      <c r="AB52" s="116"/>
      <c r="AC52" s="113">
        <v>4</v>
      </c>
      <c r="AD52" s="116">
        <v>150</v>
      </c>
      <c r="AE52" s="113">
        <v>256</v>
      </c>
      <c r="AF52" s="115">
        <v>8</v>
      </c>
      <c r="AG52" s="116">
        <v>300</v>
      </c>
      <c r="AH52" s="121"/>
      <c r="AI52" s="122"/>
      <c r="AJ52" s="123">
        <v>0</v>
      </c>
      <c r="AK52" s="123">
        <v>25</v>
      </c>
      <c r="AL52" s="125">
        <v>7.4637500000000001</v>
      </c>
      <c r="AM52" s="125">
        <v>25.371459999999999</v>
      </c>
      <c r="AN52" s="126"/>
    </row>
    <row r="53" spans="1:40" ht="15.75" customHeight="1" x14ac:dyDescent="0.2">
      <c r="A53" s="107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108"/>
      <c r="O53" s="108"/>
      <c r="P53" s="108"/>
      <c r="Q53" s="109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I53"/>
      <c r="AJ53"/>
      <c r="AK53"/>
      <c r="AL53"/>
      <c r="AM53"/>
      <c r="AN53"/>
    </row>
    <row r="54" spans="1:40" x14ac:dyDescent="0.2">
      <c r="AI54"/>
      <c r="AJ54"/>
      <c r="AK54"/>
      <c r="AL54"/>
      <c r="AM54"/>
      <c r="AN54"/>
    </row>
    <row r="55" spans="1:40" x14ac:dyDescent="0.2">
      <c r="I55" s="91"/>
    </row>
    <row r="56" spans="1:40" x14ac:dyDescent="0.2">
      <c r="I56" s="91"/>
    </row>
    <row r="57" spans="1:40" x14ac:dyDescent="0.2">
      <c r="I57" s="92"/>
    </row>
  </sheetData>
  <mergeCells count="6">
    <mergeCell ref="AI1:AN1"/>
    <mergeCell ref="B1:F1"/>
    <mergeCell ref="R1:AB1"/>
    <mergeCell ref="AC1:AD1"/>
    <mergeCell ref="AE1:AG1"/>
    <mergeCell ref="H1:Q1"/>
  </mergeCells>
  <pageMargins left="0" right="0" top="0.39409448818897608" bottom="0.39409448818897608" header="0" footer="0"/>
  <headerFooter>
    <oddHeader>&amp;C&amp;A</oddHeader>
    <oddFooter>&amp;CPage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Andamios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Denicolay</dc:creator>
  <cp:lastModifiedBy>Jonathan</cp:lastModifiedBy>
  <cp:revision>47</cp:revision>
  <dcterms:created xsi:type="dcterms:W3CDTF">2021-05-29T16:06:57Z</dcterms:created>
  <dcterms:modified xsi:type="dcterms:W3CDTF">2021-10-15T23:40:31Z</dcterms:modified>
</cp:coreProperties>
</file>