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PEI-CIGETS-UFG\Documents\GitHub\lapei\03_Sebrae\01_Relatório2022\Relatório_Sebrae2022\00_capítulo_PNADc\Planilha\"/>
    </mc:Choice>
  </mc:AlternateContent>
  <xr:revisionPtr revIDLastSave="0" documentId="8_{8F94DCFE-E1A4-4857-91BC-368FD9C5A3C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otal Ocupação" sheetId="1" r:id="rId1"/>
    <sheet name="Cálculo Tipo de Area" sheetId="2" r:id="rId2"/>
    <sheet name="Tabela e Grafico Tipo de Area" sheetId="8" r:id="rId3"/>
    <sheet name="Média Renda" sheetId="3" r:id="rId4"/>
    <sheet name="Tabela e Grafico Raça" sheetId="4" r:id="rId5"/>
    <sheet name="Calculo Escolaridade H" sheetId="5" r:id="rId6"/>
    <sheet name="Calculo Escolaridade M" sheetId="6" r:id="rId7"/>
    <sheet name="Calculo Escolaridade H e M" sheetId="9" r:id="rId8"/>
    <sheet name="Tabela Escolaridade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8" l="1"/>
  <c r="H11" i="8"/>
  <c r="H10" i="8"/>
  <c r="H9" i="8"/>
  <c r="H8" i="8"/>
  <c r="H7" i="8"/>
  <c r="H6" i="8"/>
  <c r="H5" i="8"/>
  <c r="H4" i="8"/>
  <c r="H3" i="8"/>
  <c r="F12" i="8"/>
  <c r="F11" i="8"/>
  <c r="F10" i="8"/>
  <c r="F9" i="8"/>
  <c r="F8" i="8"/>
  <c r="F7" i="8"/>
  <c r="F6" i="8"/>
  <c r="F5" i="8"/>
  <c r="F4" i="8"/>
  <c r="F3" i="8"/>
  <c r="D12" i="8"/>
  <c r="H16" i="2"/>
  <c r="H15" i="2"/>
  <c r="F15" i="2"/>
  <c r="F16" i="2"/>
  <c r="D16" i="2"/>
  <c r="D15" i="2"/>
  <c r="D11" i="8"/>
  <c r="D10" i="8"/>
  <c r="D9" i="8"/>
  <c r="D8" i="8"/>
  <c r="D7" i="8"/>
  <c r="D6" i="8"/>
  <c r="D5" i="8"/>
  <c r="D4" i="8"/>
  <c r="D3" i="8"/>
  <c r="I12" i="8"/>
  <c r="I11" i="8"/>
  <c r="I10" i="8"/>
  <c r="I9" i="8"/>
  <c r="I8" i="8"/>
  <c r="I7" i="8"/>
  <c r="I6" i="8"/>
  <c r="I5" i="8"/>
  <c r="I4" i="8"/>
  <c r="I3" i="8"/>
  <c r="G12" i="8"/>
  <c r="G11" i="8"/>
  <c r="E12" i="8"/>
  <c r="E11" i="8"/>
  <c r="C12" i="8"/>
  <c r="C11" i="8"/>
  <c r="H36" i="2"/>
  <c r="F36" i="2"/>
  <c r="D36" i="2"/>
  <c r="H35" i="2"/>
  <c r="F35" i="2"/>
  <c r="D35" i="2"/>
  <c r="H34" i="2"/>
  <c r="F34" i="2"/>
  <c r="D34" i="2"/>
  <c r="H33" i="2"/>
  <c r="F33" i="2"/>
  <c r="D33" i="2"/>
  <c r="I37" i="2"/>
  <c r="I36" i="2"/>
  <c r="I35" i="2"/>
  <c r="I34" i="2"/>
  <c r="I33" i="2"/>
  <c r="G37" i="2"/>
  <c r="E37" i="2"/>
  <c r="C37" i="2"/>
  <c r="F26" i="2"/>
  <c r="F25" i="2"/>
  <c r="F24" i="2"/>
  <c r="F23" i="2"/>
  <c r="E24" i="2"/>
  <c r="E25" i="2"/>
  <c r="E26" i="2"/>
  <c r="E27" i="2"/>
  <c r="E23" i="2"/>
  <c r="D27" i="2"/>
  <c r="C27" i="2"/>
  <c r="J16" i="2"/>
  <c r="J15" i="2"/>
  <c r="J12" i="2"/>
  <c r="J13" i="2"/>
  <c r="H13" i="2"/>
  <c r="H12" i="2"/>
  <c r="F13" i="2"/>
  <c r="F12" i="2"/>
  <c r="D13" i="2"/>
  <c r="D12" i="2"/>
  <c r="J10" i="2"/>
  <c r="J9" i="2"/>
  <c r="H10" i="2"/>
  <c r="H9" i="2"/>
  <c r="F10" i="2"/>
  <c r="F9" i="2"/>
  <c r="D10" i="2"/>
  <c r="D9" i="2"/>
  <c r="J7" i="2"/>
  <c r="J6" i="2"/>
  <c r="H7" i="2"/>
  <c r="H6" i="2"/>
  <c r="F7" i="2"/>
  <c r="F6" i="2"/>
  <c r="D7" i="2"/>
  <c r="D6" i="2"/>
  <c r="J4" i="2"/>
  <c r="J3" i="2"/>
  <c r="H4" i="2"/>
  <c r="H3" i="2"/>
  <c r="F4" i="2"/>
  <c r="F3" i="2"/>
  <c r="D4" i="2"/>
  <c r="D3" i="2"/>
  <c r="I16" i="2"/>
  <c r="I17" i="2"/>
  <c r="I15" i="2"/>
  <c r="I13" i="2"/>
  <c r="I14" i="2"/>
  <c r="I12" i="2"/>
  <c r="I10" i="2"/>
  <c r="I11" i="2"/>
  <c r="I9" i="2"/>
  <c r="I7" i="2"/>
  <c r="I8" i="2"/>
  <c r="I6" i="2"/>
  <c r="I4" i="2"/>
  <c r="I5" i="2"/>
  <c r="I3" i="2"/>
  <c r="G14" i="2"/>
  <c r="E14" i="2"/>
  <c r="C14" i="2"/>
  <c r="G11" i="2"/>
  <c r="E11" i="2"/>
  <c r="C11" i="2"/>
  <c r="G8" i="2"/>
  <c r="E8" i="2"/>
  <c r="C8" i="2"/>
  <c r="G5" i="2"/>
  <c r="E5" i="2"/>
  <c r="C5" i="2"/>
  <c r="G17" i="2"/>
  <c r="E17" i="2"/>
  <c r="G16" i="2"/>
  <c r="G15" i="2"/>
  <c r="E16" i="2"/>
  <c r="E15" i="2"/>
  <c r="C16" i="2"/>
  <c r="C17" i="2" s="1"/>
  <c r="C15" i="2"/>
  <c r="M5" i="1"/>
  <c r="M4" i="1"/>
  <c r="M3" i="1"/>
  <c r="L6" i="1"/>
  <c r="L3" i="1"/>
  <c r="F3" i="1"/>
  <c r="E3" i="1" s="1"/>
  <c r="F4" i="1"/>
  <c r="C4" i="1" s="1"/>
  <c r="F2" i="1"/>
  <c r="C2" i="1" s="1"/>
  <c r="D5" i="1"/>
  <c r="B5" i="1"/>
  <c r="C3" i="1" l="1"/>
  <c r="E2" i="1"/>
  <c r="E4" i="1"/>
  <c r="F5" i="1"/>
  <c r="E5" i="1" s="1"/>
  <c r="C5" i="1" l="1"/>
</calcChain>
</file>

<file path=xl/sharedStrings.xml><?xml version="1.0" encoding="utf-8"?>
<sst xmlns="http://schemas.openxmlformats.org/spreadsheetml/2006/main" count="335" uniqueCount="78">
  <si>
    <t>Posição de Ocupação</t>
  </si>
  <si>
    <t>Mulher</t>
  </si>
  <si>
    <t>%</t>
  </si>
  <si>
    <t>Homem</t>
  </si>
  <si>
    <t>Total</t>
  </si>
  <si>
    <t>Empregadores</t>
  </si>
  <si>
    <t xml:space="preserve">Trabalhadores por Contra Própria </t>
  </si>
  <si>
    <t>Empregados</t>
  </si>
  <si>
    <t>Geral</t>
  </si>
  <si>
    <t>Empregador(a)</t>
  </si>
  <si>
    <t>Trabalhador(a) Conta Própria</t>
  </si>
  <si>
    <t>Empregado(a)</t>
  </si>
  <si>
    <t>Feminino</t>
  </si>
  <si>
    <t>Masculino</t>
  </si>
  <si>
    <t xml:space="preserve"> Área da UF </t>
  </si>
  <si>
    <t>Sexo</t>
  </si>
  <si>
    <t>Trabalhadores por Contra Própria</t>
  </si>
  <si>
    <t>Capital</t>
  </si>
  <si>
    <t>total cap.</t>
  </si>
  <si>
    <t>Resto da RM (Região Metropolitana, excluindo a capital)</t>
  </si>
  <si>
    <t>total RM</t>
  </si>
  <si>
    <t xml:space="preserve">Resto da RIDE (Região Integrada de Desenvolvimento Econômico, excluindo a capital) </t>
  </si>
  <si>
    <t>total ride</t>
  </si>
  <si>
    <t>Resto da UF  (Unidade da Federação, excluindo a região metropolitana e a RIDE)</t>
  </si>
  <si>
    <t>total UF</t>
  </si>
  <si>
    <t xml:space="preserve">Tabela apenas com as empreendedoras por tipo de area </t>
  </si>
  <si>
    <t>Área de UF</t>
  </si>
  <si>
    <t>RM (Região Metropolitana, excluindo a capital)</t>
  </si>
  <si>
    <t>RIDE (Região Integrada de Desenvolvimento Econômico, excluindo a capital)</t>
  </si>
  <si>
    <t>Demais municípios</t>
  </si>
  <si>
    <t>Tabela geral de ocupação por tipo de area de ambos os sexos</t>
  </si>
  <si>
    <t xml:space="preserve">Tabela com todas as ocupações das mulheres por tipo de area </t>
  </si>
  <si>
    <t>Tabela com os dados completos (total e porcentagem)</t>
  </si>
  <si>
    <t>Tabela com as porcentagens para geração do grafico</t>
  </si>
  <si>
    <t>Empregadores(as)</t>
  </si>
  <si>
    <t>Trabalhadores(as) por Conta Própria</t>
  </si>
  <si>
    <t>Empregados(as)</t>
  </si>
  <si>
    <t>Reg. Metrop.</t>
  </si>
  <si>
    <t>RIDE</t>
  </si>
  <si>
    <t>Demais Mun.</t>
  </si>
  <si>
    <t>perfis</t>
  </si>
  <si>
    <t>Demais Municípios</t>
  </si>
  <si>
    <t>Região Metropolitana</t>
  </si>
  <si>
    <t xml:space="preserve">Tabela para gerar grafico (pizza) de mulheres Empreendedoras (Melhor idade) por tipo de area </t>
  </si>
  <si>
    <t>Empregadoras</t>
  </si>
  <si>
    <t>Trabalhadoras por Contra Própria</t>
  </si>
  <si>
    <t>Empregadas</t>
  </si>
  <si>
    <t>Resto da RM</t>
  </si>
  <si>
    <t xml:space="preserve">Resto da RIDE </t>
  </si>
  <si>
    <t xml:space="preserve">Demais Municipios </t>
  </si>
  <si>
    <t>Tabela para a geração do grafico de ocupação de Mulheres (Melhor idade) por tipo de área</t>
  </si>
  <si>
    <t>Trabalhadores por Conta Propria</t>
  </si>
  <si>
    <t>Cor/Raça</t>
  </si>
  <si>
    <t>Trabalhadores por Conta Própria</t>
  </si>
  <si>
    <t>Branca</t>
  </si>
  <si>
    <t>Preta</t>
  </si>
  <si>
    <t>Amarela</t>
  </si>
  <si>
    <t>Parda</t>
  </si>
  <si>
    <t>Indígena</t>
  </si>
  <si>
    <t xml:space="preserve">Tabela para a geração do grafico (barras) </t>
  </si>
  <si>
    <t>perfil</t>
  </si>
  <si>
    <t>Trabalhadoras por conta própria</t>
  </si>
  <si>
    <t>Escolaridade</t>
  </si>
  <si>
    <t>Sem instrução e menos de 1 ano de estudo</t>
  </si>
  <si>
    <t>Fundamental incompleto ou equivalente</t>
  </si>
  <si>
    <t>Fundamental completo ou equivalente</t>
  </si>
  <si>
    <t>Sem instrução até fundamental completo</t>
  </si>
  <si>
    <t>Médio incompleto ou equivalente</t>
  </si>
  <si>
    <t>Médio completo ou equivalente</t>
  </si>
  <si>
    <t>Médio completo e  imcompleto</t>
  </si>
  <si>
    <t>Superior incompleto ou equivalente</t>
  </si>
  <si>
    <t>Superior completo ou equivalente</t>
  </si>
  <si>
    <t>Superior completo e incompleto</t>
  </si>
  <si>
    <t xml:space="preserve">Médio completo e  imcompleto </t>
  </si>
  <si>
    <t>Tabela com as porcentagens para a geração do gáfico</t>
  </si>
  <si>
    <t>Tabela para Geração do gráfico de empreendedores por sexo</t>
  </si>
  <si>
    <t>Homens empregadores e trabalhadores por conta própria</t>
  </si>
  <si>
    <t>Total de empreendedores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</si>
</sst>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9" fontId="0" fillId="0" borderId="0" xfId="1" applyFont="1"/>
    <xf numFmtId="4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10" fontId="0" fillId="0" borderId="0" xfId="0" applyNumberFormat="1"/>
    <xf numFmtId="9" fontId="2" fillId="0" borderId="0" xfId="0" applyNumberFormat="1" applyFont="1"/>
    <xf numFmtId="4" fontId="2" fillId="0" borderId="0" xfId="0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M6" sqref="M6"/>
    </sheetView>
  </sheetViews>
  <sheetFormatPr defaultRowHeight="15" x14ac:dyDescent="0.25"/>
  <cols>
    <col min="1" max="1" width="33.28515625" customWidth="1"/>
    <col min="2" max="2" width="16.28515625" customWidth="1"/>
    <col min="3" max="3" width="31.28515625" customWidth="1"/>
    <col min="4" max="4" width="14.85546875" customWidth="1"/>
    <col min="5" max="5" width="14" customWidth="1"/>
    <col min="6" max="6" width="12.28515625" customWidth="1"/>
    <col min="11" max="11" width="57.7109375" customWidth="1"/>
    <col min="12" max="12" width="16" customWidth="1"/>
  </cols>
  <sheetData>
    <row r="1" spans="1:13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2</v>
      </c>
      <c r="F1" s="18" t="s">
        <v>4</v>
      </c>
      <c r="K1" s="4" t="s">
        <v>75</v>
      </c>
    </row>
    <row r="2" spans="1:13" x14ac:dyDescent="0.25">
      <c r="A2" t="s">
        <v>5</v>
      </c>
      <c r="B2" s="19">
        <v>46856.695689430002</v>
      </c>
      <c r="C2" s="20">
        <f>B2/F2</f>
        <v>0.30140286818898332</v>
      </c>
      <c r="D2" s="19">
        <v>108605.31424755001</v>
      </c>
      <c r="E2" s="20">
        <f>D2/F2</f>
        <v>0.69859713181101668</v>
      </c>
      <c r="F2" s="21">
        <f>SUM(B2,D2)</f>
        <v>155462.00993698</v>
      </c>
      <c r="L2" s="18" t="s">
        <v>4</v>
      </c>
      <c r="M2" s="18" t="s">
        <v>2</v>
      </c>
    </row>
    <row r="3" spans="1:13" x14ac:dyDescent="0.25">
      <c r="A3" t="s">
        <v>6</v>
      </c>
      <c r="B3" s="19">
        <v>314119.64568776003</v>
      </c>
      <c r="C3" s="20">
        <f t="shared" ref="C3:C5" si="0">B3/F3</f>
        <v>0.35627427802930739</v>
      </c>
      <c r="D3" s="19">
        <v>567559.62519667996</v>
      </c>
      <c r="E3" s="20">
        <f t="shared" ref="E3:E5" si="1">D3/F3</f>
        <v>0.64372572197069255</v>
      </c>
      <c r="F3" s="21">
        <f t="shared" ref="F3:F5" si="2">SUM(B3,D3)</f>
        <v>881679.27088444005</v>
      </c>
      <c r="K3" t="s">
        <v>76</v>
      </c>
      <c r="L3" s="19">
        <f>D2+D3</f>
        <v>676164.93944422994</v>
      </c>
      <c r="M3" s="3">
        <f>L3/L6</f>
        <v>0.65195065701049393</v>
      </c>
    </row>
    <row r="4" spans="1:13" x14ac:dyDescent="0.25">
      <c r="A4" t="s">
        <v>7</v>
      </c>
      <c r="B4" s="19">
        <v>1058699.47502136</v>
      </c>
      <c r="C4" s="20">
        <f t="shared" si="0"/>
        <v>0.44239117086800733</v>
      </c>
      <c r="D4" s="19">
        <v>1334430.28148826</v>
      </c>
      <c r="E4" s="20">
        <f t="shared" si="1"/>
        <v>0.55760882913199272</v>
      </c>
      <c r="F4" s="21">
        <f t="shared" si="2"/>
        <v>2393129.7565096198</v>
      </c>
      <c r="K4" t="s">
        <v>61</v>
      </c>
      <c r="L4" s="19">
        <v>314119.64568776003</v>
      </c>
      <c r="M4" s="3">
        <f>L4/L6</f>
        <v>0.30287064211635278</v>
      </c>
    </row>
    <row r="5" spans="1:13" x14ac:dyDescent="0.25">
      <c r="A5" t="s">
        <v>8</v>
      </c>
      <c r="B5" s="22">
        <f>SUM(B2:B4)</f>
        <v>1419675.8163985501</v>
      </c>
      <c r="C5" s="20">
        <f t="shared" si="0"/>
        <v>0.41386695131331208</v>
      </c>
      <c r="D5" s="22">
        <f>SUM(D2:D4)</f>
        <v>2010595.22093249</v>
      </c>
      <c r="E5" s="20">
        <f t="shared" si="1"/>
        <v>0.58613304868668792</v>
      </c>
      <c r="F5" s="21">
        <f t="shared" si="2"/>
        <v>3430271.03733104</v>
      </c>
      <c r="K5" t="s">
        <v>44</v>
      </c>
      <c r="L5" s="19">
        <v>46856.695689430002</v>
      </c>
      <c r="M5" s="3">
        <f>L5/L6</f>
        <v>4.5178700873153281E-2</v>
      </c>
    </row>
    <row r="6" spans="1:13" x14ac:dyDescent="0.25">
      <c r="K6" t="s">
        <v>77</v>
      </c>
      <c r="L6" s="19">
        <f>SUM(L3:L5)</f>
        <v>1037141.28082142</v>
      </c>
    </row>
    <row r="9" spans="1:13" x14ac:dyDescent="0.25">
      <c r="A9" s="4" t="s">
        <v>74</v>
      </c>
      <c r="B9" s="4"/>
      <c r="C9" s="4"/>
      <c r="D9" s="4"/>
      <c r="E9" s="4"/>
      <c r="F9" s="4"/>
    </row>
    <row r="10" spans="1:13" x14ac:dyDescent="0.25">
      <c r="B10" t="s">
        <v>9</v>
      </c>
      <c r="C10" t="s">
        <v>10</v>
      </c>
      <c r="D10" t="s">
        <v>11</v>
      </c>
    </row>
    <row r="11" spans="1:13" x14ac:dyDescent="0.25">
      <c r="A11" t="s">
        <v>12</v>
      </c>
      <c r="B11" s="3">
        <v>0.3</v>
      </c>
      <c r="C11" s="3">
        <v>0.36</v>
      </c>
      <c r="D11" s="3">
        <v>0.44</v>
      </c>
    </row>
    <row r="12" spans="1:13" x14ac:dyDescent="0.25">
      <c r="A12" t="s">
        <v>13</v>
      </c>
      <c r="B12" s="3">
        <v>0.7</v>
      </c>
      <c r="C12" s="3">
        <v>0.64</v>
      </c>
      <c r="D12" s="3">
        <v>0.56000000000000005</v>
      </c>
    </row>
    <row r="17" spans="1:2" x14ac:dyDescent="0.25">
      <c r="A17" s="4"/>
    </row>
    <row r="18" spans="1:2" x14ac:dyDescent="0.25">
      <c r="B18" s="18"/>
    </row>
    <row r="19" spans="1:2" x14ac:dyDescent="0.25">
      <c r="B19" s="19"/>
    </row>
    <row r="20" spans="1:2" x14ac:dyDescent="0.25">
      <c r="B20" s="19"/>
    </row>
    <row r="21" spans="1:2" x14ac:dyDescent="0.25">
      <c r="B21" s="19"/>
    </row>
    <row r="22" spans="1:2" x14ac:dyDescent="0.25">
      <c r="B22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>
      <selection activeCell="J21" sqref="J21"/>
    </sheetView>
  </sheetViews>
  <sheetFormatPr defaultRowHeight="15" x14ac:dyDescent="0.25"/>
  <cols>
    <col min="1" max="1" width="27.140625" customWidth="1"/>
    <col min="2" max="2" width="23.5703125" customWidth="1"/>
    <col min="3" max="3" width="18.5703125" customWidth="1"/>
    <col min="4" max="4" width="20" customWidth="1"/>
    <col min="5" max="5" width="31.7109375" customWidth="1"/>
    <col min="6" max="6" width="17.140625" customWidth="1"/>
    <col min="7" max="7" width="14.85546875" customWidth="1"/>
    <col min="8" max="8" width="13.42578125" customWidth="1"/>
    <col min="9" max="9" width="16.28515625" customWidth="1"/>
    <col min="10" max="10" width="13.85546875" customWidth="1"/>
  </cols>
  <sheetData>
    <row r="1" spans="1:11" x14ac:dyDescent="0.25">
      <c r="A1" s="28" t="s">
        <v>30</v>
      </c>
      <c r="B1" s="28"/>
      <c r="C1" s="28"/>
    </row>
    <row r="2" spans="1:11" x14ac:dyDescent="0.25">
      <c r="A2" s="23" t="s">
        <v>14</v>
      </c>
      <c r="B2" s="18" t="s">
        <v>15</v>
      </c>
      <c r="C2" s="18" t="s">
        <v>5</v>
      </c>
      <c r="D2" s="18" t="s">
        <v>2</v>
      </c>
      <c r="E2" s="18" t="s">
        <v>16</v>
      </c>
      <c r="F2" s="18" t="s">
        <v>2</v>
      </c>
      <c r="G2" s="18" t="s">
        <v>7</v>
      </c>
      <c r="H2" s="18" t="s">
        <v>2</v>
      </c>
      <c r="I2" s="18" t="s">
        <v>4</v>
      </c>
      <c r="J2" s="18" t="s">
        <v>2</v>
      </c>
    </row>
    <row r="3" spans="1:11" x14ac:dyDescent="0.25">
      <c r="A3" s="29" t="s">
        <v>17</v>
      </c>
      <c r="B3" t="s">
        <v>1</v>
      </c>
      <c r="C3" s="19">
        <v>17846.188868519999</v>
      </c>
      <c r="D3" s="27">
        <f>C3/C5</f>
        <v>0.33892139566180485</v>
      </c>
      <c r="E3" s="19">
        <v>97821.983621070001</v>
      </c>
      <c r="F3" s="27">
        <f>E3/E5</f>
        <v>0.41500609302722169</v>
      </c>
      <c r="G3" s="19">
        <v>248914.15640363001</v>
      </c>
      <c r="H3" s="27">
        <f>G3/G5</f>
        <v>0.49042065939091978</v>
      </c>
      <c r="I3" s="19">
        <f>SUM(C3,E3,G3)</f>
        <v>364582.32889321999</v>
      </c>
      <c r="J3" s="27">
        <f>I3/I5</f>
        <v>0.45806384017759133</v>
      </c>
    </row>
    <row r="4" spans="1:11" x14ac:dyDescent="0.25">
      <c r="A4" s="29"/>
      <c r="B4" t="s">
        <v>3</v>
      </c>
      <c r="C4" s="19">
        <v>34809.64548408</v>
      </c>
      <c r="D4" s="27">
        <f>C4/C5</f>
        <v>0.66107860433819521</v>
      </c>
      <c r="E4" s="19">
        <v>137890.17883784001</v>
      </c>
      <c r="F4" s="27">
        <f>E4/E5</f>
        <v>0.58499390697277831</v>
      </c>
      <c r="G4" s="19">
        <v>258638.19001009999</v>
      </c>
      <c r="H4" s="27">
        <f>G4/G5</f>
        <v>0.50957934060908017</v>
      </c>
      <c r="I4" s="19">
        <f t="shared" ref="I4:I5" si="0">SUM(C4,E4,G4)</f>
        <v>431338.01433201996</v>
      </c>
      <c r="J4" s="27">
        <f>I4/I5</f>
        <v>0.54193615982240861</v>
      </c>
    </row>
    <row r="5" spans="1:11" s="7" customFormat="1" x14ac:dyDescent="0.25">
      <c r="A5" s="6" t="s">
        <v>18</v>
      </c>
      <c r="C5" s="25">
        <f>SUM(C3:C4)</f>
        <v>52655.834352599995</v>
      </c>
      <c r="D5" s="27"/>
      <c r="E5" s="25">
        <f>SUM(E3:E4)</f>
        <v>235712.16245891002</v>
      </c>
      <c r="F5" s="14"/>
      <c r="G5" s="25">
        <f>SUM(G3:G4)</f>
        <v>507552.34641373</v>
      </c>
      <c r="H5" s="14"/>
      <c r="I5" s="25">
        <f t="shared" si="0"/>
        <v>795920.34322524001</v>
      </c>
      <c r="J5" s="14"/>
    </row>
    <row r="6" spans="1:11" ht="45" x14ac:dyDescent="0.25">
      <c r="A6" s="5" t="s">
        <v>19</v>
      </c>
      <c r="B6" s="24" t="s">
        <v>1</v>
      </c>
      <c r="C6" s="19">
        <v>3797.0801678299999</v>
      </c>
      <c r="D6" s="27">
        <f>C6/C8</f>
        <v>0.28815042386963619</v>
      </c>
      <c r="E6" s="19">
        <v>54077.695507119999</v>
      </c>
      <c r="F6" s="27">
        <f>E6/E8</f>
        <v>0.36742370553020942</v>
      </c>
      <c r="G6" s="19">
        <v>170801.8670617</v>
      </c>
      <c r="H6" s="27">
        <f>G6/G8</f>
        <v>0.4388255580500775</v>
      </c>
      <c r="I6" s="19">
        <f>SUM(C6,E6,G6)</f>
        <v>228676.64273665001</v>
      </c>
      <c r="J6" s="27">
        <f>I6/I8</f>
        <v>0.41609107620593128</v>
      </c>
    </row>
    <row r="7" spans="1:11" x14ac:dyDescent="0.25">
      <c r="A7" s="5"/>
      <c r="B7" t="s">
        <v>3</v>
      </c>
      <c r="C7" s="19">
        <v>9380.3433349299994</v>
      </c>
      <c r="D7" s="27">
        <f>C7/C8</f>
        <v>0.71184957613036381</v>
      </c>
      <c r="E7" s="19">
        <v>93103.051660740006</v>
      </c>
      <c r="F7" s="27">
        <f>E7/E8</f>
        <v>0.63257629446979058</v>
      </c>
      <c r="G7" s="19">
        <v>218423.10839474</v>
      </c>
      <c r="H7" s="27">
        <f>G7/G8</f>
        <v>0.5611744419499225</v>
      </c>
      <c r="I7" s="19">
        <f t="shared" ref="I7:I8" si="1">SUM(C7,E7,G7)</f>
        <v>320906.50339040998</v>
      </c>
      <c r="J7" s="27">
        <f>I7/I8</f>
        <v>0.58390892379406856</v>
      </c>
    </row>
    <row r="8" spans="1:11" s="7" customFormat="1" x14ac:dyDescent="0.25">
      <c r="A8" s="6" t="s">
        <v>20</v>
      </c>
      <c r="C8" s="25">
        <f>SUM(C6:C7)</f>
        <v>13177.423502759999</v>
      </c>
      <c r="D8" s="14"/>
      <c r="E8" s="25">
        <f>SUM(E6:E7)</f>
        <v>147180.74716786001</v>
      </c>
      <c r="F8" s="14"/>
      <c r="G8" s="25">
        <f>SUM(G6:G7)</f>
        <v>389224.97545644001</v>
      </c>
      <c r="H8" s="14"/>
      <c r="I8" s="25">
        <f t="shared" si="1"/>
        <v>549583.14612706006</v>
      </c>
      <c r="J8" s="14"/>
    </row>
    <row r="9" spans="1:11" ht="75" x14ac:dyDescent="0.25">
      <c r="A9" s="5" t="s">
        <v>21</v>
      </c>
      <c r="B9" s="17" t="s">
        <v>1</v>
      </c>
      <c r="C9" s="19">
        <v>3370.01899701</v>
      </c>
      <c r="D9" s="27">
        <f>C9/C11</f>
        <v>0.28004794904715674</v>
      </c>
      <c r="E9" s="19">
        <v>45158.920134469998</v>
      </c>
      <c r="F9" s="27">
        <f>E9/E11</f>
        <v>0.32084967590414459</v>
      </c>
      <c r="G9" s="19">
        <v>189693.31164868001</v>
      </c>
      <c r="H9" s="27">
        <f>G9/G11</f>
        <v>0.4514011541152021</v>
      </c>
      <c r="I9" s="19">
        <f>SUM(C9,E9,G9)</f>
        <v>238222.25078016001</v>
      </c>
      <c r="J9" s="27">
        <f>I9/I11</f>
        <v>0.41573558715157505</v>
      </c>
      <c r="K9" s="18"/>
    </row>
    <row r="10" spans="1:11" x14ac:dyDescent="0.25">
      <c r="A10" s="5"/>
      <c r="B10" t="s">
        <v>3</v>
      </c>
      <c r="C10" s="19">
        <v>8663.7024013299997</v>
      </c>
      <c r="D10" s="27">
        <f>C10/C11</f>
        <v>0.7199520509528432</v>
      </c>
      <c r="E10" s="19">
        <v>95588.986208939998</v>
      </c>
      <c r="F10" s="27">
        <f>E10/E11</f>
        <v>0.67915032409585541</v>
      </c>
      <c r="G10" s="19">
        <v>230538.91398774</v>
      </c>
      <c r="H10" s="27">
        <f>G10/G11</f>
        <v>0.5485988458847979</v>
      </c>
      <c r="I10" s="19">
        <f t="shared" ref="I10:I11" si="2">SUM(C10,E10,G10)</f>
        <v>334791.60259800998</v>
      </c>
      <c r="J10" s="27">
        <f>I10/I11</f>
        <v>0.58426441284842501</v>
      </c>
    </row>
    <row r="11" spans="1:11" s="7" customFormat="1" x14ac:dyDescent="0.25">
      <c r="A11" s="6" t="s">
        <v>22</v>
      </c>
      <c r="C11" s="25">
        <f>SUM(C9:C10)</f>
        <v>12033.72139834</v>
      </c>
      <c r="D11" s="14"/>
      <c r="E11" s="25">
        <f>SUM(E9:E10)</f>
        <v>140747.90634341</v>
      </c>
      <c r="F11" s="14"/>
      <c r="G11" s="25">
        <f>SUM(G9:G10)</f>
        <v>420232.22563642001</v>
      </c>
      <c r="H11" s="14"/>
      <c r="I11" s="25">
        <f t="shared" si="2"/>
        <v>573013.85337816994</v>
      </c>
      <c r="J11" s="14"/>
    </row>
    <row r="12" spans="1:11" ht="60" x14ac:dyDescent="0.25">
      <c r="A12" s="5" t="s">
        <v>23</v>
      </c>
      <c r="B12" s="24" t="s">
        <v>1</v>
      </c>
      <c r="C12" s="19">
        <v>21843.407656070001</v>
      </c>
      <c r="D12" s="27">
        <f>C12/C14</f>
        <v>0.28150523897887664</v>
      </c>
      <c r="E12" s="19">
        <v>117061.04642509999</v>
      </c>
      <c r="F12" s="27">
        <f>E12/E14</f>
        <v>0.32695104343786974</v>
      </c>
      <c r="G12" s="19">
        <v>449290.13990735001</v>
      </c>
      <c r="H12" s="27">
        <f>G12/G14</f>
        <v>0.41750924864016276</v>
      </c>
      <c r="I12" s="19">
        <f>SUM(C12,E12,G12)</f>
        <v>588194.59398851998</v>
      </c>
      <c r="J12" s="27">
        <f>I12/I14</f>
        <v>0.38908097006101949</v>
      </c>
    </row>
    <row r="13" spans="1:11" x14ac:dyDescent="0.25">
      <c r="A13" s="5"/>
      <c r="B13" t="s">
        <v>3</v>
      </c>
      <c r="C13" s="19">
        <v>55751.62302721</v>
      </c>
      <c r="D13" s="27">
        <f>C13/C14</f>
        <v>0.71849476102112342</v>
      </c>
      <c r="E13" s="19">
        <v>240977.40848916001</v>
      </c>
      <c r="F13" s="27">
        <f>E13/E14</f>
        <v>0.67304895656213026</v>
      </c>
      <c r="G13" s="19">
        <v>626830.06909568002</v>
      </c>
      <c r="H13" s="27">
        <f>G13/G14</f>
        <v>0.58249075135983719</v>
      </c>
      <c r="I13" s="19">
        <f t="shared" ref="I13:I14" si="3">SUM(C13,E13,G13)</f>
        <v>923559.10061205004</v>
      </c>
      <c r="J13" s="27">
        <f>I13/I14</f>
        <v>0.61091902993898051</v>
      </c>
    </row>
    <row r="14" spans="1:11" s="7" customFormat="1" x14ac:dyDescent="0.25">
      <c r="A14" s="6" t="s">
        <v>24</v>
      </c>
      <c r="C14" s="25">
        <f>SUM(C12:C13)</f>
        <v>77595.030683279998</v>
      </c>
      <c r="D14" s="14"/>
      <c r="E14" s="25">
        <f>SUM(E12:E13)</f>
        <v>358038.45491426002</v>
      </c>
      <c r="F14" s="14"/>
      <c r="G14" s="25">
        <f>SUM(G12:G13)</f>
        <v>1076120.2090030301</v>
      </c>
      <c r="H14" s="14"/>
      <c r="I14" s="25">
        <f t="shared" si="3"/>
        <v>1511753.69460057</v>
      </c>
      <c r="J14" s="14"/>
    </row>
    <row r="15" spans="1:11" x14ac:dyDescent="0.25">
      <c r="A15" s="30" t="s">
        <v>4</v>
      </c>
      <c r="B15" t="s">
        <v>1</v>
      </c>
      <c r="C15" s="19">
        <f>SUM(C3,C6,C9,C12)</f>
        <v>46856.695689430002</v>
      </c>
      <c r="D15" s="27">
        <f>C15/(C16+C15)</f>
        <v>0.29500785203029467</v>
      </c>
      <c r="E15" s="19">
        <f>SUM(E3,E6,E9,E12)</f>
        <v>314119.64568776003</v>
      </c>
      <c r="F15" s="27">
        <f>E15/E17</f>
        <v>0.35627427802930739</v>
      </c>
      <c r="G15" s="19">
        <f>SUM(G3,G6,G9,G12)</f>
        <v>1058699.47502136</v>
      </c>
      <c r="H15" s="27">
        <f>G15/G17</f>
        <v>0.44239117086800733</v>
      </c>
      <c r="I15" s="19">
        <f>SUM(C15,E15,G15)</f>
        <v>1419675.8163985501</v>
      </c>
      <c r="J15" s="27">
        <f>I15/I17</f>
        <v>0.41346075291770812</v>
      </c>
    </row>
    <row r="16" spans="1:11" x14ac:dyDescent="0.25">
      <c r="A16" s="30"/>
      <c r="B16" t="s">
        <v>3</v>
      </c>
      <c r="C16" s="19">
        <f>SUM(C4,C7,C11,C13)</f>
        <v>111975.33324456</v>
      </c>
      <c r="D16" s="27">
        <f>C16/(C15+C16)</f>
        <v>0.70499214796970533</v>
      </c>
      <c r="E16" s="19">
        <f>SUM(E4,E7,E10,E13)</f>
        <v>567559.62519667996</v>
      </c>
      <c r="F16" s="27">
        <f>E16/E17</f>
        <v>0.64372572197069255</v>
      </c>
      <c r="G16" s="19">
        <f>SUM(G4,G7,G10,G13)</f>
        <v>1334430.28148826</v>
      </c>
      <c r="H16" s="27">
        <f>G16/G17</f>
        <v>0.55760882913199272</v>
      </c>
      <c r="I16" s="19">
        <f t="shared" ref="I16:I17" si="4">SUM(C16,E16,G16)</f>
        <v>2013965.2399295</v>
      </c>
      <c r="J16" s="27">
        <f>I16/I17</f>
        <v>0.58653924708229199</v>
      </c>
    </row>
    <row r="17" spans="1:10" x14ac:dyDescent="0.25">
      <c r="A17" t="s">
        <v>8</v>
      </c>
      <c r="C17" s="19">
        <f>SUM(C15:C16)</f>
        <v>158832.02893398999</v>
      </c>
      <c r="D17" s="3"/>
      <c r="E17" s="19">
        <f>SUM(E15:E16)</f>
        <v>881679.27088444005</v>
      </c>
      <c r="F17" s="3"/>
      <c r="G17" s="19">
        <f>SUM(G15:G16)</f>
        <v>2393129.7565096198</v>
      </c>
      <c r="H17" s="3"/>
      <c r="I17" s="19">
        <f t="shared" si="4"/>
        <v>3433641.0563280499</v>
      </c>
      <c r="J17" s="3"/>
    </row>
    <row r="21" spans="1:10" x14ac:dyDescent="0.25">
      <c r="A21" s="28" t="s">
        <v>25</v>
      </c>
      <c r="B21" s="28"/>
      <c r="C21" s="28"/>
      <c r="D21" s="28"/>
    </row>
    <row r="22" spans="1:10" x14ac:dyDescent="0.25">
      <c r="A22" t="s">
        <v>26</v>
      </c>
      <c r="B22" t="s">
        <v>15</v>
      </c>
      <c r="C22" t="s">
        <v>5</v>
      </c>
      <c r="D22" t="s">
        <v>16</v>
      </c>
      <c r="E22" s="18" t="s">
        <v>8</v>
      </c>
      <c r="F22" s="18" t="s">
        <v>2</v>
      </c>
    </row>
    <row r="23" spans="1:10" x14ac:dyDescent="0.25">
      <c r="A23" t="s">
        <v>17</v>
      </c>
      <c r="B23" t="s">
        <v>1</v>
      </c>
      <c r="C23" s="19">
        <v>17846.188868519999</v>
      </c>
      <c r="D23" s="19">
        <v>97821.983621070001</v>
      </c>
      <c r="E23" s="21">
        <f>SUM(C23:D23)</f>
        <v>115668.17248959</v>
      </c>
      <c r="F23" s="20">
        <f>E23/E27</f>
        <v>0.32043145001773526</v>
      </c>
    </row>
    <row r="24" spans="1:10" x14ac:dyDescent="0.25">
      <c r="A24" t="s">
        <v>27</v>
      </c>
      <c r="B24" t="s">
        <v>1</v>
      </c>
      <c r="C24" s="19">
        <v>3797.0801678299999</v>
      </c>
      <c r="D24" s="19">
        <v>54077.695507119999</v>
      </c>
      <c r="E24" s="21">
        <f t="shared" ref="E24:E27" si="5">SUM(C24:D24)</f>
        <v>57874.775674949997</v>
      </c>
      <c r="F24" s="20">
        <f>E24/E27</f>
        <v>0.16032844549907968</v>
      </c>
    </row>
    <row r="25" spans="1:10" x14ac:dyDescent="0.25">
      <c r="A25" t="s">
        <v>28</v>
      </c>
      <c r="B25" t="s">
        <v>1</v>
      </c>
      <c r="C25" s="19">
        <v>3370.01899701</v>
      </c>
      <c r="D25" s="19">
        <v>45158.920134469998</v>
      </c>
      <c r="E25" s="21">
        <f t="shared" si="5"/>
        <v>48528.939131480001</v>
      </c>
      <c r="F25" s="20">
        <f>E25/E27</f>
        <v>0.13443800484633792</v>
      </c>
    </row>
    <row r="26" spans="1:10" x14ac:dyDescent="0.25">
      <c r="A26" t="s">
        <v>29</v>
      </c>
      <c r="B26" t="s">
        <v>1</v>
      </c>
      <c r="C26" s="19">
        <v>21843.407656070001</v>
      </c>
      <c r="D26" s="19">
        <v>117061.04642509999</v>
      </c>
      <c r="E26" s="21">
        <f t="shared" si="5"/>
        <v>138904.45408117</v>
      </c>
      <c r="F26" s="20">
        <f>E26/E27</f>
        <v>0.38480209963684708</v>
      </c>
    </row>
    <row r="27" spans="1:10" x14ac:dyDescent="0.25">
      <c r="A27" t="s">
        <v>8</v>
      </c>
      <c r="B27" t="s">
        <v>1</v>
      </c>
      <c r="C27" s="21">
        <f>SUM(C23:C26)</f>
        <v>46856.695689430002</v>
      </c>
      <c r="D27" s="21">
        <f>SUM(D23:D26)</f>
        <v>314119.64568776003</v>
      </c>
      <c r="E27" s="21">
        <f t="shared" si="5"/>
        <v>360976.34137719002</v>
      </c>
      <c r="F27" s="18"/>
    </row>
    <row r="31" spans="1:10" x14ac:dyDescent="0.25">
      <c r="A31" s="28" t="s">
        <v>31</v>
      </c>
      <c r="B31" s="28"/>
      <c r="C31" s="28"/>
      <c r="D31" s="28"/>
    </row>
    <row r="32" spans="1:10" x14ac:dyDescent="0.25">
      <c r="A32" s="18" t="s">
        <v>14</v>
      </c>
      <c r="B32" s="18" t="s">
        <v>15</v>
      </c>
      <c r="C32" s="18" t="s">
        <v>5</v>
      </c>
      <c r="D32" s="18" t="s">
        <v>2</v>
      </c>
      <c r="E32" s="23" t="s">
        <v>16</v>
      </c>
      <c r="F32" s="18" t="s">
        <v>2</v>
      </c>
      <c r="G32" s="18" t="s">
        <v>7</v>
      </c>
      <c r="H32" s="18" t="s">
        <v>2</v>
      </c>
      <c r="I32" s="18" t="s">
        <v>8</v>
      </c>
    </row>
    <row r="33" spans="1:9" x14ac:dyDescent="0.25">
      <c r="A33" s="8" t="s">
        <v>17</v>
      </c>
      <c r="B33" s="18" t="s">
        <v>1</v>
      </c>
      <c r="C33" s="19">
        <v>17846.188868519999</v>
      </c>
      <c r="D33" s="27">
        <f>C33/I33</f>
        <v>4.8949681468919592E-2</v>
      </c>
      <c r="E33" s="19">
        <v>97821.983621070001</v>
      </c>
      <c r="F33" s="27">
        <f>E33/I33</f>
        <v>0.26831246571393869</v>
      </c>
      <c r="G33" s="19">
        <v>248914.15640363001</v>
      </c>
      <c r="H33" s="27">
        <f>G33/I33</f>
        <v>0.68273785281714183</v>
      </c>
      <c r="I33" s="19">
        <f>SUM(C33,E33,G33)</f>
        <v>364582.32889321999</v>
      </c>
    </row>
    <row r="34" spans="1:9" ht="45" x14ac:dyDescent="0.25">
      <c r="A34" s="5" t="s">
        <v>19</v>
      </c>
      <c r="B34" s="18" t="s">
        <v>1</v>
      </c>
      <c r="C34" s="19">
        <v>3797.0801678299999</v>
      </c>
      <c r="D34" s="27">
        <f>C34/I34</f>
        <v>1.6604582446152212E-2</v>
      </c>
      <c r="E34" s="19">
        <v>54077.695507119999</v>
      </c>
      <c r="F34" s="27">
        <f>E34/I34</f>
        <v>0.23648106277910194</v>
      </c>
      <c r="G34" s="19">
        <v>170801.8670617</v>
      </c>
      <c r="H34" s="27">
        <f>G34/I34</f>
        <v>0.74691435477474577</v>
      </c>
      <c r="I34" s="19">
        <f>SUM(C34,E34,G34)</f>
        <v>228676.64273665001</v>
      </c>
    </row>
    <row r="35" spans="1:9" ht="75" x14ac:dyDescent="0.25">
      <c r="A35" s="5" t="s">
        <v>21</v>
      </c>
      <c r="B35" s="18" t="s">
        <v>1</v>
      </c>
      <c r="C35" s="19">
        <v>3370.01899701</v>
      </c>
      <c r="D35" s="27">
        <f>C35/I35</f>
        <v>1.4146533272914014E-2</v>
      </c>
      <c r="E35" s="19">
        <v>45158.920134469998</v>
      </c>
      <c r="F35" s="27">
        <f>E35/I35</f>
        <v>0.1895663397796718</v>
      </c>
      <c r="G35" s="19">
        <v>189693.31164868001</v>
      </c>
      <c r="H35" s="27">
        <f>G35/I35</f>
        <v>0.79628712694741421</v>
      </c>
      <c r="I35" s="19">
        <f>SUM(C35,E35,G35)</f>
        <v>238222.25078016001</v>
      </c>
    </row>
    <row r="36" spans="1:9" ht="60" x14ac:dyDescent="0.25">
      <c r="A36" s="5" t="s">
        <v>23</v>
      </c>
      <c r="B36" s="18" t="s">
        <v>1</v>
      </c>
      <c r="C36" s="19">
        <v>21843.407656070001</v>
      </c>
      <c r="D36" s="27">
        <f>C36/I36</f>
        <v>3.7136362488391604E-2</v>
      </c>
      <c r="E36" s="19">
        <v>117061.04642509999</v>
      </c>
      <c r="F36" s="27">
        <f>E36/I36</f>
        <v>0.1990175489905722</v>
      </c>
      <c r="G36" s="19">
        <v>449290.13990735001</v>
      </c>
      <c r="H36" s="27">
        <f>G36/I36</f>
        <v>0.7638460885210363</v>
      </c>
      <c r="I36" s="19">
        <f>SUM(C36,E36,G36)</f>
        <v>588194.59398851998</v>
      </c>
    </row>
    <row r="37" spans="1:9" x14ac:dyDescent="0.25">
      <c r="A37" s="5" t="s">
        <v>4</v>
      </c>
      <c r="B37" s="18" t="s">
        <v>1</v>
      </c>
      <c r="C37" s="19">
        <f>SUM(C33:C36)</f>
        <v>46856.695689430002</v>
      </c>
      <c r="D37" s="27"/>
      <c r="E37" s="21">
        <f>SUM(E33:E36)</f>
        <v>314119.64568776003</v>
      </c>
      <c r="F37" s="27"/>
      <c r="G37" s="26">
        <f>SUM(G33:G36)</f>
        <v>1058699.47502136</v>
      </c>
      <c r="H37" s="27"/>
      <c r="I37" s="19">
        <f>SUM(C37,E37,G37)</f>
        <v>1419675.8163985501</v>
      </c>
    </row>
  </sheetData>
  <mergeCells count="5">
    <mergeCell ref="A21:D21"/>
    <mergeCell ref="A1:C1"/>
    <mergeCell ref="A31:D31"/>
    <mergeCell ref="A3:A4"/>
    <mergeCell ref="A15:A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abSelected="1" workbookViewId="0">
      <selection activeCell="I19" sqref="I19"/>
    </sheetView>
  </sheetViews>
  <sheetFormatPr defaultRowHeight="15" x14ac:dyDescent="0.25"/>
  <cols>
    <col min="1" max="1" width="22.28515625" customWidth="1"/>
    <col min="3" max="3" width="20.28515625" customWidth="1"/>
    <col min="4" max="4" width="23" customWidth="1"/>
    <col min="5" max="5" width="16.7109375" customWidth="1"/>
    <col min="7" max="7" width="14.28515625" customWidth="1"/>
    <col min="9" max="9" width="12.7109375" bestFit="1" customWidth="1"/>
  </cols>
  <sheetData>
    <row r="1" spans="1:10" x14ac:dyDescent="0.25">
      <c r="A1" s="31" t="s">
        <v>32</v>
      </c>
      <c r="B1" s="31"/>
      <c r="C1" s="31"/>
      <c r="D1" s="31"/>
    </row>
    <row r="2" spans="1:10" ht="45" x14ac:dyDescent="0.25">
      <c r="A2" s="18" t="s">
        <v>14</v>
      </c>
      <c r="B2" s="18" t="s">
        <v>15</v>
      </c>
      <c r="C2" s="18" t="s">
        <v>5</v>
      </c>
      <c r="D2" s="18" t="s">
        <v>2</v>
      </c>
      <c r="E2" s="23" t="s">
        <v>16</v>
      </c>
      <c r="F2" s="18" t="s">
        <v>2</v>
      </c>
      <c r="G2" s="18" t="s">
        <v>7</v>
      </c>
      <c r="H2" s="18" t="s">
        <v>2</v>
      </c>
      <c r="I2" s="18" t="s">
        <v>4</v>
      </c>
      <c r="J2" s="18" t="s">
        <v>2</v>
      </c>
    </row>
    <row r="3" spans="1:10" x14ac:dyDescent="0.25">
      <c r="A3" s="32" t="s">
        <v>17</v>
      </c>
      <c r="B3" t="s">
        <v>1</v>
      </c>
      <c r="C3" s="19">
        <v>17846.188868519999</v>
      </c>
      <c r="D3" s="27">
        <f>C3/(C4+C3)</f>
        <v>0.33892139566180485</v>
      </c>
      <c r="E3" s="19">
        <v>97821.983621070001</v>
      </c>
      <c r="F3" s="3">
        <f>E3/(E4+E3)</f>
        <v>0.41500609302722169</v>
      </c>
      <c r="G3" s="19">
        <v>248914.15640363001</v>
      </c>
      <c r="H3" s="3">
        <f>G3/(G4+G3)</f>
        <v>0.49042065939091978</v>
      </c>
      <c r="I3" s="26">
        <f t="shared" ref="I3:I12" si="0">SUM(C3,E3,G3)</f>
        <v>364582.32889321999</v>
      </c>
      <c r="J3" s="3"/>
    </row>
    <row r="4" spans="1:10" x14ac:dyDescent="0.25">
      <c r="A4" s="32"/>
      <c r="B4" t="s">
        <v>3</v>
      </c>
      <c r="C4" s="19">
        <v>34809.64548408</v>
      </c>
      <c r="D4" s="27">
        <f>C4/(C3+C4)</f>
        <v>0.66107860433819521</v>
      </c>
      <c r="E4" s="19">
        <v>137890.17883784001</v>
      </c>
      <c r="F4" s="3">
        <f>E4/(E3+E4)</f>
        <v>0.58499390697277831</v>
      </c>
      <c r="G4" s="19">
        <v>258638.19001009999</v>
      </c>
      <c r="H4" s="3">
        <f>G4/(G3+G4)</f>
        <v>0.50957934060908017</v>
      </c>
      <c r="I4" s="26">
        <f t="shared" si="0"/>
        <v>431338.01433201996</v>
      </c>
      <c r="J4" s="3"/>
    </row>
    <row r="5" spans="1:10" x14ac:dyDescent="0.25">
      <c r="A5" s="29" t="s">
        <v>19</v>
      </c>
      <c r="B5" t="s">
        <v>1</v>
      </c>
      <c r="C5" s="19">
        <v>3797.0801678299999</v>
      </c>
      <c r="D5" s="27">
        <f>C5/(C6+C5)</f>
        <v>0.28815042386963619</v>
      </c>
      <c r="E5" s="19">
        <v>54077.695507119999</v>
      </c>
      <c r="F5" s="3">
        <f>E5/(E6+E5)</f>
        <v>0.36742370553020942</v>
      </c>
      <c r="G5" s="19">
        <v>170801.8670617</v>
      </c>
      <c r="H5" s="3">
        <f>G5/(G6+G5)</f>
        <v>0.4388255580500775</v>
      </c>
      <c r="I5" s="26">
        <f t="shared" si="0"/>
        <v>228676.64273665001</v>
      </c>
      <c r="J5" s="3"/>
    </row>
    <row r="6" spans="1:10" x14ac:dyDescent="0.25">
      <c r="A6" s="29"/>
      <c r="B6" t="s">
        <v>3</v>
      </c>
      <c r="C6" s="19">
        <v>9380.3433349299994</v>
      </c>
      <c r="D6" s="27">
        <f>C6/(C5+C6)</f>
        <v>0.71184957613036381</v>
      </c>
      <c r="E6" s="19">
        <v>93103.051660740006</v>
      </c>
      <c r="F6" s="3">
        <f>E6/(E5+E6)</f>
        <v>0.63257629446979058</v>
      </c>
      <c r="G6" s="19">
        <v>218423.10839474</v>
      </c>
      <c r="H6" s="3">
        <f>G6/(G5+G6)</f>
        <v>0.5611744419499225</v>
      </c>
      <c r="I6" s="26">
        <f t="shared" si="0"/>
        <v>320906.50339040998</v>
      </c>
      <c r="J6" s="3"/>
    </row>
    <row r="7" spans="1:10" x14ac:dyDescent="0.25">
      <c r="A7" s="29" t="s">
        <v>21</v>
      </c>
      <c r="B7" t="s">
        <v>1</v>
      </c>
      <c r="C7" s="19">
        <v>3370.01899701</v>
      </c>
      <c r="D7" s="27">
        <f>C7/(C8+C7)</f>
        <v>0.28004794904715674</v>
      </c>
      <c r="E7" s="19">
        <v>45158.920134469998</v>
      </c>
      <c r="F7" s="3">
        <f>E7/(E8+E7)</f>
        <v>0.32084967590414459</v>
      </c>
      <c r="G7" s="19">
        <v>189693.31164868001</v>
      </c>
      <c r="H7" s="3">
        <f>G7/(G8+G7)</f>
        <v>0.4514011541152021</v>
      </c>
      <c r="I7" s="26">
        <f t="shared" si="0"/>
        <v>238222.25078016001</v>
      </c>
      <c r="J7" s="3"/>
    </row>
    <row r="8" spans="1:10" x14ac:dyDescent="0.25">
      <c r="A8" s="29"/>
      <c r="B8" t="s">
        <v>3</v>
      </c>
      <c r="C8" s="19">
        <v>8663.7024013299997</v>
      </c>
      <c r="D8" s="27">
        <f>C8/(C7+C8)</f>
        <v>0.7199520509528432</v>
      </c>
      <c r="E8" s="19">
        <v>95588.986208939998</v>
      </c>
      <c r="F8" s="3">
        <f>E8/(E9+E8)</f>
        <v>0.44951315090293842</v>
      </c>
      <c r="G8" s="19">
        <v>230538.91398774</v>
      </c>
      <c r="H8" s="3">
        <f>G8/(G7+G8)</f>
        <v>0.5485988458847979</v>
      </c>
      <c r="I8" s="26">
        <f t="shared" si="0"/>
        <v>334791.60259800998</v>
      </c>
      <c r="J8" s="3"/>
    </row>
    <row r="9" spans="1:10" x14ac:dyDescent="0.25">
      <c r="A9" s="29" t="s">
        <v>23</v>
      </c>
      <c r="B9" t="s">
        <v>1</v>
      </c>
      <c r="C9" s="19">
        <v>21843.407656070001</v>
      </c>
      <c r="D9" s="27">
        <f>C9/(C10+C9)</f>
        <v>0.28150523897887664</v>
      </c>
      <c r="E9" s="19">
        <v>117061.04642509999</v>
      </c>
      <c r="F9" s="3">
        <f>E9/(E10+E9)</f>
        <v>0.32695104343786974</v>
      </c>
      <c r="G9" s="19">
        <v>449290.13990735001</v>
      </c>
      <c r="H9" s="3">
        <f>G9/(G10+G9)</f>
        <v>0.41750924864016276</v>
      </c>
      <c r="I9" s="26">
        <f t="shared" si="0"/>
        <v>588194.59398851998</v>
      </c>
      <c r="J9" s="3"/>
    </row>
    <row r="10" spans="1:10" x14ac:dyDescent="0.25">
      <c r="A10" s="29"/>
      <c r="B10" t="s">
        <v>3</v>
      </c>
      <c r="C10" s="19">
        <v>55751.62302721</v>
      </c>
      <c r="D10" s="27">
        <f>C10/(C9+C10)</f>
        <v>0.71849476102112342</v>
      </c>
      <c r="E10" s="19">
        <v>240977.40848916001</v>
      </c>
      <c r="F10" s="3">
        <f>E10/(E9+E10)</f>
        <v>0.67304895656213026</v>
      </c>
      <c r="G10" s="19">
        <v>626830.06909568002</v>
      </c>
      <c r="H10" s="3">
        <f>G10/(G9+G10)</f>
        <v>0.58249075135983719</v>
      </c>
      <c r="I10" s="26">
        <f t="shared" si="0"/>
        <v>923559.10061205004</v>
      </c>
      <c r="J10" s="3"/>
    </row>
    <row r="11" spans="1:10" x14ac:dyDescent="0.25">
      <c r="A11" s="29" t="s">
        <v>4</v>
      </c>
      <c r="B11" t="s">
        <v>1</v>
      </c>
      <c r="C11" s="19">
        <f>SUM(C3,C5,C7,C9)</f>
        <v>46856.695689430002</v>
      </c>
      <c r="D11" s="27">
        <f>C11/(C12+C11)</f>
        <v>0.30140286818898332</v>
      </c>
      <c r="E11" s="19">
        <f>SUM(E3,E5,E7,E9)</f>
        <v>314119.64568776003</v>
      </c>
      <c r="F11" s="3">
        <f>E11/(E12+E11)</f>
        <v>0.35627427802930739</v>
      </c>
      <c r="G11" s="26">
        <f>SUM(G3,G5,G7,G9)</f>
        <v>1058699.47502136</v>
      </c>
      <c r="H11" s="3">
        <f>G11/(G12+G11)</f>
        <v>0.44239117086800733</v>
      </c>
      <c r="I11" s="26">
        <f t="shared" si="0"/>
        <v>1419675.8163985501</v>
      </c>
      <c r="J11" s="3"/>
    </row>
    <row r="12" spans="1:10" x14ac:dyDescent="0.25">
      <c r="A12" s="29"/>
      <c r="B12" t="s">
        <v>3</v>
      </c>
      <c r="C12" s="19">
        <f>SUM(C4,C6,C8,C10)</f>
        <v>108605.31424755001</v>
      </c>
      <c r="D12" s="27">
        <f>C12/(C11+C12)</f>
        <v>0.69859713181101668</v>
      </c>
      <c r="E12" s="19">
        <f>SUM(E4,E6,E8,E10)</f>
        <v>567559.62519667996</v>
      </c>
      <c r="F12" s="3">
        <f>E12/(E11+E12)</f>
        <v>0.64372572197069255</v>
      </c>
      <c r="G12" s="26">
        <f>SUM(G4,G6,G8,G10)</f>
        <v>1334430.28148826</v>
      </c>
      <c r="H12" s="3">
        <f>G12/(G11+G12)</f>
        <v>0.55760882913199272</v>
      </c>
      <c r="I12" s="26">
        <f t="shared" si="0"/>
        <v>2010595.22093249</v>
      </c>
      <c r="J12" s="3"/>
    </row>
    <row r="17" spans="1:6" x14ac:dyDescent="0.25">
      <c r="A17" s="31" t="s">
        <v>33</v>
      </c>
      <c r="B17" s="31"/>
      <c r="C17" s="31"/>
      <c r="D17" s="31"/>
    </row>
    <row r="18" spans="1:6" x14ac:dyDescent="0.25">
      <c r="A18" t="s">
        <v>26</v>
      </c>
      <c r="B18" t="s">
        <v>15</v>
      </c>
      <c r="C18" t="s">
        <v>34</v>
      </c>
      <c r="D18" t="s">
        <v>35</v>
      </c>
      <c r="E18" t="s">
        <v>36</v>
      </c>
    </row>
    <row r="19" spans="1:6" x14ac:dyDescent="0.25">
      <c r="A19" s="33" t="s">
        <v>17</v>
      </c>
      <c r="B19" t="s">
        <v>1</v>
      </c>
      <c r="C19" s="27"/>
      <c r="D19" s="3"/>
      <c r="E19" s="3"/>
      <c r="F19" s="3"/>
    </row>
    <row r="20" spans="1:6" x14ac:dyDescent="0.25">
      <c r="A20" s="33"/>
      <c r="B20" t="s">
        <v>3</v>
      </c>
      <c r="C20" s="27"/>
      <c r="D20" s="3"/>
      <c r="E20" s="3"/>
      <c r="F20" s="3"/>
    </row>
    <row r="21" spans="1:6" x14ac:dyDescent="0.25">
      <c r="A21" s="33" t="s">
        <v>37</v>
      </c>
      <c r="B21" t="s">
        <v>1</v>
      </c>
      <c r="C21" s="27"/>
      <c r="D21" s="3"/>
      <c r="E21" s="3"/>
      <c r="F21" s="3"/>
    </row>
    <row r="22" spans="1:6" x14ac:dyDescent="0.25">
      <c r="A22" s="33"/>
      <c r="B22" t="s">
        <v>3</v>
      </c>
      <c r="C22" s="27"/>
      <c r="D22" s="3"/>
      <c r="E22" s="3"/>
      <c r="F22" s="3"/>
    </row>
    <row r="23" spans="1:6" x14ac:dyDescent="0.25">
      <c r="A23" s="33" t="s">
        <v>38</v>
      </c>
      <c r="B23" t="s">
        <v>1</v>
      </c>
      <c r="C23" s="3"/>
      <c r="D23" s="3"/>
      <c r="E23" s="3"/>
      <c r="F23" s="3"/>
    </row>
    <row r="24" spans="1:6" x14ac:dyDescent="0.25">
      <c r="A24" s="33"/>
      <c r="B24" t="s">
        <v>3</v>
      </c>
      <c r="C24" s="3"/>
      <c r="D24" s="3"/>
      <c r="E24" s="3"/>
      <c r="F24" s="3"/>
    </row>
    <row r="25" spans="1:6" x14ac:dyDescent="0.25">
      <c r="A25" s="33" t="s">
        <v>39</v>
      </c>
      <c r="B25" t="s">
        <v>1</v>
      </c>
      <c r="C25" s="3"/>
      <c r="D25" s="3"/>
      <c r="E25" s="3"/>
      <c r="F25" s="3"/>
    </row>
    <row r="26" spans="1:6" x14ac:dyDescent="0.25">
      <c r="A26" s="33"/>
      <c r="B26" t="s">
        <v>3</v>
      </c>
      <c r="C26" s="3"/>
      <c r="D26" s="3"/>
      <c r="E26" s="3"/>
      <c r="F26" s="3"/>
    </row>
    <row r="27" spans="1:6" x14ac:dyDescent="0.25">
      <c r="A27" s="33" t="s">
        <v>8</v>
      </c>
      <c r="B27" t="s">
        <v>1</v>
      </c>
      <c r="C27" s="3"/>
      <c r="D27" s="3"/>
      <c r="E27" s="3"/>
      <c r="F27" s="3"/>
    </row>
    <row r="28" spans="1:6" x14ac:dyDescent="0.25">
      <c r="A28" s="33"/>
      <c r="B28" t="s">
        <v>3</v>
      </c>
      <c r="C28" s="3"/>
      <c r="D28" s="3"/>
      <c r="E28" s="3"/>
      <c r="F28" s="3"/>
    </row>
    <row r="34" spans="1:5" x14ac:dyDescent="0.25">
      <c r="A34" s="31" t="s">
        <v>43</v>
      </c>
      <c r="B34" s="31"/>
      <c r="C34" s="31"/>
      <c r="D34" s="31"/>
      <c r="E34" s="31"/>
    </row>
    <row r="35" spans="1:5" x14ac:dyDescent="0.25">
      <c r="A35" t="s">
        <v>40</v>
      </c>
      <c r="B35" t="s">
        <v>41</v>
      </c>
      <c r="C35" t="s">
        <v>17</v>
      </c>
      <c r="D35" t="s">
        <v>42</v>
      </c>
      <c r="E35" t="s">
        <v>38</v>
      </c>
    </row>
    <row r="36" spans="1:5" x14ac:dyDescent="0.25">
      <c r="B36" s="3"/>
      <c r="C36" s="3"/>
      <c r="D36" s="3"/>
      <c r="E36" s="3"/>
    </row>
    <row r="46" spans="1:5" x14ac:dyDescent="0.25">
      <c r="A46" s="9" t="s">
        <v>50</v>
      </c>
      <c r="B46" s="8"/>
      <c r="C46" s="8"/>
      <c r="D46" s="8"/>
    </row>
    <row r="47" spans="1:5" ht="30" x14ac:dyDescent="0.25">
      <c r="A47" t="s">
        <v>14</v>
      </c>
      <c r="B47" t="s">
        <v>15</v>
      </c>
      <c r="C47" t="s">
        <v>44</v>
      </c>
      <c r="D47" s="5" t="s">
        <v>45</v>
      </c>
      <c r="E47" s="5" t="s">
        <v>46</v>
      </c>
    </row>
    <row r="48" spans="1:5" x14ac:dyDescent="0.25">
      <c r="A48" s="8" t="s">
        <v>17</v>
      </c>
      <c r="B48" t="s">
        <v>1</v>
      </c>
      <c r="C48" s="3"/>
      <c r="D48" s="3"/>
      <c r="E48" s="3"/>
    </row>
    <row r="49" spans="1:5" x14ac:dyDescent="0.25">
      <c r="A49" s="5" t="s">
        <v>47</v>
      </c>
      <c r="B49" t="s">
        <v>1</v>
      </c>
      <c r="C49" s="3"/>
      <c r="D49" s="3"/>
      <c r="E49" s="3"/>
    </row>
    <row r="50" spans="1:5" x14ac:dyDescent="0.25">
      <c r="A50" s="5" t="s">
        <v>48</v>
      </c>
      <c r="B50" t="s">
        <v>1</v>
      </c>
      <c r="C50" s="3"/>
      <c r="D50" s="3"/>
      <c r="E50" s="3"/>
    </row>
    <row r="51" spans="1:5" x14ac:dyDescent="0.25">
      <c r="A51" s="5" t="s">
        <v>49</v>
      </c>
      <c r="B51" t="s">
        <v>1</v>
      </c>
      <c r="C51" s="3"/>
      <c r="D51" s="3"/>
      <c r="E51" s="3"/>
    </row>
  </sheetData>
  <mergeCells count="13">
    <mergeCell ref="A17:D17"/>
    <mergeCell ref="A34:E34"/>
    <mergeCell ref="A1:D1"/>
    <mergeCell ref="A3:A4"/>
    <mergeCell ref="A5:A6"/>
    <mergeCell ref="A7:A8"/>
    <mergeCell ref="A9:A10"/>
    <mergeCell ref="A11:A12"/>
    <mergeCell ref="A19:A20"/>
    <mergeCell ref="A21:A22"/>
    <mergeCell ref="A23:A24"/>
    <mergeCell ref="A25:A26"/>
    <mergeCell ref="A27:A2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C14" sqref="C14"/>
    </sheetView>
  </sheetViews>
  <sheetFormatPr defaultRowHeight="15" x14ac:dyDescent="0.25"/>
  <cols>
    <col min="2" max="2" width="23.28515625" customWidth="1"/>
    <col min="3" max="3" width="29.85546875" customWidth="1"/>
    <col min="4" max="4" width="33.7109375" customWidth="1"/>
  </cols>
  <sheetData>
    <row r="1" spans="1:4" ht="75" x14ac:dyDescent="0.25">
      <c r="A1" t="s">
        <v>15</v>
      </c>
      <c r="B1" t="s">
        <v>5</v>
      </c>
      <c r="C1" s="5" t="s">
        <v>51</v>
      </c>
      <c r="D1" t="s">
        <v>7</v>
      </c>
    </row>
    <row r="2" spans="1:4" x14ac:dyDescent="0.25">
      <c r="A2" t="s">
        <v>1</v>
      </c>
      <c r="B2" s="10"/>
      <c r="D2" s="10"/>
    </row>
    <row r="3" spans="1:4" x14ac:dyDescent="0.25">
      <c r="A3" t="s">
        <v>3</v>
      </c>
      <c r="B3" s="10"/>
      <c r="C3" s="10"/>
      <c r="D3" s="1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topLeftCell="A7" workbookViewId="0">
      <selection activeCell="E24" sqref="E24"/>
    </sheetView>
  </sheetViews>
  <sheetFormatPr defaultRowHeight="15" x14ac:dyDescent="0.25"/>
  <cols>
    <col min="5" max="5" width="22.7109375" customWidth="1"/>
    <col min="7" max="7" width="20.5703125" customWidth="1"/>
  </cols>
  <sheetData>
    <row r="1" spans="1:9" ht="30" x14ac:dyDescent="0.25">
      <c r="A1" t="s">
        <v>52</v>
      </c>
      <c r="B1" t="s">
        <v>15</v>
      </c>
      <c r="C1" t="s">
        <v>5</v>
      </c>
      <c r="D1" t="s">
        <v>2</v>
      </c>
      <c r="E1" s="5" t="s">
        <v>53</v>
      </c>
      <c r="F1" t="s">
        <v>2</v>
      </c>
      <c r="G1" t="s">
        <v>7</v>
      </c>
      <c r="H1" t="s">
        <v>2</v>
      </c>
      <c r="I1" t="s">
        <v>8</v>
      </c>
    </row>
    <row r="2" spans="1:9" x14ac:dyDescent="0.25">
      <c r="A2" t="s">
        <v>54</v>
      </c>
      <c r="B2" t="s">
        <v>1</v>
      </c>
      <c r="C2" s="10"/>
      <c r="D2" s="11"/>
      <c r="E2" s="10"/>
      <c r="F2" s="11"/>
      <c r="G2" s="12"/>
      <c r="H2" s="11"/>
      <c r="I2" s="10"/>
    </row>
    <row r="3" spans="1:9" x14ac:dyDescent="0.25">
      <c r="C3" s="10"/>
      <c r="D3" s="11"/>
      <c r="E3" s="10"/>
      <c r="F3" s="11"/>
      <c r="G3" s="12"/>
      <c r="H3" s="11"/>
      <c r="I3" s="10"/>
    </row>
    <row r="4" spans="1:9" x14ac:dyDescent="0.25">
      <c r="A4" t="s">
        <v>55</v>
      </c>
      <c r="B4" t="s">
        <v>1</v>
      </c>
      <c r="C4" s="10"/>
      <c r="D4" s="11"/>
      <c r="E4" s="10"/>
      <c r="F4" s="11"/>
      <c r="G4" s="12"/>
      <c r="H4" s="11"/>
      <c r="I4" s="10"/>
    </row>
    <row r="5" spans="1:9" x14ac:dyDescent="0.25">
      <c r="C5" s="10"/>
      <c r="D5" s="11"/>
      <c r="E5" s="10"/>
      <c r="F5" s="11"/>
      <c r="G5" s="12"/>
      <c r="H5" s="11"/>
      <c r="I5" s="10"/>
    </row>
    <row r="6" spans="1:9" x14ac:dyDescent="0.25">
      <c r="A6" t="s">
        <v>56</v>
      </c>
      <c r="B6" t="s">
        <v>1</v>
      </c>
      <c r="C6" s="10"/>
      <c r="D6" s="11"/>
      <c r="E6" s="10"/>
      <c r="F6" s="11"/>
      <c r="G6" s="12"/>
      <c r="H6" s="11"/>
      <c r="I6" s="10"/>
    </row>
    <row r="7" spans="1:9" x14ac:dyDescent="0.25">
      <c r="C7" s="10"/>
      <c r="D7" s="11"/>
      <c r="E7" s="10"/>
      <c r="F7" s="11"/>
      <c r="G7" s="12"/>
      <c r="H7" s="11"/>
      <c r="I7" s="10"/>
    </row>
    <row r="8" spans="1:9" x14ac:dyDescent="0.25">
      <c r="A8" t="s">
        <v>57</v>
      </c>
      <c r="B8" t="s">
        <v>1</v>
      </c>
      <c r="C8" s="10"/>
      <c r="D8" s="11"/>
      <c r="E8" s="10"/>
      <c r="F8" s="11"/>
      <c r="G8" s="12"/>
      <c r="H8" s="11"/>
      <c r="I8" s="10"/>
    </row>
    <row r="9" spans="1:9" x14ac:dyDescent="0.25">
      <c r="C9" s="10"/>
      <c r="D9" s="11"/>
      <c r="E9" s="10"/>
      <c r="F9" s="11"/>
      <c r="G9" s="12"/>
      <c r="H9" s="11"/>
      <c r="I9" s="10"/>
    </row>
    <row r="10" spans="1:9" x14ac:dyDescent="0.25">
      <c r="A10" t="s">
        <v>58</v>
      </c>
      <c r="B10" t="s">
        <v>1</v>
      </c>
      <c r="C10" s="10"/>
      <c r="D10" s="11"/>
      <c r="E10" s="10"/>
      <c r="F10" s="11"/>
      <c r="G10" s="12"/>
      <c r="H10" s="11"/>
      <c r="I10" s="10"/>
    </row>
    <row r="11" spans="1:9" x14ac:dyDescent="0.25">
      <c r="C11" s="10"/>
      <c r="D11" s="11"/>
      <c r="E11" s="10"/>
      <c r="F11" s="1"/>
      <c r="G11" s="12"/>
      <c r="H11" s="11"/>
      <c r="I11" s="10"/>
    </row>
    <row r="12" spans="1:9" x14ac:dyDescent="0.25">
      <c r="A12" t="s">
        <v>8</v>
      </c>
      <c r="B12" t="s">
        <v>1</v>
      </c>
      <c r="C12" s="10"/>
      <c r="D12" s="11"/>
      <c r="E12" s="10"/>
      <c r="F12" s="1"/>
      <c r="G12" s="12"/>
      <c r="H12" s="1"/>
      <c r="I12" s="10"/>
    </row>
    <row r="17" spans="1:6" x14ac:dyDescent="0.25">
      <c r="A17" s="31" t="s">
        <v>59</v>
      </c>
      <c r="B17" s="31"/>
      <c r="C17" s="31"/>
      <c r="D17" s="31"/>
    </row>
    <row r="18" spans="1:6" x14ac:dyDescent="0.25">
      <c r="A18" s="5" t="s">
        <v>60</v>
      </c>
      <c r="B18" t="s">
        <v>54</v>
      </c>
      <c r="C18" t="s">
        <v>55</v>
      </c>
      <c r="D18" t="s">
        <v>56</v>
      </c>
      <c r="E18" t="s">
        <v>57</v>
      </c>
      <c r="F18" t="s">
        <v>58</v>
      </c>
    </row>
    <row r="19" spans="1:6" ht="30" x14ac:dyDescent="0.25">
      <c r="A19" s="5" t="s">
        <v>44</v>
      </c>
      <c r="B19" s="13"/>
      <c r="C19" s="13"/>
      <c r="D19" s="13"/>
      <c r="E19" s="13"/>
      <c r="F19" s="13"/>
    </row>
    <row r="20" spans="1:6" ht="75" x14ac:dyDescent="0.25">
      <c r="A20" s="5" t="s">
        <v>61</v>
      </c>
      <c r="B20" s="13"/>
      <c r="C20" s="13"/>
      <c r="D20" s="13"/>
      <c r="E20" s="13"/>
      <c r="F20" s="13"/>
    </row>
    <row r="21" spans="1:6" ht="30" x14ac:dyDescent="0.25">
      <c r="A21" s="5" t="s">
        <v>46</v>
      </c>
      <c r="B21" s="13"/>
      <c r="C21" s="13"/>
      <c r="D21" s="13"/>
      <c r="E21" s="13"/>
      <c r="F21" s="13"/>
    </row>
  </sheetData>
  <mergeCells count="1">
    <mergeCell ref="A17:D1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topLeftCell="A4" workbookViewId="0">
      <selection activeCell="I20" sqref="I20"/>
    </sheetView>
  </sheetViews>
  <sheetFormatPr defaultRowHeight="15" x14ac:dyDescent="0.25"/>
  <cols>
    <col min="1" max="1" width="27.85546875" customWidth="1"/>
  </cols>
  <sheetData>
    <row r="1" spans="1:9" x14ac:dyDescent="0.25">
      <c r="A1" t="s">
        <v>62</v>
      </c>
      <c r="B1" t="s">
        <v>15</v>
      </c>
      <c r="C1" t="s">
        <v>5</v>
      </c>
      <c r="D1" t="s">
        <v>2</v>
      </c>
      <c r="E1" t="s">
        <v>16</v>
      </c>
      <c r="F1" t="s">
        <v>2</v>
      </c>
      <c r="G1" t="s">
        <v>7</v>
      </c>
      <c r="H1" t="s">
        <v>2</v>
      </c>
      <c r="I1" t="s">
        <v>8</v>
      </c>
    </row>
    <row r="2" spans="1:9" ht="30" x14ac:dyDescent="0.25">
      <c r="A2" s="5" t="s">
        <v>63</v>
      </c>
      <c r="B2" t="s">
        <v>3</v>
      </c>
    </row>
    <row r="3" spans="1:9" ht="30" x14ac:dyDescent="0.25">
      <c r="A3" s="5" t="s">
        <v>64</v>
      </c>
      <c r="B3" t="s">
        <v>3</v>
      </c>
    </row>
    <row r="4" spans="1:9" ht="30" x14ac:dyDescent="0.25">
      <c r="A4" s="5" t="s">
        <v>65</v>
      </c>
      <c r="B4" t="s">
        <v>3</v>
      </c>
    </row>
    <row r="5" spans="1:9" s="7" customFormat="1" ht="30" x14ac:dyDescent="0.25">
      <c r="A5" s="6" t="s">
        <v>66</v>
      </c>
      <c r="B5" s="7" t="s">
        <v>3</v>
      </c>
    </row>
    <row r="6" spans="1:9" ht="30" x14ac:dyDescent="0.25">
      <c r="A6" s="5" t="s">
        <v>67</v>
      </c>
      <c r="B6" t="s">
        <v>3</v>
      </c>
    </row>
    <row r="7" spans="1:9" ht="30" x14ac:dyDescent="0.25">
      <c r="A7" s="5" t="s">
        <v>68</v>
      </c>
      <c r="B7" t="s">
        <v>3</v>
      </c>
    </row>
    <row r="8" spans="1:9" s="7" customFormat="1" ht="30" x14ac:dyDescent="0.25">
      <c r="A8" s="6" t="s">
        <v>69</v>
      </c>
      <c r="B8" s="7" t="s">
        <v>3</v>
      </c>
    </row>
    <row r="9" spans="1:9" ht="30" x14ac:dyDescent="0.25">
      <c r="A9" s="5" t="s">
        <v>70</v>
      </c>
      <c r="B9" t="s">
        <v>3</v>
      </c>
    </row>
    <row r="10" spans="1:9" ht="30" x14ac:dyDescent="0.25">
      <c r="A10" s="5" t="s">
        <v>71</v>
      </c>
      <c r="B10" t="s">
        <v>3</v>
      </c>
    </row>
    <row r="11" spans="1:9" s="7" customFormat="1" ht="30" x14ac:dyDescent="0.25">
      <c r="A11" s="6" t="s">
        <v>72</v>
      </c>
      <c r="B11" s="7" t="s">
        <v>3</v>
      </c>
    </row>
    <row r="12" spans="1:9" s="7" customFormat="1" x14ac:dyDescent="0.25">
      <c r="A12" s="7" t="s">
        <v>8</v>
      </c>
      <c r="B12" s="7" t="s">
        <v>3</v>
      </c>
    </row>
    <row r="20" spans="1:9" x14ac:dyDescent="0.25">
      <c r="A20" s="5" t="s">
        <v>62</v>
      </c>
      <c r="B20" t="s">
        <v>15</v>
      </c>
      <c r="C20" t="s">
        <v>5</v>
      </c>
      <c r="D20" t="s">
        <v>2</v>
      </c>
      <c r="E20" t="s">
        <v>16</v>
      </c>
      <c r="F20" t="s">
        <v>2</v>
      </c>
      <c r="G20" t="s">
        <v>7</v>
      </c>
      <c r="H20" t="s">
        <v>2</v>
      </c>
    </row>
    <row r="21" spans="1:9" ht="30" x14ac:dyDescent="0.25">
      <c r="A21" s="5" t="s">
        <v>66</v>
      </c>
      <c r="B21" t="s">
        <v>3</v>
      </c>
      <c r="C21" s="2"/>
      <c r="D21" s="3"/>
      <c r="E21" s="2"/>
      <c r="F21" s="3"/>
      <c r="G21" s="2"/>
      <c r="H21" s="3"/>
      <c r="I21" s="2"/>
    </row>
    <row r="22" spans="1:9" ht="30" x14ac:dyDescent="0.25">
      <c r="A22" s="5" t="s">
        <v>73</v>
      </c>
      <c r="B22" t="s">
        <v>3</v>
      </c>
      <c r="C22" s="2"/>
      <c r="D22" s="3"/>
      <c r="E22" s="2"/>
      <c r="F22" s="3"/>
      <c r="G22" s="2"/>
      <c r="H22" s="3"/>
      <c r="I22" s="2"/>
    </row>
    <row r="23" spans="1:9" ht="30" x14ac:dyDescent="0.25">
      <c r="A23" s="5" t="s">
        <v>72</v>
      </c>
      <c r="B23" t="s">
        <v>3</v>
      </c>
      <c r="C23" s="2"/>
      <c r="D23" s="3"/>
      <c r="E23" s="2"/>
      <c r="F23" s="3"/>
      <c r="G23" s="2"/>
      <c r="H23" s="3"/>
      <c r="I23" s="2"/>
    </row>
    <row r="24" spans="1:9" x14ac:dyDescent="0.25">
      <c r="A24" s="5" t="s">
        <v>8</v>
      </c>
      <c r="B24" t="s">
        <v>3</v>
      </c>
      <c r="C24" s="2"/>
      <c r="D24" s="3"/>
      <c r="E24" s="2"/>
      <c r="F24" s="3"/>
      <c r="G24" s="2"/>
      <c r="H24" s="3"/>
      <c r="I24" s="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2"/>
  <sheetViews>
    <sheetView topLeftCell="A7" workbookViewId="0">
      <selection activeCell="C19" sqref="C19:G22"/>
    </sheetView>
  </sheetViews>
  <sheetFormatPr defaultRowHeight="15" x14ac:dyDescent="0.25"/>
  <cols>
    <col min="1" max="1" width="21.140625" customWidth="1"/>
  </cols>
  <sheetData>
    <row r="1" spans="1:9" x14ac:dyDescent="0.25">
      <c r="A1" t="s">
        <v>62</v>
      </c>
      <c r="B1" t="s">
        <v>15</v>
      </c>
      <c r="C1" t="s">
        <v>5</v>
      </c>
      <c r="D1" t="s">
        <v>2</v>
      </c>
      <c r="E1" t="s">
        <v>16</v>
      </c>
      <c r="F1" t="s">
        <v>2</v>
      </c>
      <c r="G1" t="s">
        <v>7</v>
      </c>
      <c r="H1" t="s">
        <v>2</v>
      </c>
      <c r="I1" t="s">
        <v>8</v>
      </c>
    </row>
    <row r="2" spans="1:9" ht="45" x14ac:dyDescent="0.25">
      <c r="A2" s="5" t="s">
        <v>63</v>
      </c>
      <c r="B2" t="s">
        <v>1</v>
      </c>
    </row>
    <row r="3" spans="1:9" ht="45" x14ac:dyDescent="0.25">
      <c r="A3" s="5" t="s">
        <v>64</v>
      </c>
      <c r="B3" t="s">
        <v>1</v>
      </c>
    </row>
    <row r="4" spans="1:9" ht="45" x14ac:dyDescent="0.25">
      <c r="A4" s="5" t="s">
        <v>65</v>
      </c>
      <c r="B4" t="s">
        <v>1</v>
      </c>
    </row>
    <row r="5" spans="1:9" s="7" customFormat="1" ht="45" x14ac:dyDescent="0.25">
      <c r="A5" s="6" t="s">
        <v>66</v>
      </c>
      <c r="B5" s="7" t="s">
        <v>1</v>
      </c>
    </row>
    <row r="6" spans="1:9" ht="30" x14ac:dyDescent="0.25">
      <c r="A6" s="5" t="s">
        <v>67</v>
      </c>
      <c r="B6" t="s">
        <v>1</v>
      </c>
    </row>
    <row r="7" spans="1:9" ht="30" x14ac:dyDescent="0.25">
      <c r="A7" s="5" t="s">
        <v>68</v>
      </c>
      <c r="B7" t="s">
        <v>1</v>
      </c>
    </row>
    <row r="8" spans="1:9" s="7" customFormat="1" ht="30" x14ac:dyDescent="0.25">
      <c r="A8" s="6" t="s">
        <v>69</v>
      </c>
      <c r="B8" s="7" t="s">
        <v>1</v>
      </c>
    </row>
    <row r="9" spans="1:9" ht="30" x14ac:dyDescent="0.25">
      <c r="A9" s="5" t="s">
        <v>70</v>
      </c>
      <c r="B9" t="s">
        <v>1</v>
      </c>
    </row>
    <row r="10" spans="1:9" ht="30" x14ac:dyDescent="0.25">
      <c r="A10" s="5" t="s">
        <v>71</v>
      </c>
      <c r="B10" t="s">
        <v>1</v>
      </c>
    </row>
    <row r="11" spans="1:9" s="7" customFormat="1" ht="30" x14ac:dyDescent="0.25">
      <c r="A11" s="6" t="s">
        <v>72</v>
      </c>
      <c r="B11" s="7" t="s">
        <v>1</v>
      </c>
    </row>
    <row r="12" spans="1:9" s="7" customFormat="1" x14ac:dyDescent="0.25">
      <c r="A12" s="7" t="s">
        <v>8</v>
      </c>
      <c r="B12" s="7" t="s">
        <v>1</v>
      </c>
    </row>
    <row r="18" spans="1:7" x14ac:dyDescent="0.25">
      <c r="A18" s="5" t="s">
        <v>62</v>
      </c>
      <c r="B18" t="s">
        <v>15</v>
      </c>
      <c r="C18" t="s">
        <v>5</v>
      </c>
      <c r="D18" t="s">
        <v>2</v>
      </c>
      <c r="E18" t="s">
        <v>16</v>
      </c>
      <c r="F18" t="s">
        <v>2</v>
      </c>
      <c r="G18" t="s">
        <v>7</v>
      </c>
    </row>
    <row r="19" spans="1:7" ht="45" x14ac:dyDescent="0.25">
      <c r="A19" s="5" t="s">
        <v>66</v>
      </c>
      <c r="B19" t="s">
        <v>1</v>
      </c>
      <c r="C19" s="2"/>
      <c r="D19" s="3"/>
      <c r="E19" s="2"/>
      <c r="F19" s="3"/>
      <c r="G19" s="2"/>
    </row>
    <row r="20" spans="1:7" ht="30" x14ac:dyDescent="0.25">
      <c r="A20" s="5" t="s">
        <v>73</v>
      </c>
      <c r="B20" t="s">
        <v>1</v>
      </c>
      <c r="C20" s="2"/>
      <c r="D20" s="3"/>
      <c r="E20" s="2"/>
      <c r="F20" s="3"/>
      <c r="G20" s="2"/>
    </row>
    <row r="21" spans="1:7" ht="30" x14ac:dyDescent="0.25">
      <c r="A21" s="5" t="s">
        <v>72</v>
      </c>
      <c r="B21" t="s">
        <v>1</v>
      </c>
      <c r="C21" s="2"/>
      <c r="D21" s="3"/>
      <c r="E21" s="2"/>
      <c r="F21" s="3"/>
      <c r="G21" s="2"/>
    </row>
    <row r="22" spans="1:7" x14ac:dyDescent="0.25">
      <c r="A22" s="5" t="s">
        <v>8</v>
      </c>
      <c r="B22" t="s">
        <v>1</v>
      </c>
      <c r="C22" s="2"/>
      <c r="D22" s="3"/>
      <c r="E22" s="2"/>
      <c r="F22" s="3"/>
      <c r="G22" s="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activeCell="E8" sqref="E8"/>
    </sheetView>
  </sheetViews>
  <sheetFormatPr defaultRowHeight="15" x14ac:dyDescent="0.25"/>
  <cols>
    <col min="1" max="1" width="27.7109375" customWidth="1"/>
    <col min="7" max="7" width="15.42578125" customWidth="1"/>
  </cols>
  <sheetData>
    <row r="1" spans="1:10" x14ac:dyDescent="0.25">
      <c r="A1" s="5" t="s">
        <v>62</v>
      </c>
      <c r="B1" t="s">
        <v>15</v>
      </c>
      <c r="C1" t="s">
        <v>5</v>
      </c>
      <c r="D1" t="s">
        <v>2</v>
      </c>
      <c r="E1" t="s">
        <v>16</v>
      </c>
      <c r="F1" t="s">
        <v>2</v>
      </c>
      <c r="G1" t="s">
        <v>7</v>
      </c>
      <c r="H1" t="s">
        <v>2</v>
      </c>
      <c r="I1" t="s">
        <v>8</v>
      </c>
      <c r="J1" t="s">
        <v>2</v>
      </c>
    </row>
    <row r="2" spans="1:10" x14ac:dyDescent="0.25">
      <c r="A2" s="34" t="s">
        <v>66</v>
      </c>
      <c r="B2" t="s">
        <v>1</v>
      </c>
      <c r="C2" s="2"/>
      <c r="D2" s="3"/>
      <c r="E2" s="2"/>
      <c r="F2" s="3"/>
      <c r="G2" s="2"/>
      <c r="H2" s="3"/>
      <c r="I2" s="2"/>
      <c r="J2" s="3"/>
    </row>
    <row r="3" spans="1:10" x14ac:dyDescent="0.25">
      <c r="A3" s="34"/>
      <c r="B3" t="s">
        <v>3</v>
      </c>
      <c r="C3" s="2"/>
      <c r="D3" s="3"/>
      <c r="E3" s="2"/>
      <c r="F3" s="3"/>
      <c r="G3" s="2"/>
      <c r="H3" s="3"/>
      <c r="I3" s="2"/>
      <c r="J3" s="3"/>
    </row>
    <row r="4" spans="1:10" x14ac:dyDescent="0.25">
      <c r="A4" s="16" t="s">
        <v>4</v>
      </c>
      <c r="B4" s="7"/>
      <c r="C4" s="15"/>
      <c r="D4" s="14"/>
      <c r="E4" s="15"/>
      <c r="F4" s="14"/>
      <c r="G4" s="15"/>
      <c r="H4" s="14"/>
      <c r="I4" s="15"/>
      <c r="J4" s="14"/>
    </row>
    <row r="5" spans="1:10" x14ac:dyDescent="0.25">
      <c r="A5" s="34" t="s">
        <v>73</v>
      </c>
      <c r="B5" t="s">
        <v>1</v>
      </c>
      <c r="C5" s="2"/>
      <c r="D5" s="3"/>
      <c r="E5" s="2"/>
      <c r="F5" s="3"/>
      <c r="G5" s="2"/>
      <c r="H5" s="3"/>
      <c r="I5" s="2"/>
      <c r="J5" s="3"/>
    </row>
    <row r="6" spans="1:10" x14ac:dyDescent="0.25">
      <c r="A6" s="34"/>
      <c r="B6" t="s">
        <v>3</v>
      </c>
      <c r="C6" s="2"/>
      <c r="D6" s="3"/>
      <c r="E6" s="2"/>
      <c r="F6" s="3"/>
      <c r="G6" s="2"/>
      <c r="H6" s="3"/>
      <c r="I6" s="2"/>
      <c r="J6" s="3"/>
    </row>
    <row r="7" spans="1:10" x14ac:dyDescent="0.25">
      <c r="A7" s="16" t="s">
        <v>4</v>
      </c>
      <c r="B7" s="7"/>
      <c r="C7" s="15"/>
      <c r="D7" s="14"/>
      <c r="E7" s="15"/>
      <c r="F7" s="14"/>
      <c r="G7" s="15"/>
      <c r="H7" s="14"/>
      <c r="I7" s="15"/>
      <c r="J7" s="14"/>
    </row>
    <row r="8" spans="1:10" x14ac:dyDescent="0.25">
      <c r="A8" s="34" t="s">
        <v>72</v>
      </c>
      <c r="B8" t="s">
        <v>1</v>
      </c>
      <c r="C8" s="2"/>
      <c r="D8" s="3"/>
      <c r="E8" s="2"/>
      <c r="F8" s="3"/>
      <c r="G8" s="2"/>
      <c r="H8" s="3"/>
      <c r="I8" s="2"/>
      <c r="J8" s="3"/>
    </row>
    <row r="9" spans="1:10" x14ac:dyDescent="0.25">
      <c r="A9" s="34"/>
      <c r="B9" t="s">
        <v>3</v>
      </c>
      <c r="C9" s="2"/>
      <c r="D9" s="3"/>
      <c r="E9" s="2"/>
      <c r="F9" s="3"/>
      <c r="G9" s="2"/>
      <c r="H9" s="3"/>
      <c r="I9" s="2"/>
      <c r="J9" s="3"/>
    </row>
    <row r="10" spans="1:10" x14ac:dyDescent="0.25">
      <c r="A10" s="16" t="s">
        <v>4</v>
      </c>
      <c r="B10" s="7"/>
      <c r="C10" s="15"/>
      <c r="D10" s="14"/>
      <c r="E10" s="15"/>
      <c r="F10" s="14"/>
      <c r="G10" s="15"/>
      <c r="H10" s="14"/>
      <c r="I10" s="15"/>
      <c r="J10" s="14"/>
    </row>
    <row r="11" spans="1:10" x14ac:dyDescent="0.25">
      <c r="A11" s="34" t="s">
        <v>8</v>
      </c>
      <c r="B11" t="s">
        <v>1</v>
      </c>
      <c r="C11" s="2"/>
      <c r="D11" s="3"/>
      <c r="E11" s="2"/>
      <c r="F11" s="3"/>
      <c r="G11" s="2"/>
      <c r="H11" s="3"/>
      <c r="I11" s="2"/>
      <c r="J11" s="3"/>
    </row>
    <row r="12" spans="1:10" x14ac:dyDescent="0.25">
      <c r="A12" s="34"/>
      <c r="B12" s="2" t="s">
        <v>3</v>
      </c>
      <c r="C12" s="2"/>
      <c r="D12" s="1"/>
      <c r="E12" s="2"/>
      <c r="F12" s="1"/>
      <c r="G12" s="2"/>
      <c r="H12" s="1"/>
      <c r="I12" s="2"/>
      <c r="J12" s="1"/>
    </row>
    <row r="13" spans="1:10" x14ac:dyDescent="0.25">
      <c r="A13" s="7"/>
      <c r="B13" s="7"/>
      <c r="C13" s="15"/>
      <c r="D13" s="7"/>
      <c r="E13" s="15"/>
      <c r="F13" s="7"/>
      <c r="G13" s="15"/>
      <c r="H13" s="7"/>
      <c r="I13" s="15"/>
      <c r="J13" s="7"/>
    </row>
  </sheetData>
  <mergeCells count="4">
    <mergeCell ref="A2:A3"/>
    <mergeCell ref="A5:A6"/>
    <mergeCell ref="A8:A9"/>
    <mergeCell ref="A11:A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"/>
  <sheetViews>
    <sheetView workbookViewId="0">
      <selection activeCell="C12" sqref="C12"/>
    </sheetView>
  </sheetViews>
  <sheetFormatPr defaultRowHeight="15" x14ac:dyDescent="0.25"/>
  <cols>
    <col min="1" max="1" width="19.7109375" customWidth="1"/>
    <col min="3" max="3" width="17.85546875" customWidth="1"/>
  </cols>
  <sheetData>
    <row r="1" spans="1:10" x14ac:dyDescent="0.25">
      <c r="A1" t="s">
        <v>62</v>
      </c>
      <c r="B1" t="s">
        <v>15</v>
      </c>
      <c r="C1" t="s">
        <v>5</v>
      </c>
      <c r="D1" t="s">
        <v>2</v>
      </c>
      <c r="E1" t="s">
        <v>16</v>
      </c>
      <c r="F1" t="s">
        <v>2</v>
      </c>
      <c r="G1" t="s">
        <v>7</v>
      </c>
      <c r="H1" t="s">
        <v>2</v>
      </c>
      <c r="I1" t="s">
        <v>8</v>
      </c>
      <c r="J1" t="s">
        <v>2</v>
      </c>
    </row>
    <row r="2" spans="1:10" ht="45" x14ac:dyDescent="0.25">
      <c r="A2" s="5" t="s">
        <v>66</v>
      </c>
      <c r="B2" t="s">
        <v>1</v>
      </c>
    </row>
    <row r="3" spans="1:10" x14ac:dyDescent="0.25">
      <c r="A3" s="5"/>
      <c r="B3" t="s">
        <v>3</v>
      </c>
    </row>
    <row r="4" spans="1:10" ht="30" x14ac:dyDescent="0.25">
      <c r="A4" s="5" t="s">
        <v>73</v>
      </c>
      <c r="B4" t="s">
        <v>1</v>
      </c>
    </row>
    <row r="5" spans="1:10" x14ac:dyDescent="0.25">
      <c r="A5" s="5"/>
      <c r="B5" t="s">
        <v>3</v>
      </c>
    </row>
    <row r="6" spans="1:10" ht="30" x14ac:dyDescent="0.25">
      <c r="A6" s="5" t="s">
        <v>72</v>
      </c>
      <c r="B6" t="s">
        <v>1</v>
      </c>
    </row>
    <row r="7" spans="1:10" x14ac:dyDescent="0.25">
      <c r="A7" s="5"/>
      <c r="B7" t="s">
        <v>3</v>
      </c>
    </row>
    <row r="8" spans="1:10" x14ac:dyDescent="0.25">
      <c r="A8" t="s">
        <v>8</v>
      </c>
      <c r="B8" t="s">
        <v>1</v>
      </c>
    </row>
    <row r="9" spans="1:10" x14ac:dyDescent="0.25">
      <c r="B9" t="s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Total Ocupação</vt:lpstr>
      <vt:lpstr>Cálculo Tipo de Area</vt:lpstr>
      <vt:lpstr>Tabela e Grafico Tipo de Area</vt:lpstr>
      <vt:lpstr>Média Renda</vt:lpstr>
      <vt:lpstr>Tabela e Grafico Raça</vt:lpstr>
      <vt:lpstr>Calculo Escolaridade H</vt:lpstr>
      <vt:lpstr>Calculo Escolaridade M</vt:lpstr>
      <vt:lpstr>Calculo Escolaridade H e M</vt:lpstr>
      <vt:lpstr>Tabela Escolaridade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 Lab UFG</dc:creator>
  <cp:lastModifiedBy>LAPEI-CIGETS-UFG</cp:lastModifiedBy>
  <dcterms:created xsi:type="dcterms:W3CDTF">2022-07-25T14:34:47Z</dcterms:created>
  <dcterms:modified xsi:type="dcterms:W3CDTF">2022-07-26T16:01:48Z</dcterms:modified>
</cp:coreProperties>
</file>