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diaLab\Documents\GitHub\lapei\03_Sebrae\01_Relatório2022\Relatório_Sebrae2022\00_capítulo_PNADc\Planilha\"/>
    </mc:Choice>
  </mc:AlternateContent>
  <bookViews>
    <workbookView xWindow="-120" yWindow="-120" windowWidth="20730" windowHeight="11160" firstSheet="7" activeTab="7"/>
  </bookViews>
  <sheets>
    <sheet name="Total Trab. Melhor ID " sheetId="1" r:id="rId1"/>
    <sheet name="Calculo Tipo de Area" sheetId="2" r:id="rId2"/>
    <sheet name="Tab. e Graf. Tipo de Area" sheetId="6" r:id="rId3"/>
    <sheet name="Média de Renda" sheetId="3" r:id="rId4"/>
    <sheet name="Tabela e Grafico Total Raça" sheetId="4" r:id="rId5"/>
    <sheet name="Calculo Escolaridade Ho" sheetId="5" r:id="rId6"/>
    <sheet name="Calculo Escolaridade M" sheetId="7" r:id="rId7"/>
    <sheet name="Calculo Escolaridade H e M" sheetId="9" r:id="rId8"/>
    <sheet name="Tabela Escolaridade" sheetId="10" r:id="rId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2" i="2" l="1"/>
  <c r="F32" i="2"/>
  <c r="D32" i="2"/>
  <c r="H31" i="2"/>
  <c r="F31" i="2"/>
  <c r="D31" i="2"/>
  <c r="H30" i="2"/>
  <c r="F30" i="2"/>
  <c r="D30" i="2"/>
  <c r="H29" i="2"/>
  <c r="F29" i="2"/>
  <c r="D29" i="2"/>
  <c r="F24" i="2"/>
  <c r="F23" i="2"/>
  <c r="F22" i="2"/>
  <c r="F21" i="2"/>
  <c r="E25" i="2"/>
  <c r="E24" i="2"/>
  <c r="E23" i="2"/>
  <c r="E22" i="2"/>
  <c r="E21" i="2"/>
  <c r="D25" i="2"/>
  <c r="C25" i="2"/>
  <c r="C4" i="2"/>
  <c r="J12" i="9"/>
  <c r="J11" i="9"/>
  <c r="J9" i="9"/>
  <c r="J8" i="9"/>
  <c r="J6" i="9"/>
  <c r="J5" i="9"/>
  <c r="J3" i="9"/>
  <c r="J2" i="9"/>
  <c r="H12" i="9"/>
  <c r="H11" i="9"/>
  <c r="H9" i="9"/>
  <c r="H8" i="9"/>
  <c r="H6" i="9"/>
  <c r="H5" i="9"/>
  <c r="H3" i="9"/>
  <c r="H2" i="9"/>
  <c r="F12" i="9"/>
  <c r="F11" i="9"/>
  <c r="F9" i="9"/>
  <c r="F8" i="9"/>
  <c r="F6" i="9"/>
  <c r="F5" i="9"/>
  <c r="F3" i="9"/>
  <c r="F2" i="9"/>
  <c r="D12" i="9"/>
  <c r="D11" i="9"/>
  <c r="I13" i="9"/>
  <c r="G13" i="9"/>
  <c r="E13" i="9"/>
  <c r="C13" i="9"/>
  <c r="D9" i="9"/>
  <c r="D8" i="9"/>
  <c r="D6" i="9"/>
  <c r="D5" i="9"/>
  <c r="D3" i="9"/>
  <c r="D2" i="9"/>
  <c r="I10" i="9"/>
  <c r="I7" i="9"/>
  <c r="I4" i="9"/>
  <c r="G10" i="9"/>
  <c r="G7" i="9"/>
  <c r="G4" i="9"/>
  <c r="E10" i="9"/>
  <c r="E7" i="9"/>
  <c r="E4" i="9"/>
  <c r="C10" i="9"/>
  <c r="C7" i="9"/>
  <c r="C4" i="9"/>
  <c r="I11" i="9"/>
  <c r="I12" i="9"/>
  <c r="I9" i="9"/>
  <c r="I8" i="9"/>
  <c r="I6" i="9"/>
  <c r="I5" i="9"/>
  <c r="I3" i="9"/>
  <c r="I2" i="9"/>
  <c r="I12" i="7"/>
  <c r="I11" i="7"/>
  <c r="I8" i="7"/>
  <c r="I5" i="7"/>
  <c r="G12" i="7"/>
  <c r="G11" i="7"/>
  <c r="G8" i="7"/>
  <c r="G5" i="7"/>
  <c r="E12" i="7"/>
  <c r="E11" i="7"/>
  <c r="E8" i="7"/>
  <c r="E5" i="7"/>
  <c r="C12" i="7"/>
  <c r="C11" i="7"/>
  <c r="C8" i="7"/>
  <c r="C5" i="7"/>
  <c r="F2" i="4"/>
  <c r="F2" i="2"/>
  <c r="I21" i="5"/>
  <c r="G21" i="5"/>
  <c r="E21" i="5"/>
  <c r="C21" i="5"/>
  <c r="I20" i="5"/>
  <c r="I19" i="5"/>
  <c r="I18" i="5"/>
  <c r="C5" i="5"/>
  <c r="I12" i="5"/>
  <c r="G12" i="5"/>
  <c r="E12" i="5"/>
  <c r="C12" i="5"/>
  <c r="I11" i="5"/>
  <c r="I8" i="5"/>
  <c r="I5" i="5"/>
  <c r="G11" i="5"/>
  <c r="G8" i="5"/>
  <c r="G5" i="5"/>
  <c r="E11" i="5"/>
  <c r="E8" i="5"/>
  <c r="E5" i="5"/>
  <c r="C11" i="5"/>
  <c r="C8" i="5"/>
  <c r="C12" i="4"/>
  <c r="E12" i="4"/>
  <c r="G12" i="4"/>
  <c r="I12" i="4" l="1"/>
  <c r="F8" i="4"/>
  <c r="H10" i="4"/>
  <c r="H8" i="4"/>
  <c r="D10" i="4"/>
  <c r="D6" i="4"/>
  <c r="D4" i="4"/>
  <c r="F6" i="4"/>
  <c r="F10" i="4"/>
  <c r="I10" i="4"/>
  <c r="I8" i="4"/>
  <c r="I6" i="4"/>
  <c r="I4" i="4"/>
  <c r="I2" i="4"/>
  <c r="J15" i="2"/>
  <c r="J14" i="2"/>
  <c r="J12" i="2"/>
  <c r="J11" i="2"/>
  <c r="J9" i="2"/>
  <c r="J8" i="2"/>
  <c r="J6" i="2"/>
  <c r="J5" i="2"/>
  <c r="J3" i="2"/>
  <c r="J2" i="2"/>
  <c r="I3" i="2"/>
  <c r="I2" i="2"/>
  <c r="I4" i="2" s="1"/>
  <c r="D2" i="2"/>
  <c r="I6" i="2"/>
  <c r="G13" i="2"/>
  <c r="E13" i="2"/>
  <c r="C13" i="2"/>
  <c r="G10" i="2"/>
  <c r="E10" i="2"/>
  <c r="C10" i="2"/>
  <c r="G7" i="2"/>
  <c r="E7" i="2"/>
  <c r="C7" i="2"/>
  <c r="C14" i="2"/>
  <c r="I8" i="2"/>
  <c r="I5" i="2"/>
  <c r="I7" i="2" s="1"/>
  <c r="G4" i="2"/>
  <c r="E4" i="2"/>
  <c r="D3" i="2"/>
  <c r="I12" i="2"/>
  <c r="I11" i="2"/>
  <c r="I13" i="2" s="1"/>
  <c r="I9" i="2"/>
  <c r="G15" i="2"/>
  <c r="E15" i="2"/>
  <c r="G14" i="2"/>
  <c r="E14" i="2"/>
  <c r="I14" i="2"/>
  <c r="C15" i="2"/>
  <c r="D5" i="1"/>
  <c r="B5" i="1"/>
  <c r="F4" i="1"/>
  <c r="F3" i="1"/>
  <c r="F2" i="1"/>
  <c r="H6" i="4" l="1"/>
  <c r="H4" i="4"/>
  <c r="H2" i="4"/>
  <c r="D8" i="4"/>
  <c r="D2" i="4"/>
  <c r="I15" i="2"/>
  <c r="I16" i="2"/>
  <c r="E16" i="2"/>
  <c r="F14" i="2" s="1"/>
  <c r="G16" i="2"/>
  <c r="H14" i="2" s="1"/>
  <c r="F15" i="2"/>
  <c r="H15" i="2"/>
  <c r="I10" i="2"/>
  <c r="C16" i="2"/>
  <c r="D6" i="2"/>
  <c r="D5" i="2"/>
  <c r="F6" i="2"/>
  <c r="F5" i="2"/>
  <c r="H6" i="2"/>
  <c r="H5" i="2"/>
  <c r="D9" i="2"/>
  <c r="D8" i="2"/>
  <c r="F9" i="2"/>
  <c r="F8" i="2"/>
  <c r="H9" i="2"/>
  <c r="H8" i="2"/>
  <c r="D12" i="2"/>
  <c r="D11" i="2"/>
  <c r="F12" i="2"/>
  <c r="F11" i="2"/>
  <c r="H12" i="2"/>
  <c r="H11" i="2"/>
  <c r="F3" i="2"/>
  <c r="H3" i="2"/>
  <c r="H2" i="2"/>
  <c r="E2" i="1"/>
  <c r="C2" i="1"/>
  <c r="F5" i="1"/>
  <c r="E3" i="1"/>
  <c r="C3" i="1"/>
  <c r="E4" i="1"/>
  <c r="C4" i="1"/>
  <c r="C5" i="1"/>
  <c r="E5" i="1"/>
  <c r="D15" i="2" l="1"/>
  <c r="D14" i="2"/>
</calcChain>
</file>

<file path=xl/sharedStrings.xml><?xml version="1.0" encoding="utf-8"?>
<sst xmlns="http://schemas.openxmlformats.org/spreadsheetml/2006/main" count="331" uniqueCount="70">
  <si>
    <t>Sexo</t>
  </si>
  <si>
    <t>Mulher</t>
  </si>
  <si>
    <t>Homem</t>
  </si>
  <si>
    <t>Empregadores</t>
  </si>
  <si>
    <t>Empregados</t>
  </si>
  <si>
    <t>%</t>
  </si>
  <si>
    <t>Geral</t>
  </si>
  <si>
    <t>Capital</t>
  </si>
  <si>
    <t>Resto da RM (Região Metropolitana, excluindo a capital)</t>
  </si>
  <si>
    <t xml:space="preserve">Resto da RIDE (Região Integrada de Desenvolvimento Econômico, excluindo a capital) </t>
  </si>
  <si>
    <t>Resto da UF  (Unidade da Federação, excluindo a região metropolitana e a RIDE)</t>
  </si>
  <si>
    <t xml:space="preserve"> Área da UF </t>
  </si>
  <si>
    <t>Trabalhadores por Contra Própria</t>
  </si>
  <si>
    <t>Total</t>
  </si>
  <si>
    <t>Posição de Ocupação</t>
  </si>
  <si>
    <t xml:space="preserve">Trabalhadores por Contra Própria </t>
  </si>
  <si>
    <t>total RM</t>
  </si>
  <si>
    <t>total ride</t>
  </si>
  <si>
    <t>total UF</t>
  </si>
  <si>
    <t>Trabalhadores por Conta Propria</t>
  </si>
  <si>
    <t>Cor/Raça</t>
  </si>
  <si>
    <t>Trabalhadores por Conta Própria</t>
  </si>
  <si>
    <t>Branca</t>
  </si>
  <si>
    <t>Preta</t>
  </si>
  <si>
    <t>Amarela</t>
  </si>
  <si>
    <t>Parda</t>
  </si>
  <si>
    <t>Indígena</t>
  </si>
  <si>
    <t>Escolaridade</t>
  </si>
  <si>
    <t>Sem instrução e menos de 1 ano de estudo</t>
  </si>
  <si>
    <t>Fundamental incompleto ou equivalente</t>
  </si>
  <si>
    <t>Fundamental completo ou equivalente</t>
  </si>
  <si>
    <t>Médio incompleto ou equivalente</t>
  </si>
  <si>
    <t>Médio completo ou equivalente</t>
  </si>
  <si>
    <t>Superior incompleto ou equivalente</t>
  </si>
  <si>
    <t>Superior completo ou equivalente</t>
  </si>
  <si>
    <t>Sem instrução até fundamental completo</t>
  </si>
  <si>
    <t>Superior completo e incompleto</t>
  </si>
  <si>
    <t>Médio completo e  imcompleto</t>
  </si>
  <si>
    <t xml:space="preserve">Médio completo e  imcompleto </t>
  </si>
  <si>
    <t>total cap.</t>
  </si>
  <si>
    <t>perfil</t>
  </si>
  <si>
    <t>Empregadoras</t>
  </si>
  <si>
    <t>Trabalhadoras por conta própria</t>
  </si>
  <si>
    <t>Empregadas</t>
  </si>
  <si>
    <t>Empregador(a)</t>
  </si>
  <si>
    <t>Trabalhador(a) Conta Própria</t>
  </si>
  <si>
    <t>Empregado(a)</t>
  </si>
  <si>
    <t>Feminino</t>
  </si>
  <si>
    <t>Masculino</t>
  </si>
  <si>
    <t>Área de UF</t>
  </si>
  <si>
    <t>Empregadores(as)</t>
  </si>
  <si>
    <t>Trabalhadores(as) por Conta Própria</t>
  </si>
  <si>
    <t>Empregados(as)</t>
  </si>
  <si>
    <t>Reg. Metrop.</t>
  </si>
  <si>
    <t>RIDE</t>
  </si>
  <si>
    <t>Demais Mun.</t>
  </si>
  <si>
    <t>perfis</t>
  </si>
  <si>
    <t>Demais Municípios</t>
  </si>
  <si>
    <t>Região Metropolitana</t>
  </si>
  <si>
    <t>RM (Região Metropolitana, excluindo a capital)</t>
  </si>
  <si>
    <t>RIDE (Região Integrada de Desenvolvimento Econômico, excluindo a capital)</t>
  </si>
  <si>
    <t>Demais municípios</t>
  </si>
  <si>
    <t>Mulheres Empreendedoras (Melhor idade) por tipo de area</t>
  </si>
  <si>
    <t>Tabela com as porcentagens para geração do grafico</t>
  </si>
  <si>
    <t>Tabela com os dados completos (total e porcentagem)</t>
  </si>
  <si>
    <t>&amp;</t>
  </si>
  <si>
    <t>Resto da RM</t>
  </si>
  <si>
    <t xml:space="preserve">Resto da RIDE </t>
  </si>
  <si>
    <t xml:space="preserve">Demais Municipios </t>
  </si>
  <si>
    <t>Ocupação de Mulheres (Melhor idade) por tipo de área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</si>
</sst>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4" fontId="0" fillId="0" borderId="0" xfId="0" applyNumberFormat="1"/>
    <xf numFmtId="3" fontId="0" fillId="0" borderId="0" xfId="0" applyNumberFormat="1"/>
    <xf numFmtId="9" fontId="0" fillId="0" borderId="0" xfId="1" applyFont="1"/>
    <xf numFmtId="1" fontId="0" fillId="0" borderId="0" xfId="0" applyNumberFormat="1"/>
    <xf numFmtId="1" fontId="0" fillId="2" borderId="0" xfId="0" applyNumberFormat="1" applyFill="1"/>
    <xf numFmtId="0" fontId="0" fillId="2" borderId="0" xfId="0" applyFill="1"/>
    <xf numFmtId="0" fontId="0" fillId="3" borderId="0" xfId="0" applyFill="1"/>
    <xf numFmtId="9" fontId="0" fillId="2" borderId="0" xfId="1" applyFont="1" applyFill="1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0" fontId="0" fillId="0" borderId="0" xfId="1" applyNumberFormat="1" applyFont="1"/>
    <xf numFmtId="2" fontId="0" fillId="0" borderId="0" xfId="1" applyNumberFormat="1" applyFont="1"/>
    <xf numFmtId="0" fontId="0" fillId="2" borderId="0" xfId="0" applyFill="1" applyAlignment="1">
      <alignment wrapText="1"/>
    </xf>
    <xf numFmtId="9" fontId="0" fillId="2" borderId="0" xfId="0" applyNumberFormat="1" applyFill="1"/>
    <xf numFmtId="4" fontId="0" fillId="2" borderId="0" xfId="0" applyNumberFormat="1" applyFill="1"/>
    <xf numFmtId="2" fontId="0" fillId="2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3" borderId="0" xfId="0" applyFont="1" applyFill="1" applyAlignment="1">
      <alignment wrapText="1"/>
    </xf>
    <xf numFmtId="0" fontId="2" fillId="3" borderId="0" xfId="0" applyFont="1" applyFill="1"/>
    <xf numFmtId="2" fontId="2" fillId="3" borderId="0" xfId="0" applyNumberFormat="1" applyFont="1" applyFill="1"/>
    <xf numFmtId="9" fontId="2" fillId="3" borderId="0" xfId="0" applyNumberFormat="1" applyFont="1" applyFill="1"/>
    <xf numFmtId="4" fontId="2" fillId="3" borderId="0" xfId="0" applyNumberFormat="1" applyFont="1" applyFill="1"/>
    <xf numFmtId="0" fontId="2" fillId="0" borderId="0" xfId="0" applyFont="1" applyAlignment="1">
      <alignment wrapText="1"/>
    </xf>
    <xf numFmtId="0" fontId="2" fillId="0" borderId="0" xfId="0" applyFont="1"/>
    <xf numFmtId="2" fontId="2" fillId="0" borderId="0" xfId="0" applyNumberFormat="1" applyFont="1"/>
    <xf numFmtId="9" fontId="2" fillId="0" borderId="0" xfId="0" applyNumberFormat="1" applyFont="1"/>
    <xf numFmtId="4" fontId="2" fillId="0" borderId="0" xfId="0" applyNumberFormat="1" applyFont="1"/>
    <xf numFmtId="3" fontId="0" fillId="2" borderId="0" xfId="0" applyNumberFormat="1" applyFill="1"/>
    <xf numFmtId="0" fontId="2" fillId="0" borderId="0" xfId="0" applyFont="1" applyAlignment="1">
      <alignment horizontal="center" wrapText="1"/>
    </xf>
    <xf numFmtId="10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Trab. Melhor ID '!$A$9</c:f>
              <c:strCache>
                <c:ptCount val="1"/>
                <c:pt idx="0">
                  <c:v>Feminino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Trab. Melhor ID '!$B$8:$D$8</c:f>
              <c:strCache>
                <c:ptCount val="3"/>
                <c:pt idx="0">
                  <c:v>Empregador(a)</c:v>
                </c:pt>
                <c:pt idx="1">
                  <c:v>Trabalhador(a) Conta Própria</c:v>
                </c:pt>
                <c:pt idx="2">
                  <c:v>Empregado(a)</c:v>
                </c:pt>
              </c:strCache>
            </c:strRef>
          </c:cat>
          <c:val>
            <c:numRef>
              <c:f>'Total Trab. Melhor ID '!$B$9:$D$9</c:f>
              <c:numCache>
                <c:formatCode>0%</c:formatCode>
                <c:ptCount val="3"/>
                <c:pt idx="0">
                  <c:v>0.18</c:v>
                </c:pt>
                <c:pt idx="1">
                  <c:v>0.3</c:v>
                </c:pt>
                <c:pt idx="2">
                  <c:v>0.33</c:v>
                </c:pt>
              </c:numCache>
            </c:numRef>
          </c:val>
        </c:ser>
        <c:ser>
          <c:idx val="1"/>
          <c:order val="1"/>
          <c:tx>
            <c:strRef>
              <c:f>'Total Trab. Melhor ID '!$A$10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Trab. Melhor ID '!$B$8:$D$8</c:f>
              <c:strCache>
                <c:ptCount val="3"/>
                <c:pt idx="0">
                  <c:v>Empregador(a)</c:v>
                </c:pt>
                <c:pt idx="1">
                  <c:v>Trabalhador(a) Conta Própria</c:v>
                </c:pt>
                <c:pt idx="2">
                  <c:v>Empregado(a)</c:v>
                </c:pt>
              </c:strCache>
            </c:strRef>
          </c:cat>
          <c:val>
            <c:numRef>
              <c:f>'Total Trab. Melhor ID '!$B$10:$D$10</c:f>
              <c:numCache>
                <c:formatCode>0%</c:formatCode>
                <c:ptCount val="3"/>
                <c:pt idx="0">
                  <c:v>0.82</c:v>
                </c:pt>
                <c:pt idx="1">
                  <c:v>0.7</c:v>
                </c:pt>
                <c:pt idx="2">
                  <c:v>0.67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542544"/>
        <c:axId val="974534928"/>
      </c:barChart>
      <c:catAx>
        <c:axId val="97454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4534928"/>
        <c:crosses val="autoZero"/>
        <c:auto val="1"/>
        <c:lblAlgn val="ctr"/>
        <c:lblOffset val="100"/>
        <c:noMultiLvlLbl val="0"/>
      </c:catAx>
      <c:valAx>
        <c:axId val="97453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454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'Tab. e Graf. Tipo de Area'!$C$18</c:f>
              <c:strCache>
                <c:ptCount val="1"/>
                <c:pt idx="0">
                  <c:v>Empregadores(as)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'Tab. e Graf. Tipo de Area'!$A$19:$B$26</c:f>
              <c:multiLvlStrCache>
                <c:ptCount val="8"/>
                <c:lvl>
                  <c:pt idx="0">
                    <c:v>Mulher</c:v>
                  </c:pt>
                  <c:pt idx="1">
                    <c:v>Homem</c:v>
                  </c:pt>
                  <c:pt idx="2">
                    <c:v>Mulher</c:v>
                  </c:pt>
                  <c:pt idx="3">
                    <c:v>Homem</c:v>
                  </c:pt>
                  <c:pt idx="4">
                    <c:v>Mulher</c:v>
                  </c:pt>
                  <c:pt idx="5">
                    <c:v>Homem</c:v>
                  </c:pt>
                  <c:pt idx="6">
                    <c:v>Mulher</c:v>
                  </c:pt>
                  <c:pt idx="7">
                    <c:v>Homem</c:v>
                  </c:pt>
                </c:lvl>
                <c:lvl>
                  <c:pt idx="0">
                    <c:v>Capital</c:v>
                  </c:pt>
                  <c:pt idx="2">
                    <c:v>Reg. Metrop.</c:v>
                  </c:pt>
                  <c:pt idx="4">
                    <c:v>RIDE</c:v>
                  </c:pt>
                  <c:pt idx="6">
                    <c:v>Demais Mun.</c:v>
                  </c:pt>
                </c:lvl>
              </c:multiLvlStrCache>
            </c:multiLvlStrRef>
          </c:cat>
          <c:val>
            <c:numRef>
              <c:f>'Tab. e Graf. Tipo de Area'!$C$19:$C$26</c:f>
              <c:numCache>
                <c:formatCode>0%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0.57999999999999996</c:v>
                </c:pt>
                <c:pt idx="5">
                  <c:v>0.42</c:v>
                </c:pt>
                <c:pt idx="6">
                  <c:v>0.24</c:v>
                </c:pt>
                <c:pt idx="7">
                  <c:v>0.76</c:v>
                </c:pt>
              </c:numCache>
            </c:numRef>
          </c:val>
        </c:ser>
        <c:ser>
          <c:idx val="1"/>
          <c:order val="1"/>
          <c:tx>
            <c:strRef>
              <c:f>'Tab. e Graf. Tipo de Area'!$D$18</c:f>
              <c:strCache>
                <c:ptCount val="1"/>
                <c:pt idx="0">
                  <c:v>Trabalhadores(as) por Conta Própria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'Tab. e Graf. Tipo de Area'!$A$19:$B$26</c:f>
              <c:multiLvlStrCache>
                <c:ptCount val="8"/>
                <c:lvl>
                  <c:pt idx="0">
                    <c:v>Mulher</c:v>
                  </c:pt>
                  <c:pt idx="1">
                    <c:v>Homem</c:v>
                  </c:pt>
                  <c:pt idx="2">
                    <c:v>Mulher</c:v>
                  </c:pt>
                  <c:pt idx="3">
                    <c:v>Homem</c:v>
                  </c:pt>
                  <c:pt idx="4">
                    <c:v>Mulher</c:v>
                  </c:pt>
                  <c:pt idx="5">
                    <c:v>Homem</c:v>
                  </c:pt>
                  <c:pt idx="6">
                    <c:v>Mulher</c:v>
                  </c:pt>
                  <c:pt idx="7">
                    <c:v>Homem</c:v>
                  </c:pt>
                </c:lvl>
                <c:lvl>
                  <c:pt idx="0">
                    <c:v>Capital</c:v>
                  </c:pt>
                  <c:pt idx="2">
                    <c:v>Reg. Metrop.</c:v>
                  </c:pt>
                  <c:pt idx="4">
                    <c:v>RIDE</c:v>
                  </c:pt>
                  <c:pt idx="6">
                    <c:v>Demais Mun.</c:v>
                  </c:pt>
                </c:lvl>
              </c:multiLvlStrCache>
            </c:multiLvlStrRef>
          </c:cat>
          <c:val>
            <c:numRef>
              <c:f>'Tab. e Graf. Tipo de Area'!$D$19:$D$26</c:f>
              <c:numCache>
                <c:formatCode>0%</c:formatCode>
                <c:ptCount val="8"/>
                <c:pt idx="0">
                  <c:v>0.49</c:v>
                </c:pt>
                <c:pt idx="1">
                  <c:v>0.51</c:v>
                </c:pt>
                <c:pt idx="2">
                  <c:v>0.28999999999999998</c:v>
                </c:pt>
                <c:pt idx="3">
                  <c:v>0.71</c:v>
                </c:pt>
                <c:pt idx="4">
                  <c:v>0.2</c:v>
                </c:pt>
                <c:pt idx="5">
                  <c:v>0.8</c:v>
                </c:pt>
                <c:pt idx="6">
                  <c:v>0.21</c:v>
                </c:pt>
                <c:pt idx="7">
                  <c:v>0.79</c:v>
                </c:pt>
              </c:numCache>
            </c:numRef>
          </c:val>
        </c:ser>
        <c:ser>
          <c:idx val="2"/>
          <c:order val="2"/>
          <c:tx>
            <c:strRef>
              <c:f>'Tab. e Graf. Tipo de Area'!$E$18</c:f>
              <c:strCache>
                <c:ptCount val="1"/>
                <c:pt idx="0">
                  <c:v>Empregados(as)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'Tab. e Graf. Tipo de Area'!$A$19:$B$26</c:f>
              <c:multiLvlStrCache>
                <c:ptCount val="8"/>
                <c:lvl>
                  <c:pt idx="0">
                    <c:v>Mulher</c:v>
                  </c:pt>
                  <c:pt idx="1">
                    <c:v>Homem</c:v>
                  </c:pt>
                  <c:pt idx="2">
                    <c:v>Mulher</c:v>
                  </c:pt>
                  <c:pt idx="3">
                    <c:v>Homem</c:v>
                  </c:pt>
                  <c:pt idx="4">
                    <c:v>Mulher</c:v>
                  </c:pt>
                  <c:pt idx="5">
                    <c:v>Homem</c:v>
                  </c:pt>
                  <c:pt idx="6">
                    <c:v>Mulher</c:v>
                  </c:pt>
                  <c:pt idx="7">
                    <c:v>Homem</c:v>
                  </c:pt>
                </c:lvl>
                <c:lvl>
                  <c:pt idx="0">
                    <c:v>Capital</c:v>
                  </c:pt>
                  <c:pt idx="2">
                    <c:v>Reg. Metrop.</c:v>
                  </c:pt>
                  <c:pt idx="4">
                    <c:v>RIDE</c:v>
                  </c:pt>
                  <c:pt idx="6">
                    <c:v>Demais Mun.</c:v>
                  </c:pt>
                </c:lvl>
              </c:multiLvlStrCache>
            </c:multiLvlStrRef>
          </c:cat>
          <c:val>
            <c:numRef>
              <c:f>'Tab. e Graf. Tipo de Area'!$E$19:$E$26</c:f>
              <c:numCache>
                <c:formatCode>0%</c:formatCode>
                <c:ptCount val="8"/>
                <c:pt idx="0">
                  <c:v>0.42</c:v>
                </c:pt>
                <c:pt idx="1">
                  <c:v>0.57999999999999996</c:v>
                </c:pt>
                <c:pt idx="2">
                  <c:v>0.21</c:v>
                </c:pt>
                <c:pt idx="3">
                  <c:v>0.79</c:v>
                </c:pt>
                <c:pt idx="4">
                  <c:v>0.34</c:v>
                </c:pt>
                <c:pt idx="5">
                  <c:v>0.66</c:v>
                </c:pt>
                <c:pt idx="6">
                  <c:v>0.31</c:v>
                </c:pt>
                <c:pt idx="7">
                  <c:v>0.69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539824"/>
        <c:axId val="974544720"/>
      </c:barChart>
      <c:catAx>
        <c:axId val="97453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4544720"/>
        <c:crosses val="autoZero"/>
        <c:auto val="1"/>
        <c:lblAlgn val="ctr"/>
        <c:lblOffset val="100"/>
        <c:noMultiLvlLbl val="0"/>
      </c:catAx>
      <c:valAx>
        <c:axId val="97454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453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'Tab. e Graf. Tipo de Area'!$A$49:$E$49</c:f>
              <c:strCache>
                <c:ptCount val="5"/>
                <c:pt idx="0">
                  <c:v>perfis</c:v>
                </c:pt>
                <c:pt idx="1">
                  <c:v>Demais Municípios</c:v>
                </c:pt>
                <c:pt idx="2">
                  <c:v>Capital</c:v>
                </c:pt>
                <c:pt idx="3">
                  <c:v>Região Metropolitana</c:v>
                </c:pt>
                <c:pt idx="4">
                  <c:v>RIDE</c:v>
                </c:pt>
              </c:strCache>
            </c:strRef>
          </c:cat>
          <c:val>
            <c:numRef>
              <c:f>'Tab. e Graf. Tipo de Area'!$A$50:$E$50</c:f>
              <c:numCache>
                <c:formatCode>0%</c:formatCode>
                <c:ptCount val="5"/>
                <c:pt idx="1">
                  <c:v>0.46</c:v>
                </c:pt>
                <c:pt idx="2">
                  <c:v>0.37</c:v>
                </c:pt>
                <c:pt idx="3">
                  <c:v>0.09</c:v>
                </c:pt>
                <c:pt idx="4">
                  <c:v>0.08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'Tab. e Graf. Tipo de Area'!$C$73</c:f>
              <c:strCache>
                <c:ptCount val="1"/>
                <c:pt idx="0">
                  <c:v>Empregadores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'Tab. e Graf. Tipo de Area'!$A$74:$B$77</c15:sqref>
                  </c15:fullRef>
                  <c15:levelRef>
                    <c15:sqref>'Tab. e Graf. Tipo de Area'!$A$74:$A$77</c15:sqref>
                  </c15:levelRef>
                </c:ext>
              </c:extLst>
              <c:f>'Tab. e Graf. Tipo de Area'!$A$74:$A$77</c:f>
              <c:strCache>
                <c:ptCount val="4"/>
                <c:pt idx="0">
                  <c:v>Capital</c:v>
                </c:pt>
                <c:pt idx="1">
                  <c:v>Resto da RM</c:v>
                </c:pt>
                <c:pt idx="2">
                  <c:v>Resto da RIDE </c:v>
                </c:pt>
                <c:pt idx="3">
                  <c:v>Demais Municipios </c:v>
                </c:pt>
              </c:strCache>
            </c:strRef>
          </c:cat>
          <c:val>
            <c:numRef>
              <c:f>'Tab. e Graf. Tipo de Area'!$C$74:$C$77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0.13</c:v>
                </c:pt>
                <c:pt idx="3">
                  <c:v>0.08</c:v>
                </c:pt>
              </c:numCache>
            </c:numRef>
          </c:val>
        </c:ser>
        <c:ser>
          <c:idx val="1"/>
          <c:order val="1"/>
          <c:tx>
            <c:strRef>
              <c:f>'Tab. e Graf. Tipo de Area'!$D$73</c:f>
              <c:strCache>
                <c:ptCount val="1"/>
                <c:pt idx="0">
                  <c:v>Trabalhadores por Contra Própria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'Tab. e Graf. Tipo de Area'!$A$74:$B$77</c15:sqref>
                  </c15:fullRef>
                  <c15:levelRef>
                    <c15:sqref>'Tab. e Graf. Tipo de Area'!$A$74:$A$77</c15:sqref>
                  </c15:levelRef>
                </c:ext>
              </c:extLst>
              <c:f>'Tab. e Graf. Tipo de Area'!$A$74:$A$77</c:f>
              <c:strCache>
                <c:ptCount val="4"/>
                <c:pt idx="0">
                  <c:v>Capital</c:v>
                </c:pt>
                <c:pt idx="1">
                  <c:v>Resto da RM</c:v>
                </c:pt>
                <c:pt idx="2">
                  <c:v>Resto da RIDE </c:v>
                </c:pt>
                <c:pt idx="3">
                  <c:v>Demais Municipios </c:v>
                </c:pt>
              </c:strCache>
            </c:strRef>
          </c:cat>
          <c:val>
            <c:numRef>
              <c:f>'Tab. e Graf. Tipo de Area'!$D$74:$D$77</c:f>
              <c:numCache>
                <c:formatCode>0%</c:formatCode>
                <c:ptCount val="4"/>
                <c:pt idx="0">
                  <c:v>0.56000000000000005</c:v>
                </c:pt>
                <c:pt idx="1">
                  <c:v>0.59</c:v>
                </c:pt>
                <c:pt idx="2">
                  <c:v>0.27</c:v>
                </c:pt>
                <c:pt idx="3">
                  <c:v>0.37</c:v>
                </c:pt>
              </c:numCache>
            </c:numRef>
          </c:val>
        </c:ser>
        <c:ser>
          <c:idx val="2"/>
          <c:order val="2"/>
          <c:tx>
            <c:strRef>
              <c:f>'Tab. e Graf. Tipo de Area'!$E$73</c:f>
              <c:strCache>
                <c:ptCount val="1"/>
                <c:pt idx="0">
                  <c:v>Empregados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'Tab. e Graf. Tipo de Area'!$A$74:$B$77</c15:sqref>
                  </c15:fullRef>
                  <c15:levelRef>
                    <c15:sqref>'Tab. e Graf. Tipo de Area'!$A$74:$A$77</c15:sqref>
                  </c15:levelRef>
                </c:ext>
              </c:extLst>
              <c:f>'Tab. e Graf. Tipo de Area'!$A$74:$A$77</c:f>
              <c:strCache>
                <c:ptCount val="4"/>
                <c:pt idx="0">
                  <c:v>Capital</c:v>
                </c:pt>
                <c:pt idx="1">
                  <c:v>Resto da RM</c:v>
                </c:pt>
                <c:pt idx="2">
                  <c:v>Resto da RIDE </c:v>
                </c:pt>
                <c:pt idx="3">
                  <c:v>Demais Municipios </c:v>
                </c:pt>
              </c:strCache>
            </c:strRef>
          </c:cat>
          <c:val>
            <c:numRef>
              <c:f>'Tab. e Graf. Tipo de Area'!$E$74:$E$77</c:f>
              <c:numCache>
                <c:formatCode>0%</c:formatCode>
                <c:ptCount val="4"/>
                <c:pt idx="0">
                  <c:v>0.44</c:v>
                </c:pt>
                <c:pt idx="1">
                  <c:v>0.41</c:v>
                </c:pt>
                <c:pt idx="2">
                  <c:v>0.6</c:v>
                </c:pt>
                <c:pt idx="3">
                  <c:v>0.56000000000000005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4530032"/>
        <c:axId val="974536560"/>
      </c:barChart>
      <c:catAx>
        <c:axId val="97453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4536560"/>
        <c:crosses val="autoZero"/>
        <c:auto val="1"/>
        <c:lblAlgn val="ctr"/>
        <c:lblOffset val="100"/>
        <c:noMultiLvlLbl val="0"/>
      </c:catAx>
      <c:valAx>
        <c:axId val="97453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453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e Grafico Total Raça'!$B$16</c:f>
              <c:strCache>
                <c:ptCount val="1"/>
                <c:pt idx="0">
                  <c:v>Branca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 e Grafico Total Raça'!$A$17:$A$19</c:f>
              <c:strCache>
                <c:ptCount val="3"/>
                <c:pt idx="0">
                  <c:v>Empregadoras</c:v>
                </c:pt>
                <c:pt idx="1">
                  <c:v>Trabalhadoras por conta própria</c:v>
                </c:pt>
                <c:pt idx="2">
                  <c:v>Empregadas</c:v>
                </c:pt>
              </c:strCache>
            </c:strRef>
          </c:cat>
          <c:val>
            <c:numRef>
              <c:f>'Tabela e Grafico Total Raça'!$B$17:$B$19</c:f>
              <c:numCache>
                <c:formatCode>0.00%</c:formatCode>
                <c:ptCount val="3"/>
                <c:pt idx="0">
                  <c:v>0.62439999999999996</c:v>
                </c:pt>
                <c:pt idx="1">
                  <c:v>0.48299999999999998</c:v>
                </c:pt>
                <c:pt idx="2">
                  <c:v>0.37519999999999998</c:v>
                </c:pt>
              </c:numCache>
            </c:numRef>
          </c:val>
        </c:ser>
        <c:ser>
          <c:idx val="1"/>
          <c:order val="1"/>
          <c:tx>
            <c:strRef>
              <c:f>'Tabela e Grafico Total Raça'!$C$16</c:f>
              <c:strCache>
                <c:ptCount val="1"/>
                <c:pt idx="0">
                  <c:v>Preta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'Tabela e Grafico Total Raça'!$A$17:$A$19</c:f>
              <c:strCache>
                <c:ptCount val="3"/>
                <c:pt idx="0">
                  <c:v>Empregadoras</c:v>
                </c:pt>
                <c:pt idx="1">
                  <c:v>Trabalhadoras por conta própria</c:v>
                </c:pt>
                <c:pt idx="2">
                  <c:v>Empregadas</c:v>
                </c:pt>
              </c:strCache>
            </c:strRef>
          </c:cat>
          <c:val>
            <c:numRef>
              <c:f>'Tabela e Grafico Total Raça'!$C$17:$C$19</c:f>
              <c:numCache>
                <c:formatCode>0.00%</c:formatCode>
                <c:ptCount val="3"/>
                <c:pt idx="0">
                  <c:v>0</c:v>
                </c:pt>
                <c:pt idx="1">
                  <c:v>3.0200000000000001E-2</c:v>
                </c:pt>
                <c:pt idx="2">
                  <c:v>9.1399999999999995E-2</c:v>
                </c:pt>
              </c:numCache>
            </c:numRef>
          </c:val>
        </c:ser>
        <c:ser>
          <c:idx val="2"/>
          <c:order val="2"/>
          <c:tx>
            <c:strRef>
              <c:f>'Tabela e Grafico Total Raça'!$D$16</c:f>
              <c:strCache>
                <c:ptCount val="1"/>
                <c:pt idx="0">
                  <c:v>Amarela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'Tabela e Grafico Total Raça'!$A$17:$A$19</c:f>
              <c:strCache>
                <c:ptCount val="3"/>
                <c:pt idx="0">
                  <c:v>Empregadoras</c:v>
                </c:pt>
                <c:pt idx="1">
                  <c:v>Trabalhadoras por conta própria</c:v>
                </c:pt>
                <c:pt idx="2">
                  <c:v>Empregadas</c:v>
                </c:pt>
              </c:strCache>
            </c:strRef>
          </c:cat>
          <c:val>
            <c:numRef>
              <c:f>'Tabela e Grafico Total Raça'!$D$17:$D$19</c:f>
              <c:numCache>
                <c:formatCode>0.00%</c:formatCode>
                <c:ptCount val="3"/>
                <c:pt idx="0">
                  <c:v>0</c:v>
                </c:pt>
                <c:pt idx="1">
                  <c:v>0.28000000000000003</c:v>
                </c:pt>
                <c:pt idx="2">
                  <c:v>1.6400000000000001E-2</c:v>
                </c:pt>
              </c:numCache>
            </c:numRef>
          </c:val>
        </c:ser>
        <c:ser>
          <c:idx val="3"/>
          <c:order val="3"/>
          <c:tx>
            <c:strRef>
              <c:f>'Tabela e Grafico Total Raça'!$E$16</c:f>
              <c:strCache>
                <c:ptCount val="1"/>
                <c:pt idx="0">
                  <c:v>Parda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'Tabela e Grafico Total Raça'!$A$17:$A$19</c:f>
              <c:strCache>
                <c:ptCount val="3"/>
                <c:pt idx="0">
                  <c:v>Empregadoras</c:v>
                </c:pt>
                <c:pt idx="1">
                  <c:v>Trabalhadoras por conta própria</c:v>
                </c:pt>
                <c:pt idx="2">
                  <c:v>Empregadas</c:v>
                </c:pt>
              </c:strCache>
            </c:strRef>
          </c:cat>
          <c:val>
            <c:numRef>
              <c:f>'Tabela e Grafico Total Raça'!$E$17:$E$19</c:f>
              <c:numCache>
                <c:formatCode>0.00%</c:formatCode>
                <c:ptCount val="3"/>
                <c:pt idx="0">
                  <c:v>0.37559999999999999</c:v>
                </c:pt>
                <c:pt idx="1">
                  <c:v>0.47689999999999999</c:v>
                </c:pt>
                <c:pt idx="2">
                  <c:v>0.51700000000000002</c:v>
                </c:pt>
              </c:numCache>
            </c:numRef>
          </c:val>
        </c:ser>
        <c:ser>
          <c:idx val="4"/>
          <c:order val="4"/>
          <c:tx>
            <c:strRef>
              <c:f>'Tabela e Grafico Total Raça'!$F$16</c:f>
              <c:strCache>
                <c:ptCount val="1"/>
                <c:pt idx="0">
                  <c:v>Indígena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'Tabela e Grafico Total Raça'!$A$17:$A$19</c:f>
              <c:strCache>
                <c:ptCount val="3"/>
                <c:pt idx="0">
                  <c:v>Empregadoras</c:v>
                </c:pt>
                <c:pt idx="1">
                  <c:v>Trabalhadoras por conta própria</c:v>
                </c:pt>
                <c:pt idx="2">
                  <c:v>Empregadas</c:v>
                </c:pt>
              </c:strCache>
            </c:strRef>
          </c:cat>
          <c:val>
            <c:numRef>
              <c:f>'Tabela e Grafico Total Raça'!$F$17:$F$19</c:f>
              <c:numCache>
                <c:formatCode>0.00%</c:formatCode>
                <c:ptCount val="3"/>
                <c:pt idx="0">
                  <c:v>0</c:v>
                </c:pt>
                <c:pt idx="1">
                  <c:v>0.71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532752"/>
        <c:axId val="974534384"/>
      </c:barChart>
      <c:catAx>
        <c:axId val="97453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4534384"/>
        <c:crosses val="autoZero"/>
        <c:auto val="1"/>
        <c:lblAlgn val="ctr"/>
        <c:lblOffset val="100"/>
        <c:noMultiLvlLbl val="0"/>
      </c:catAx>
      <c:valAx>
        <c:axId val="97453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453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347662</xdr:colOff>
      <xdr:row>12</xdr:row>
      <xdr:rowOff>161925</xdr:rowOff>
    </xdr:from>
    <xdr:to>
      <xdr:col>5</xdr:col>
      <xdr:colOff>652462</xdr:colOff>
      <xdr:row>27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242887</xdr:colOff>
      <xdr:row>29</xdr:row>
      <xdr:rowOff>66675</xdr:rowOff>
    </xdr:from>
    <xdr:to>
      <xdr:col>4</xdr:col>
      <xdr:colOff>1233487</xdr:colOff>
      <xdr:row>43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261937</xdr:colOff>
      <xdr:row>52</xdr:row>
      <xdr:rowOff>9525</xdr:rowOff>
    </xdr:from>
    <xdr:to>
      <xdr:col>4</xdr:col>
      <xdr:colOff>1252537</xdr:colOff>
      <xdr:row>66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347662</xdr:colOff>
      <xdr:row>80</xdr:row>
      <xdr:rowOff>85725</xdr:rowOff>
    </xdr:from>
    <xdr:to>
      <xdr:col>4</xdr:col>
      <xdr:colOff>1338262</xdr:colOff>
      <xdr:row>94</xdr:row>
      <xdr:rowOff>161925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176212</xdr:colOff>
      <xdr:row>20</xdr:row>
      <xdr:rowOff>28575</xdr:rowOff>
    </xdr:from>
    <xdr:to>
      <xdr:col>6</xdr:col>
      <xdr:colOff>214312</xdr:colOff>
      <xdr:row>34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F11" sqref="F11"/>
    </sheetView>
  </sheetViews>
  <sheetFormatPr defaultRowHeight="15" x14ac:dyDescent="0.25"/>
  <cols>
    <col min="1" max="1" width="18" customWidth="1"/>
    <col min="2" max="2" width="15.42578125" customWidth="1"/>
    <col min="4" max="4" width="12.28515625" customWidth="1"/>
    <col min="6" max="6" width="14" customWidth="1"/>
    <col min="8" max="8" width="10.140625" bestFit="1" customWidth="1"/>
  </cols>
  <sheetData>
    <row r="1" spans="1:8" x14ac:dyDescent="0.25">
      <c r="A1" t="s">
        <v>14</v>
      </c>
      <c r="B1" t="s">
        <v>1</v>
      </c>
      <c r="C1" t="s">
        <v>5</v>
      </c>
      <c r="D1" t="s">
        <v>2</v>
      </c>
      <c r="E1" t="s">
        <v>5</v>
      </c>
      <c r="F1" t="s">
        <v>13</v>
      </c>
    </row>
    <row r="2" spans="1:8" x14ac:dyDescent="0.25">
      <c r="A2" t="s">
        <v>3</v>
      </c>
      <c r="B2" s="2">
        <v>3160.5</v>
      </c>
      <c r="C2" s="3">
        <f>B2/F2</f>
        <v>0.1824000277019501</v>
      </c>
      <c r="D2" s="2">
        <v>14166.8</v>
      </c>
      <c r="E2" s="3">
        <f>D2/F2</f>
        <v>0.81759997229804993</v>
      </c>
      <c r="F2" s="1">
        <f>SUM(B2,D2)</f>
        <v>17327.3</v>
      </c>
      <c r="G2" s="3"/>
      <c r="H2" s="1"/>
    </row>
    <row r="3" spans="1:8" x14ac:dyDescent="0.25">
      <c r="A3" t="s">
        <v>15</v>
      </c>
      <c r="B3" s="2">
        <v>30549.9</v>
      </c>
      <c r="C3" s="3">
        <f>B3/F3</f>
        <v>0.30075430016066534</v>
      </c>
      <c r="D3" s="2">
        <v>71027.7</v>
      </c>
      <c r="E3" s="3">
        <f>D3/F3</f>
        <v>0.6992456998393346</v>
      </c>
      <c r="F3" s="2">
        <f>SUM(B3,D3)</f>
        <v>101577.60000000001</v>
      </c>
      <c r="G3" s="3"/>
      <c r="H3" s="1"/>
    </row>
    <row r="4" spans="1:8" x14ac:dyDescent="0.25">
      <c r="A4" t="s">
        <v>4</v>
      </c>
      <c r="B4" s="2">
        <v>34423.9</v>
      </c>
      <c r="C4" s="3">
        <f>B4/F4</f>
        <v>0.32978928258359957</v>
      </c>
      <c r="D4" s="2">
        <v>69957.600000000006</v>
      </c>
      <c r="E4" s="3">
        <f>D4/F4</f>
        <v>0.67021071741640048</v>
      </c>
      <c r="F4" s="1">
        <f>SUM(B4,D4)</f>
        <v>104381.5</v>
      </c>
      <c r="G4" s="3"/>
      <c r="H4" s="1"/>
    </row>
    <row r="5" spans="1:8" x14ac:dyDescent="0.25">
      <c r="A5" t="s">
        <v>6</v>
      </c>
      <c r="B5" s="2">
        <f>SUM(B2,B3,B4)</f>
        <v>68134.3</v>
      </c>
      <c r="C5" s="3">
        <f>B5/F5</f>
        <v>0.30514308081459507</v>
      </c>
      <c r="D5" s="2">
        <f>SUM(D2,D3,D4)</f>
        <v>155152.1</v>
      </c>
      <c r="E5" s="3">
        <f>D5/F5</f>
        <v>0.69485691918540493</v>
      </c>
      <c r="F5" s="1">
        <f>SUM(F2,F3,F4)</f>
        <v>223286.40000000002</v>
      </c>
    </row>
    <row r="8" spans="1:8" x14ac:dyDescent="0.25">
      <c r="B8" t="s">
        <v>44</v>
      </c>
      <c r="C8" t="s">
        <v>45</v>
      </c>
      <c r="D8" t="s">
        <v>46</v>
      </c>
    </row>
    <row r="9" spans="1:8" x14ac:dyDescent="0.25">
      <c r="A9" t="s">
        <v>47</v>
      </c>
      <c r="B9" s="11">
        <v>0.18</v>
      </c>
      <c r="C9" s="11">
        <v>0.3</v>
      </c>
      <c r="D9" s="11">
        <v>0.33</v>
      </c>
    </row>
    <row r="10" spans="1:8" x14ac:dyDescent="0.25">
      <c r="A10" t="s">
        <v>48</v>
      </c>
      <c r="B10" s="11">
        <v>0.82</v>
      </c>
      <c r="C10" s="11">
        <v>0.7</v>
      </c>
      <c r="D10" s="11">
        <v>0.67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E16" zoomScale="78" zoomScaleNormal="78" workbookViewId="0">
      <selection activeCell="A28" sqref="A28:I33"/>
    </sheetView>
  </sheetViews>
  <sheetFormatPr defaultRowHeight="15" x14ac:dyDescent="0.25"/>
  <cols>
    <col min="1" max="1" width="27.42578125" customWidth="1"/>
    <col min="3" max="3" width="12.85546875" customWidth="1"/>
    <col min="4" max="4" width="19.42578125" customWidth="1"/>
    <col min="5" max="5" width="16.7109375" customWidth="1"/>
    <col min="7" max="7" width="45.85546875" customWidth="1"/>
  </cols>
  <sheetData>
    <row r="1" spans="1:10" x14ac:dyDescent="0.25">
      <c r="A1" t="s">
        <v>11</v>
      </c>
      <c r="B1" t="s">
        <v>0</v>
      </c>
      <c r="C1" t="s">
        <v>3</v>
      </c>
      <c r="D1" t="s">
        <v>5</v>
      </c>
      <c r="E1" t="s">
        <v>12</v>
      </c>
      <c r="F1" t="s">
        <v>5</v>
      </c>
      <c r="G1" t="s">
        <v>4</v>
      </c>
      <c r="H1" t="s">
        <v>5</v>
      </c>
      <c r="I1" t="s">
        <v>13</v>
      </c>
      <c r="J1" t="s">
        <v>5</v>
      </c>
    </row>
    <row r="2" spans="1:10" x14ac:dyDescent="0.25">
      <c r="A2" s="20" t="s">
        <v>7</v>
      </c>
      <c r="B2" t="s">
        <v>1</v>
      </c>
      <c r="C2" s="4">
        <v>0</v>
      </c>
      <c r="D2" s="3">
        <f>C2/C3</f>
        <v>0</v>
      </c>
      <c r="E2" s="4">
        <v>14588.04</v>
      </c>
      <c r="F2" s="3">
        <f>E2/E4</f>
        <v>0.48552611609460744</v>
      </c>
      <c r="G2" s="4">
        <v>11464.59</v>
      </c>
      <c r="H2" s="3">
        <f>G2/G4</f>
        <v>0.42407100530431374</v>
      </c>
      <c r="I2" s="4">
        <f>SUM(C2,E2,G2)</f>
        <v>26052.63</v>
      </c>
      <c r="J2" s="3">
        <f>I2/I4</f>
        <v>0.4150399433627236</v>
      </c>
    </row>
    <row r="3" spans="1:10" x14ac:dyDescent="0.25">
      <c r="A3" s="20"/>
      <c r="B3" t="s">
        <v>2</v>
      </c>
      <c r="C3" s="4">
        <v>5690.94</v>
      </c>
      <c r="D3" s="3">
        <f>C3/C3</f>
        <v>1</v>
      </c>
      <c r="E3" s="4">
        <v>15457.8</v>
      </c>
      <c r="F3" s="3">
        <f>E3/E4</f>
        <v>0.5144738839053925</v>
      </c>
      <c r="G3" s="4">
        <v>15570.01</v>
      </c>
      <c r="H3" s="3">
        <f>G3/G4</f>
        <v>0.57592899469568626</v>
      </c>
      <c r="I3" s="4">
        <f>SUM(C3,E3,G3)</f>
        <v>36718.75</v>
      </c>
      <c r="J3" s="3">
        <f>I3/I4</f>
        <v>0.58496005663727635</v>
      </c>
    </row>
    <row r="4" spans="1:10" s="6" customFormat="1" x14ac:dyDescent="0.25">
      <c r="A4" s="10" t="s">
        <v>39</v>
      </c>
      <c r="C4" s="5">
        <f>SUM(C2,C3)</f>
        <v>5690.94</v>
      </c>
      <c r="D4" s="8"/>
      <c r="E4" s="5">
        <f>SUM(E2,E3)</f>
        <v>30045.84</v>
      </c>
      <c r="F4" s="8"/>
      <c r="G4" s="5">
        <f>SUM(G2,G3)</f>
        <v>27034.6</v>
      </c>
      <c r="H4" s="8"/>
      <c r="I4" s="5">
        <f>SUM(I2,I3)</f>
        <v>62771.380000000005</v>
      </c>
      <c r="J4" s="8"/>
    </row>
    <row r="5" spans="1:10" ht="33.75" customHeight="1" x14ac:dyDescent="0.25">
      <c r="A5" s="21" t="s">
        <v>8</v>
      </c>
      <c r="B5" t="s">
        <v>1</v>
      </c>
      <c r="C5" s="4">
        <v>0</v>
      </c>
      <c r="D5" s="3">
        <f>C5/C7</f>
        <v>0</v>
      </c>
      <c r="E5" s="4">
        <v>3424.54</v>
      </c>
      <c r="F5" s="3">
        <f>E5/E7</f>
        <v>0.28596862022691838</v>
      </c>
      <c r="G5" s="4">
        <v>2413.3000000000002</v>
      </c>
      <c r="H5" s="3">
        <f>G5/G7</f>
        <v>0.21071960575097839</v>
      </c>
      <c r="I5" s="4">
        <f>SUM(C5,E5,G5)</f>
        <v>5837.84</v>
      </c>
      <c r="J5" s="3">
        <f>I5/I7</f>
        <v>0.24135473255112083</v>
      </c>
    </row>
    <row r="6" spans="1:10" ht="45" customHeight="1" x14ac:dyDescent="0.25">
      <c r="A6" s="21"/>
      <c r="B6" t="s">
        <v>2</v>
      </c>
      <c r="C6" s="4">
        <v>759.91</v>
      </c>
      <c r="D6" s="3">
        <f>C6/C7</f>
        <v>1</v>
      </c>
      <c r="E6" s="4">
        <v>8550.69</v>
      </c>
      <c r="F6" s="3">
        <f>E6/E7</f>
        <v>0.71403137977308162</v>
      </c>
      <c r="G6" s="4">
        <v>9039.36</v>
      </c>
      <c r="H6" s="3">
        <f>G6/G7</f>
        <v>0.78928039424902163</v>
      </c>
      <c r="I6" s="4">
        <f>SUM(C6,E6,G6)</f>
        <v>18349.96</v>
      </c>
      <c r="J6" s="3">
        <f>I6/I7</f>
        <v>0.75864526744887917</v>
      </c>
    </row>
    <row r="7" spans="1:10" s="6" customFormat="1" ht="45" customHeight="1" x14ac:dyDescent="0.25">
      <c r="A7" s="9" t="s">
        <v>16</v>
      </c>
      <c r="C7" s="5">
        <f>SUM(C5,C6)</f>
        <v>759.91</v>
      </c>
      <c r="D7" s="8"/>
      <c r="E7" s="5">
        <f>SUM(E5,E6)</f>
        <v>11975.23</v>
      </c>
      <c r="F7" s="8"/>
      <c r="G7" s="5">
        <f>SUM(G5,G6)</f>
        <v>11452.66</v>
      </c>
      <c r="H7" s="8"/>
      <c r="I7" s="5">
        <f>SUM(I5,I6)</f>
        <v>24187.8</v>
      </c>
      <c r="J7" s="8"/>
    </row>
    <row r="8" spans="1:10" ht="66.75" customHeight="1" x14ac:dyDescent="0.25">
      <c r="A8" s="21" t="s">
        <v>9</v>
      </c>
      <c r="B8" t="s">
        <v>1</v>
      </c>
      <c r="C8" s="4">
        <v>975.48</v>
      </c>
      <c r="D8" s="3">
        <f>C8/C10</f>
        <v>0.58096446247029598</v>
      </c>
      <c r="E8" s="4">
        <v>2086.56</v>
      </c>
      <c r="F8" s="3">
        <f>E8/E10</f>
        <v>0.19710672835855864</v>
      </c>
      <c r="G8" s="4">
        <v>4655.91</v>
      </c>
      <c r="H8" s="3">
        <f>G8/G10</f>
        <v>0.33626220292111769</v>
      </c>
      <c r="I8" s="4">
        <f>SUM(C8,E8,G8)</f>
        <v>7717.95</v>
      </c>
      <c r="J8" s="3">
        <f>I8/I10</f>
        <v>0.29558141601189997</v>
      </c>
    </row>
    <row r="9" spans="1:10" ht="75" customHeight="1" x14ac:dyDescent="0.25">
      <c r="A9" s="21"/>
      <c r="B9" t="s">
        <v>2</v>
      </c>
      <c r="C9" s="4">
        <v>703.59</v>
      </c>
      <c r="D9" s="3">
        <f>C9/C10</f>
        <v>0.41903553752970391</v>
      </c>
      <c r="E9" s="4">
        <v>8499.3799999999992</v>
      </c>
      <c r="F9" s="3">
        <f>E9/E10</f>
        <v>0.80289327164144142</v>
      </c>
      <c r="G9" s="4">
        <v>9190.16</v>
      </c>
      <c r="H9" s="3">
        <f>G9/G10</f>
        <v>0.66373779707888236</v>
      </c>
      <c r="I9" s="4">
        <f>SUM(C9,E9,G9)</f>
        <v>18393.129999999997</v>
      </c>
      <c r="J9" s="3">
        <f>I9/I10</f>
        <v>0.70441858398809998</v>
      </c>
    </row>
    <row r="10" spans="1:10" s="6" customFormat="1" ht="75" customHeight="1" x14ac:dyDescent="0.25">
      <c r="A10" s="9" t="s">
        <v>17</v>
      </c>
      <c r="C10" s="5">
        <f>SUM(C8,C9)</f>
        <v>1679.0700000000002</v>
      </c>
      <c r="D10" s="8"/>
      <c r="E10" s="5">
        <f>SUM(E8,E9)</f>
        <v>10585.939999999999</v>
      </c>
      <c r="F10" s="8"/>
      <c r="G10" s="5">
        <f>SUM(G8,G9)</f>
        <v>13846.07</v>
      </c>
      <c r="H10" s="8"/>
      <c r="I10" s="5">
        <f>SUM(I8,I9)</f>
        <v>26111.079999999998</v>
      </c>
      <c r="J10" s="8"/>
    </row>
    <row r="11" spans="1:10" ht="45.75" customHeight="1" x14ac:dyDescent="0.25">
      <c r="A11" s="21" t="s">
        <v>10</v>
      </c>
      <c r="B11" t="s">
        <v>1</v>
      </c>
      <c r="C11" s="4">
        <v>2184.9899999999998</v>
      </c>
      <c r="D11" s="3">
        <f>C11/C13</f>
        <v>0.23756708446771679</v>
      </c>
      <c r="E11" s="4">
        <v>10450.77</v>
      </c>
      <c r="F11" s="3">
        <f>E11/E13</f>
        <v>0.21340889153174231</v>
      </c>
      <c r="G11" s="4">
        <v>15890.12</v>
      </c>
      <c r="H11" s="3">
        <f>G11/G13</f>
        <v>0.30529601000917611</v>
      </c>
      <c r="I11" s="4">
        <f>SUM(C11,E11,G11)</f>
        <v>28525.88</v>
      </c>
      <c r="J11" s="3">
        <f>I11/I13</f>
        <v>0.25881739387952263</v>
      </c>
    </row>
    <row r="12" spans="1:10" ht="60" customHeight="1" x14ac:dyDescent="0.25">
      <c r="A12" s="21"/>
      <c r="B12" t="s">
        <v>2</v>
      </c>
      <c r="C12" s="4">
        <v>7012.37</v>
      </c>
      <c r="D12" s="3">
        <f>C12/C13</f>
        <v>0.7624329155322831</v>
      </c>
      <c r="E12" s="4">
        <v>38519.870000000003</v>
      </c>
      <c r="F12" s="3">
        <f>E12/E13</f>
        <v>0.78659110846825775</v>
      </c>
      <c r="G12" s="4">
        <v>36158.120000000003</v>
      </c>
      <c r="H12" s="3">
        <f>G12/G13</f>
        <v>0.69470398999082383</v>
      </c>
      <c r="I12" s="4">
        <f>SUM(C12,E12,G12)</f>
        <v>81690.360000000015</v>
      </c>
      <c r="J12" s="3">
        <f>I12/I13</f>
        <v>0.74118260612047737</v>
      </c>
    </row>
    <row r="13" spans="1:10" s="6" customFormat="1" ht="60" customHeight="1" x14ac:dyDescent="0.25">
      <c r="A13" s="9" t="s">
        <v>18</v>
      </c>
      <c r="C13" s="5">
        <f>SUM(C11,C12)</f>
        <v>9197.36</v>
      </c>
      <c r="D13" s="8"/>
      <c r="E13" s="5">
        <f>SUM(E11,E12)</f>
        <v>48970.64</v>
      </c>
      <c r="F13" s="8"/>
      <c r="G13" s="5">
        <f>SUM(G11,G12)</f>
        <v>52048.240000000005</v>
      </c>
      <c r="H13" s="8"/>
      <c r="I13" s="5">
        <f>SUM(I11,I12)</f>
        <v>110216.24000000002</v>
      </c>
      <c r="J13" s="8"/>
    </row>
    <row r="14" spans="1:10" x14ac:dyDescent="0.25">
      <c r="A14" s="22" t="s">
        <v>13</v>
      </c>
      <c r="B14" t="s">
        <v>1</v>
      </c>
      <c r="C14" s="4">
        <f>SUM(C2,C5,C8,C11)</f>
        <v>3160.47</v>
      </c>
      <c r="D14" s="3">
        <f>C14/C16</f>
        <v>0.18239850686316605</v>
      </c>
      <c r="E14" s="4">
        <f>SUM(E2,E5,E8,E11)</f>
        <v>30549.910000000003</v>
      </c>
      <c r="F14" s="3">
        <f>E14/E16</f>
        <v>0.3007542505659464</v>
      </c>
      <c r="G14" s="4">
        <f>SUM(G2,G5,G8,G11)</f>
        <v>34423.919999999998</v>
      </c>
      <c r="H14" s="3">
        <f>G14/G16</f>
        <v>0.32978925302618078</v>
      </c>
      <c r="I14" s="4">
        <f>SUM(C14,E14,G14)</f>
        <v>68134.3</v>
      </c>
      <c r="J14" s="3">
        <f>I14/I16</f>
        <v>0.30514294415470711</v>
      </c>
    </row>
    <row r="15" spans="1:10" x14ac:dyDescent="0.25">
      <c r="A15" s="22"/>
      <c r="B15" t="s">
        <v>2</v>
      </c>
      <c r="C15" s="4">
        <f>SUM(C3,C6,C9,C12)</f>
        <v>14166.81</v>
      </c>
      <c r="D15" s="3">
        <f>C15/C16</f>
        <v>0.81760149313683395</v>
      </c>
      <c r="E15" s="4">
        <f>SUM(E3,E6,E9,E12)</f>
        <v>71027.739999999991</v>
      </c>
      <c r="F15" s="3">
        <f>E15/E16</f>
        <v>0.6992457494340536</v>
      </c>
      <c r="G15" s="4">
        <f>SUM(G3,G6,G9,G12)</f>
        <v>69957.649999999994</v>
      </c>
      <c r="H15" s="3">
        <f>G15/G16</f>
        <v>0.67021074697381922</v>
      </c>
      <c r="I15" s="4">
        <f>SUM(C15,E15,G15)</f>
        <v>155152.19999999998</v>
      </c>
      <c r="J15" s="3">
        <f>I15/I16</f>
        <v>0.69485705584529289</v>
      </c>
    </row>
    <row r="16" spans="1:10" s="6" customFormat="1" x14ac:dyDescent="0.25">
      <c r="A16" s="6" t="s">
        <v>6</v>
      </c>
      <c r="C16" s="5">
        <f>SUM(C14,C15)</f>
        <v>17327.28</v>
      </c>
      <c r="D16" s="8"/>
      <c r="E16" s="5">
        <f>SUM(E14,E15)</f>
        <v>101577.65</v>
      </c>
      <c r="F16" s="8"/>
      <c r="G16" s="5">
        <f>SUM(G14,G15)</f>
        <v>104381.56999999999</v>
      </c>
      <c r="H16" s="8"/>
      <c r="I16" s="5">
        <f>SUM(I14,I15)</f>
        <v>223286.5</v>
      </c>
      <c r="J16" s="8"/>
    </row>
    <row r="20" spans="1:10" x14ac:dyDescent="0.25">
      <c r="A20" t="s">
        <v>49</v>
      </c>
      <c r="B20" t="s">
        <v>0</v>
      </c>
      <c r="C20" t="s">
        <v>3</v>
      </c>
      <c r="D20" t="s">
        <v>12</v>
      </c>
      <c r="E20" t="s">
        <v>6</v>
      </c>
      <c r="F20" t="s">
        <v>5</v>
      </c>
    </row>
    <row r="21" spans="1:10" x14ac:dyDescent="0.25">
      <c r="A21" t="s">
        <v>7</v>
      </c>
      <c r="B21" t="s">
        <v>1</v>
      </c>
      <c r="C21" s="1">
        <v>0</v>
      </c>
      <c r="D21" s="1">
        <v>14588</v>
      </c>
      <c r="E21" s="1">
        <f>SUM(C21,D21)</f>
        <v>14588</v>
      </c>
      <c r="F21" s="3">
        <f>E21/E25</f>
        <v>0.37261813537675609</v>
      </c>
    </row>
    <row r="22" spans="1:10" x14ac:dyDescent="0.25">
      <c r="A22" t="s">
        <v>59</v>
      </c>
      <c r="B22" t="s">
        <v>1</v>
      </c>
      <c r="C22" s="1">
        <v>0</v>
      </c>
      <c r="D22" s="1">
        <v>3425</v>
      </c>
      <c r="E22" s="1">
        <f>SUM(C22,D22)</f>
        <v>3425</v>
      </c>
      <c r="F22" s="3">
        <f>E22/E25</f>
        <v>8.7484035759897827E-2</v>
      </c>
    </row>
    <row r="23" spans="1:10" x14ac:dyDescent="0.25">
      <c r="A23" t="s">
        <v>60</v>
      </c>
      <c r="B23" t="s">
        <v>1</v>
      </c>
      <c r="C23" s="1">
        <v>975</v>
      </c>
      <c r="D23" s="1">
        <v>2087</v>
      </c>
      <c r="E23" s="1">
        <f>SUM(C23,D23)</f>
        <v>3062</v>
      </c>
      <c r="F23" s="3">
        <f>E23/E25</f>
        <v>7.8212005108556831E-2</v>
      </c>
    </row>
    <row r="24" spans="1:10" x14ac:dyDescent="0.25">
      <c r="A24" t="s">
        <v>61</v>
      </c>
      <c r="B24" t="s">
        <v>1</v>
      </c>
      <c r="C24" s="1">
        <v>2185</v>
      </c>
      <c r="D24" s="1">
        <v>15890</v>
      </c>
      <c r="E24" s="1">
        <f>SUM(C24,D24)</f>
        <v>18075</v>
      </c>
      <c r="F24" s="3">
        <f>E24/E25</f>
        <v>0.46168582375478928</v>
      </c>
    </row>
    <row r="25" spans="1:10" x14ac:dyDescent="0.25">
      <c r="A25" t="s">
        <v>6</v>
      </c>
      <c r="B25" t="s">
        <v>1</v>
      </c>
      <c r="C25" s="1">
        <f>SUM(C21,C22:C23,C24)</f>
        <v>3160</v>
      </c>
      <c r="D25" s="1">
        <f>SUM(D21,D22,D23,D24)</f>
        <v>35990</v>
      </c>
      <c r="E25" s="1">
        <f>SUM(C25,D25)</f>
        <v>39150</v>
      </c>
    </row>
    <row r="28" spans="1:10" ht="45" x14ac:dyDescent="0.25">
      <c r="A28" t="s">
        <v>11</v>
      </c>
      <c r="B28" t="s">
        <v>0</v>
      </c>
      <c r="C28" t="s">
        <v>3</v>
      </c>
      <c r="D28" t="s">
        <v>65</v>
      </c>
      <c r="E28" s="12" t="s">
        <v>12</v>
      </c>
      <c r="F28" t="s">
        <v>5</v>
      </c>
      <c r="G28" t="s">
        <v>4</v>
      </c>
      <c r="H28" t="s">
        <v>5</v>
      </c>
      <c r="I28" t="s">
        <v>6</v>
      </c>
      <c r="J28" t="s">
        <v>5</v>
      </c>
    </row>
    <row r="29" spans="1:10" x14ac:dyDescent="0.25">
      <c r="A29" s="38" t="s">
        <v>7</v>
      </c>
      <c r="B29" t="s">
        <v>1</v>
      </c>
      <c r="C29">
        <v>0</v>
      </c>
      <c r="D29" s="11">
        <f>C29/I29</f>
        <v>0</v>
      </c>
      <c r="E29">
        <v>14588</v>
      </c>
      <c r="F29" s="11">
        <f>E29/I29</f>
        <v>0.55993551606340919</v>
      </c>
      <c r="G29">
        <v>11465</v>
      </c>
      <c r="H29" s="11">
        <f>G29/I29</f>
        <v>0.44006448393659081</v>
      </c>
      <c r="I29">
        <v>26053</v>
      </c>
      <c r="J29" s="11"/>
    </row>
    <row r="30" spans="1:10" ht="45" x14ac:dyDescent="0.25">
      <c r="A30" s="12" t="s">
        <v>8</v>
      </c>
      <c r="B30" t="s">
        <v>1</v>
      </c>
      <c r="C30">
        <v>0</v>
      </c>
      <c r="D30" s="11">
        <f>C30/I30</f>
        <v>0</v>
      </c>
      <c r="E30">
        <v>3425</v>
      </c>
      <c r="F30" s="11">
        <f>E30/I30</f>
        <v>0.58667351832819459</v>
      </c>
      <c r="G30">
        <v>2413</v>
      </c>
      <c r="H30" s="11">
        <f>G30/I30</f>
        <v>0.41332648167180541</v>
      </c>
      <c r="I30">
        <v>5838</v>
      </c>
      <c r="J30" s="11"/>
    </row>
    <row r="31" spans="1:10" ht="75" x14ac:dyDescent="0.25">
      <c r="A31" s="12" t="s">
        <v>9</v>
      </c>
      <c r="B31" t="s">
        <v>1</v>
      </c>
      <c r="C31">
        <v>975</v>
      </c>
      <c r="D31" s="11">
        <f>C31/I31</f>
        <v>0.12632806426535373</v>
      </c>
      <c r="E31">
        <v>2087</v>
      </c>
      <c r="F31" s="11">
        <f>E31/I31</f>
        <v>0.27040684115055713</v>
      </c>
      <c r="G31">
        <v>4656</v>
      </c>
      <c r="H31" s="11">
        <f>G31/I31</f>
        <v>0.60326509458408917</v>
      </c>
      <c r="I31">
        <v>7718</v>
      </c>
      <c r="J31" s="11"/>
    </row>
    <row r="32" spans="1:10" ht="60" x14ac:dyDescent="0.25">
      <c r="A32" s="12" t="s">
        <v>10</v>
      </c>
      <c r="B32" t="s">
        <v>1</v>
      </c>
      <c r="C32">
        <v>2185</v>
      </c>
      <c r="D32" s="11">
        <f>C32/I32</f>
        <v>7.6596788894342002E-2</v>
      </c>
      <c r="E32">
        <v>10451</v>
      </c>
      <c r="F32" s="11">
        <f>E32/I32</f>
        <v>0.36636752436373832</v>
      </c>
      <c r="G32">
        <v>15890</v>
      </c>
      <c r="H32" s="11">
        <f>G32/I32</f>
        <v>0.55703568674191961</v>
      </c>
      <c r="I32">
        <v>28526</v>
      </c>
      <c r="J32" s="11"/>
    </row>
    <row r="33" spans="1:10" x14ac:dyDescent="0.25">
      <c r="A33" s="12" t="s">
        <v>13</v>
      </c>
      <c r="B33" t="s">
        <v>1</v>
      </c>
      <c r="C33">
        <v>3160</v>
      </c>
      <c r="D33" s="11"/>
      <c r="E33">
        <v>30550</v>
      </c>
      <c r="F33" s="11"/>
      <c r="G33">
        <v>34424</v>
      </c>
      <c r="H33" s="11"/>
      <c r="I33">
        <v>68134</v>
      </c>
      <c r="J33" s="11"/>
    </row>
  </sheetData>
  <mergeCells count="5">
    <mergeCell ref="A2:A3"/>
    <mergeCell ref="A5:A6"/>
    <mergeCell ref="A8:A9"/>
    <mergeCell ref="A11:A12"/>
    <mergeCell ref="A14:A1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opLeftCell="A46" workbookViewId="0">
      <selection activeCell="E72" sqref="E72"/>
    </sheetView>
  </sheetViews>
  <sheetFormatPr defaultRowHeight="15" x14ac:dyDescent="0.25"/>
  <cols>
    <col min="1" max="1" width="20.140625" customWidth="1"/>
    <col min="3" max="3" width="15.28515625" customWidth="1"/>
    <col min="5" max="5" width="20.5703125" customWidth="1"/>
    <col min="7" max="7" width="15.42578125" customWidth="1"/>
  </cols>
  <sheetData>
    <row r="1" spans="1:10" x14ac:dyDescent="0.25">
      <c r="A1" s="37" t="s">
        <v>64</v>
      </c>
      <c r="B1" s="37"/>
      <c r="C1" s="37"/>
      <c r="D1" s="37"/>
    </row>
    <row r="2" spans="1:10" ht="30" x14ac:dyDescent="0.25">
      <c r="A2" t="s">
        <v>11</v>
      </c>
      <c r="B2" t="s">
        <v>0</v>
      </c>
      <c r="C2" t="s">
        <v>3</v>
      </c>
      <c r="D2" t="s">
        <v>5</v>
      </c>
      <c r="E2" s="12" t="s">
        <v>12</v>
      </c>
      <c r="F2" t="s">
        <v>5</v>
      </c>
      <c r="G2" t="s">
        <v>4</v>
      </c>
      <c r="H2" t="s">
        <v>5</v>
      </c>
      <c r="I2" t="s">
        <v>13</v>
      </c>
      <c r="J2" t="s">
        <v>5</v>
      </c>
    </row>
    <row r="3" spans="1:10" x14ac:dyDescent="0.25">
      <c r="A3" s="22" t="s">
        <v>7</v>
      </c>
      <c r="B3" t="s">
        <v>1</v>
      </c>
      <c r="C3">
        <v>0</v>
      </c>
      <c r="D3" s="11">
        <v>0</v>
      </c>
      <c r="E3">
        <v>14588</v>
      </c>
      <c r="F3" s="11">
        <v>0.49</v>
      </c>
      <c r="G3">
        <v>11465</v>
      </c>
      <c r="H3" s="11">
        <v>0.42</v>
      </c>
      <c r="I3">
        <v>26053</v>
      </c>
      <c r="J3" s="11">
        <v>0.42</v>
      </c>
    </row>
    <row r="4" spans="1:10" x14ac:dyDescent="0.25">
      <c r="A4" s="22"/>
      <c r="B4" t="s">
        <v>2</v>
      </c>
      <c r="C4">
        <v>5691</v>
      </c>
      <c r="D4" s="11">
        <v>1</v>
      </c>
      <c r="E4">
        <v>15458</v>
      </c>
      <c r="F4" s="11">
        <v>0.51</v>
      </c>
      <c r="G4">
        <v>15570</v>
      </c>
      <c r="H4" s="11">
        <v>0.57999999999999996</v>
      </c>
      <c r="I4">
        <v>36719</v>
      </c>
      <c r="J4" s="11">
        <v>0.57999999999999996</v>
      </c>
    </row>
    <row r="5" spans="1:10" x14ac:dyDescent="0.25">
      <c r="A5" s="23" t="s">
        <v>8</v>
      </c>
      <c r="B5" t="s">
        <v>1</v>
      </c>
      <c r="C5">
        <v>0</v>
      </c>
      <c r="D5" s="11">
        <v>0</v>
      </c>
      <c r="E5">
        <v>3425</v>
      </c>
      <c r="F5" s="11">
        <v>0.28999999999999998</v>
      </c>
      <c r="G5">
        <v>2413</v>
      </c>
      <c r="H5" s="11">
        <v>0.21</v>
      </c>
      <c r="I5">
        <v>5838</v>
      </c>
      <c r="J5" s="11">
        <v>0.24</v>
      </c>
    </row>
    <row r="6" spans="1:10" x14ac:dyDescent="0.25">
      <c r="A6" s="23"/>
      <c r="B6" t="s">
        <v>2</v>
      </c>
      <c r="C6">
        <v>760</v>
      </c>
      <c r="D6" s="11">
        <v>1</v>
      </c>
      <c r="E6">
        <v>8551</v>
      </c>
      <c r="F6" s="11">
        <v>0.71</v>
      </c>
      <c r="G6">
        <v>9039</v>
      </c>
      <c r="H6" s="11">
        <v>0.79</v>
      </c>
      <c r="I6">
        <v>18350</v>
      </c>
      <c r="J6" s="11">
        <v>0.76</v>
      </c>
    </row>
    <row r="7" spans="1:10" x14ac:dyDescent="0.25">
      <c r="A7" s="23" t="s">
        <v>9</v>
      </c>
      <c r="B7" t="s">
        <v>1</v>
      </c>
      <c r="C7">
        <v>975</v>
      </c>
      <c r="D7" s="11">
        <v>0.57999999999999996</v>
      </c>
      <c r="E7">
        <v>2087</v>
      </c>
      <c r="F7" s="11">
        <v>0.2</v>
      </c>
      <c r="G7">
        <v>4656</v>
      </c>
      <c r="H7" s="11">
        <v>0.34</v>
      </c>
      <c r="I7">
        <v>7718</v>
      </c>
      <c r="J7" s="11">
        <v>0.3</v>
      </c>
    </row>
    <row r="8" spans="1:10" x14ac:dyDescent="0.25">
      <c r="A8" s="23"/>
      <c r="B8" t="s">
        <v>2</v>
      </c>
      <c r="C8">
        <v>704</v>
      </c>
      <c r="D8" s="11">
        <v>0.42</v>
      </c>
      <c r="E8">
        <v>8499</v>
      </c>
      <c r="F8" s="11">
        <v>0.8</v>
      </c>
      <c r="G8">
        <v>9190</v>
      </c>
      <c r="H8" s="11">
        <v>0.66</v>
      </c>
      <c r="I8">
        <v>18393</v>
      </c>
      <c r="J8" s="11">
        <v>0.7</v>
      </c>
    </row>
    <row r="9" spans="1:10" x14ac:dyDescent="0.25">
      <c r="A9" s="23" t="s">
        <v>10</v>
      </c>
      <c r="B9" t="s">
        <v>1</v>
      </c>
      <c r="C9">
        <v>2185</v>
      </c>
      <c r="D9" s="11">
        <v>0.24</v>
      </c>
      <c r="E9">
        <v>10451</v>
      </c>
      <c r="F9" s="11">
        <v>0.21</v>
      </c>
      <c r="G9">
        <v>15890</v>
      </c>
      <c r="H9" s="11">
        <v>0.31</v>
      </c>
      <c r="I9">
        <v>28526</v>
      </c>
      <c r="J9" s="11">
        <v>0.26</v>
      </c>
    </row>
    <row r="10" spans="1:10" x14ac:dyDescent="0.25">
      <c r="A10" s="23"/>
      <c r="B10" t="s">
        <v>2</v>
      </c>
      <c r="C10">
        <v>7012</v>
      </c>
      <c r="D10" s="11">
        <v>0.76</v>
      </c>
      <c r="E10">
        <v>38520</v>
      </c>
      <c r="F10" s="11">
        <v>0.79</v>
      </c>
      <c r="G10">
        <v>36158</v>
      </c>
      <c r="H10" s="11">
        <v>0.69</v>
      </c>
      <c r="I10">
        <v>81690</v>
      </c>
      <c r="J10" s="11">
        <v>0.74</v>
      </c>
    </row>
    <row r="11" spans="1:10" x14ac:dyDescent="0.25">
      <c r="A11" s="23" t="s">
        <v>13</v>
      </c>
      <c r="B11" t="s">
        <v>1</v>
      </c>
      <c r="C11">
        <v>3160</v>
      </c>
      <c r="D11" s="11">
        <v>0.18</v>
      </c>
      <c r="E11">
        <v>30550</v>
      </c>
      <c r="F11" s="11">
        <v>0.3</v>
      </c>
      <c r="G11">
        <v>34424</v>
      </c>
      <c r="H11" s="11">
        <v>0.33</v>
      </c>
      <c r="I11">
        <v>68134</v>
      </c>
      <c r="J11" s="11">
        <v>0.31</v>
      </c>
    </row>
    <row r="12" spans="1:10" x14ac:dyDescent="0.25">
      <c r="A12" s="23"/>
      <c r="B12" t="s">
        <v>2</v>
      </c>
      <c r="C12">
        <v>14167</v>
      </c>
      <c r="D12" s="11">
        <v>0.82</v>
      </c>
      <c r="E12">
        <v>71028</v>
      </c>
      <c r="F12" s="11">
        <v>0.7</v>
      </c>
      <c r="G12">
        <v>69958</v>
      </c>
      <c r="H12" s="11">
        <v>0.67</v>
      </c>
      <c r="I12">
        <v>155152</v>
      </c>
      <c r="J12" s="11">
        <v>0.69</v>
      </c>
    </row>
    <row r="17" spans="1:6" x14ac:dyDescent="0.25">
      <c r="A17" s="37" t="s">
        <v>63</v>
      </c>
      <c r="B17" s="37"/>
      <c r="C17" s="37"/>
      <c r="D17" s="37"/>
    </row>
    <row r="18" spans="1:6" x14ac:dyDescent="0.25">
      <c r="A18" t="s">
        <v>49</v>
      </c>
      <c r="B18" t="s">
        <v>0</v>
      </c>
      <c r="C18" t="s">
        <v>50</v>
      </c>
      <c r="D18" t="s">
        <v>51</v>
      </c>
      <c r="E18" t="s">
        <v>52</v>
      </c>
      <c r="F18" t="s">
        <v>6</v>
      </c>
    </row>
    <row r="19" spans="1:6" x14ac:dyDescent="0.25">
      <c r="A19" t="s">
        <v>7</v>
      </c>
      <c r="B19" t="s">
        <v>1</v>
      </c>
      <c r="C19" s="11">
        <v>0</v>
      </c>
      <c r="D19" s="11">
        <v>0.49</v>
      </c>
      <c r="E19" s="11">
        <v>0.42</v>
      </c>
      <c r="F19" s="11"/>
    </row>
    <row r="20" spans="1:6" x14ac:dyDescent="0.25">
      <c r="B20" t="s">
        <v>2</v>
      </c>
      <c r="C20" s="11">
        <v>1</v>
      </c>
      <c r="D20" s="11">
        <v>0.51</v>
      </c>
      <c r="E20" s="11">
        <v>0.57999999999999996</v>
      </c>
      <c r="F20" s="11"/>
    </row>
    <row r="21" spans="1:6" x14ac:dyDescent="0.25">
      <c r="A21" t="s">
        <v>53</v>
      </c>
      <c r="B21" t="s">
        <v>1</v>
      </c>
      <c r="C21" s="11">
        <v>0</v>
      </c>
      <c r="D21" s="11">
        <v>0.28999999999999998</v>
      </c>
      <c r="E21" s="11">
        <v>0.21</v>
      </c>
      <c r="F21" s="11"/>
    </row>
    <row r="22" spans="1:6" x14ac:dyDescent="0.25">
      <c r="B22" t="s">
        <v>2</v>
      </c>
      <c r="C22" s="11">
        <v>1</v>
      </c>
      <c r="D22" s="11">
        <v>0.71</v>
      </c>
      <c r="E22" s="11">
        <v>0.79</v>
      </c>
      <c r="F22" s="11"/>
    </row>
    <row r="23" spans="1:6" x14ac:dyDescent="0.25">
      <c r="A23" t="s">
        <v>54</v>
      </c>
      <c r="B23" t="s">
        <v>1</v>
      </c>
      <c r="C23" s="11">
        <v>0.57999999999999996</v>
      </c>
      <c r="D23" s="11">
        <v>0.2</v>
      </c>
      <c r="E23" s="11">
        <v>0.34</v>
      </c>
      <c r="F23" s="11"/>
    </row>
    <row r="24" spans="1:6" x14ac:dyDescent="0.25">
      <c r="B24" t="s">
        <v>2</v>
      </c>
      <c r="C24" s="11">
        <v>0.42</v>
      </c>
      <c r="D24" s="11">
        <v>0.8</v>
      </c>
      <c r="E24" s="11">
        <v>0.66</v>
      </c>
      <c r="F24" s="11"/>
    </row>
    <row r="25" spans="1:6" x14ac:dyDescent="0.25">
      <c r="A25" t="s">
        <v>55</v>
      </c>
      <c r="B25" t="s">
        <v>1</v>
      </c>
      <c r="C25" s="11">
        <v>0.24</v>
      </c>
      <c r="D25" s="11">
        <v>0.21</v>
      </c>
      <c r="E25" s="11">
        <v>0.31</v>
      </c>
      <c r="F25" s="11"/>
    </row>
    <row r="26" spans="1:6" x14ac:dyDescent="0.25">
      <c r="B26" t="s">
        <v>2</v>
      </c>
      <c r="C26" s="11">
        <v>0.76</v>
      </c>
      <c r="D26" s="11">
        <v>0.79</v>
      </c>
      <c r="E26" s="11">
        <v>0.69</v>
      </c>
      <c r="F26" s="11"/>
    </row>
    <row r="27" spans="1:6" x14ac:dyDescent="0.25">
      <c r="A27" t="s">
        <v>6</v>
      </c>
      <c r="B27" t="s">
        <v>1</v>
      </c>
      <c r="C27" s="11">
        <v>0.18</v>
      </c>
      <c r="D27" s="11">
        <v>0.3</v>
      </c>
      <c r="E27" s="11">
        <v>0.33</v>
      </c>
      <c r="F27" s="11"/>
    </row>
    <row r="28" spans="1:6" x14ac:dyDescent="0.25">
      <c r="B28" t="s">
        <v>2</v>
      </c>
      <c r="C28" s="11">
        <v>0.82</v>
      </c>
      <c r="D28" s="11">
        <v>0.7</v>
      </c>
      <c r="E28" s="11">
        <v>0.67</v>
      </c>
      <c r="F28" s="11"/>
    </row>
    <row r="48" spans="1:5" x14ac:dyDescent="0.25">
      <c r="A48" s="37" t="s">
        <v>62</v>
      </c>
      <c r="B48" s="37"/>
      <c r="C48" s="37"/>
      <c r="D48" s="37"/>
      <c r="E48" s="37"/>
    </row>
    <row r="49" spans="1:5" x14ac:dyDescent="0.25">
      <c r="A49" t="s">
        <v>56</v>
      </c>
      <c r="B49" t="s">
        <v>57</v>
      </c>
      <c r="C49" t="s">
        <v>7</v>
      </c>
      <c r="D49" t="s">
        <v>58</v>
      </c>
      <c r="E49" t="s">
        <v>54</v>
      </c>
    </row>
    <row r="50" spans="1:5" x14ac:dyDescent="0.25">
      <c r="B50" s="11">
        <v>0.46</v>
      </c>
      <c r="C50" s="11">
        <v>0.37</v>
      </c>
      <c r="D50" s="11">
        <v>0.09</v>
      </c>
      <c r="E50" s="11">
        <v>0.08</v>
      </c>
    </row>
    <row r="72" spans="1:10" x14ac:dyDescent="0.25">
      <c r="A72" s="37" t="s">
        <v>69</v>
      </c>
      <c r="B72" s="22"/>
      <c r="C72" s="22"/>
      <c r="D72" s="22"/>
    </row>
    <row r="73" spans="1:10" ht="75" x14ac:dyDescent="0.25">
      <c r="A73" t="s">
        <v>11</v>
      </c>
      <c r="B73" t="s">
        <v>0</v>
      </c>
      <c r="C73" t="s">
        <v>3</v>
      </c>
      <c r="D73" s="12" t="s">
        <v>12</v>
      </c>
      <c r="E73" s="12" t="s">
        <v>4</v>
      </c>
    </row>
    <row r="74" spans="1:10" x14ac:dyDescent="0.25">
      <c r="A74" s="38" t="s">
        <v>7</v>
      </c>
      <c r="B74" t="s">
        <v>1</v>
      </c>
      <c r="C74" s="11">
        <v>0</v>
      </c>
      <c r="D74" s="11">
        <v>0.56000000000000005</v>
      </c>
      <c r="E74" s="11">
        <v>0.44</v>
      </c>
      <c r="F74" s="11"/>
      <c r="H74" s="11"/>
    </row>
    <row r="75" spans="1:10" x14ac:dyDescent="0.25">
      <c r="A75" s="12" t="s">
        <v>66</v>
      </c>
      <c r="B75" t="s">
        <v>1</v>
      </c>
      <c r="C75" s="11">
        <v>0</v>
      </c>
      <c r="D75" s="11">
        <v>0.59</v>
      </c>
      <c r="E75" s="11">
        <v>0.41</v>
      </c>
      <c r="F75" s="11"/>
      <c r="H75" s="11"/>
    </row>
    <row r="76" spans="1:10" x14ac:dyDescent="0.25">
      <c r="A76" s="12" t="s">
        <v>67</v>
      </c>
      <c r="B76" t="s">
        <v>1</v>
      </c>
      <c r="C76" s="11">
        <v>0.13</v>
      </c>
      <c r="D76" s="11">
        <v>0.27</v>
      </c>
      <c r="E76" s="11">
        <v>0.6</v>
      </c>
      <c r="F76" s="11"/>
      <c r="H76" s="11"/>
      <c r="J76" s="11"/>
    </row>
    <row r="77" spans="1:10" ht="15" customHeight="1" x14ac:dyDescent="0.25">
      <c r="A77" s="12" t="s">
        <v>68</v>
      </c>
      <c r="B77" t="s">
        <v>1</v>
      </c>
      <c r="C77" s="11">
        <v>0.08</v>
      </c>
      <c r="D77" s="11">
        <v>0.37</v>
      </c>
      <c r="E77" s="11">
        <v>0.56000000000000005</v>
      </c>
      <c r="F77" s="11"/>
      <c r="H77" s="11"/>
      <c r="J77" s="11"/>
    </row>
    <row r="78" spans="1:10" ht="15" customHeight="1" x14ac:dyDescent="0.25">
      <c r="A78" s="12"/>
      <c r="D78" s="11"/>
      <c r="F78" s="11"/>
      <c r="H78" s="11"/>
      <c r="J78" s="11"/>
    </row>
    <row r="79" spans="1:10" ht="15" customHeight="1" x14ac:dyDescent="0.25">
      <c r="A79" s="12"/>
      <c r="D79" s="11"/>
      <c r="F79" s="11"/>
      <c r="H79" s="11"/>
      <c r="J79" s="11"/>
    </row>
    <row r="80" spans="1:10" x14ac:dyDescent="0.25">
      <c r="A80" s="12"/>
      <c r="D80" s="11"/>
      <c r="F80" s="11"/>
      <c r="H80" s="11"/>
      <c r="J80" s="11"/>
    </row>
  </sheetData>
  <mergeCells count="9">
    <mergeCell ref="A72:D72"/>
    <mergeCell ref="A48:E48"/>
    <mergeCell ref="A17:D17"/>
    <mergeCell ref="A1:D1"/>
    <mergeCell ref="A3:A4"/>
    <mergeCell ref="A9:A10"/>
    <mergeCell ref="A11:A12"/>
    <mergeCell ref="A7:A8"/>
    <mergeCell ref="A5:A6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7" sqref="D7"/>
    </sheetView>
  </sheetViews>
  <sheetFormatPr defaultRowHeight="15" x14ac:dyDescent="0.25"/>
  <cols>
    <col min="2" max="2" width="24.140625" customWidth="1"/>
    <col min="3" max="3" width="13.85546875" customWidth="1"/>
    <col min="4" max="4" width="17.28515625" customWidth="1"/>
  </cols>
  <sheetData>
    <row r="1" spans="1:4" x14ac:dyDescent="0.25">
      <c r="A1" t="s">
        <v>0</v>
      </c>
      <c r="B1" t="s">
        <v>3</v>
      </c>
      <c r="C1" s="12" t="s">
        <v>19</v>
      </c>
      <c r="D1" t="s">
        <v>4</v>
      </c>
    </row>
    <row r="2" spans="1:4" x14ac:dyDescent="0.25">
      <c r="A2" t="s">
        <v>1</v>
      </c>
      <c r="B2" s="13">
        <v>8462</v>
      </c>
      <c r="C2">
        <v>986.06</v>
      </c>
      <c r="D2" s="13">
        <v>2274.3000000000002</v>
      </c>
    </row>
    <row r="3" spans="1:4" x14ac:dyDescent="0.25">
      <c r="A3" t="s">
        <v>2</v>
      </c>
      <c r="B3" s="13">
        <v>7684.1</v>
      </c>
      <c r="C3" s="13">
        <v>1991.8</v>
      </c>
      <c r="D3" s="13">
        <v>2721.4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opLeftCell="A16" workbookViewId="0">
      <selection activeCell="G23" sqref="G23"/>
    </sheetView>
  </sheetViews>
  <sheetFormatPr defaultRowHeight="15" x14ac:dyDescent="0.25"/>
  <cols>
    <col min="3" max="3" width="16.85546875" customWidth="1"/>
    <col min="5" max="5" width="13.85546875" customWidth="1"/>
    <col min="6" max="6" width="9.85546875" customWidth="1"/>
    <col min="7" max="7" width="25.28515625" customWidth="1"/>
    <col min="8" max="8" width="19.5703125" customWidth="1"/>
    <col min="9" max="9" width="18.140625" customWidth="1"/>
  </cols>
  <sheetData>
    <row r="1" spans="1:9" ht="30" x14ac:dyDescent="0.25">
      <c r="A1" t="s">
        <v>20</v>
      </c>
      <c r="B1" t="s">
        <v>0</v>
      </c>
      <c r="C1" t="s">
        <v>3</v>
      </c>
      <c r="D1" t="s">
        <v>5</v>
      </c>
      <c r="E1" s="12" t="s">
        <v>21</v>
      </c>
      <c r="F1" t="s">
        <v>5</v>
      </c>
      <c r="G1" t="s">
        <v>4</v>
      </c>
      <c r="H1" t="s">
        <v>5</v>
      </c>
      <c r="I1" t="s">
        <v>6</v>
      </c>
    </row>
    <row r="2" spans="1:9" x14ac:dyDescent="0.25">
      <c r="A2" t="s">
        <v>22</v>
      </c>
      <c r="B2" t="s">
        <v>1</v>
      </c>
      <c r="C2" s="13">
        <v>1973.377</v>
      </c>
      <c r="D2" s="14">
        <f>C2/C12</f>
        <v>0.62439332618460985</v>
      </c>
      <c r="E2" s="13">
        <v>14757.127</v>
      </c>
      <c r="F2" s="14">
        <f>E2/E12</f>
        <v>0.48304988071484223</v>
      </c>
      <c r="G2" s="15">
        <v>12914.799000000001</v>
      </c>
      <c r="H2" s="14">
        <f>G2/G12</f>
        <v>0.37516936262657152</v>
      </c>
      <c r="I2" s="13">
        <f>SUM(C2,E2,G2)</f>
        <v>29645.303</v>
      </c>
    </row>
    <row r="3" spans="1:9" x14ac:dyDescent="0.25">
      <c r="C3" s="13"/>
      <c r="D3" s="14"/>
      <c r="E3" s="13"/>
      <c r="F3" s="14"/>
      <c r="G3" s="15"/>
      <c r="H3" s="14"/>
      <c r="I3" s="13"/>
    </row>
    <row r="4" spans="1:9" x14ac:dyDescent="0.25">
      <c r="A4" t="s">
        <v>23</v>
      </c>
      <c r="B4" t="s">
        <v>1</v>
      </c>
      <c r="C4" s="13">
        <v>0</v>
      </c>
      <c r="D4" s="14">
        <f>C4/C12</f>
        <v>0</v>
      </c>
      <c r="E4" s="13">
        <v>919.30799999999999</v>
      </c>
      <c r="F4" s="14">
        <v>3.0200000000000001E-2</v>
      </c>
      <c r="G4" s="15">
        <v>3145.63</v>
      </c>
      <c r="H4" s="14">
        <f>G4/G12</f>
        <v>9.1379200106716504E-2</v>
      </c>
      <c r="I4" s="13">
        <f>SUM(C4,E4,G4)</f>
        <v>4064.9380000000001</v>
      </c>
    </row>
    <row r="5" spans="1:9" x14ac:dyDescent="0.25">
      <c r="C5" s="13"/>
      <c r="D5" s="14"/>
      <c r="E5" s="13"/>
      <c r="F5" s="14"/>
      <c r="G5" s="15"/>
      <c r="H5" s="14"/>
      <c r="I5" s="13"/>
    </row>
    <row r="6" spans="1:9" x14ac:dyDescent="0.25">
      <c r="A6" t="s">
        <v>24</v>
      </c>
      <c r="B6" t="s">
        <v>1</v>
      </c>
      <c r="C6" s="13">
        <v>0</v>
      </c>
      <c r="D6" s="14">
        <f>C6/C12</f>
        <v>0</v>
      </c>
      <c r="E6" s="13">
        <v>86.453000000000003</v>
      </c>
      <c r="F6" s="14">
        <f>E6/E12</f>
        <v>2.8298944189773696E-3</v>
      </c>
      <c r="G6" s="15">
        <v>565.36199999999997</v>
      </c>
      <c r="H6" s="14">
        <f>G6/G12</f>
        <v>1.64235232149787E-2</v>
      </c>
      <c r="I6" s="13">
        <f>SUM(C6,E6,G6)</f>
        <v>651.81499999999994</v>
      </c>
    </row>
    <row r="7" spans="1:9" x14ac:dyDescent="0.25">
      <c r="C7" s="13"/>
      <c r="D7" s="14"/>
      <c r="E7" s="13"/>
      <c r="F7" s="14"/>
      <c r="G7" s="15"/>
      <c r="H7" s="14"/>
      <c r="I7" s="13"/>
    </row>
    <row r="8" spans="1:9" x14ac:dyDescent="0.25">
      <c r="A8" t="s">
        <v>25</v>
      </c>
      <c r="B8" t="s">
        <v>1</v>
      </c>
      <c r="C8" s="13">
        <v>1187.0940000000001</v>
      </c>
      <c r="D8" s="14">
        <f>C8/C12</f>
        <v>0.3756066738153902</v>
      </c>
      <c r="E8" s="13">
        <v>14569.683999999999</v>
      </c>
      <c r="F8" s="14">
        <f>E8/E12</f>
        <v>0.47691424748549938</v>
      </c>
      <c r="G8" s="15">
        <v>17798.126</v>
      </c>
      <c r="H8" s="14">
        <f>G8/G12</f>
        <v>0.51702791405173332</v>
      </c>
      <c r="I8" s="13">
        <f>SUM(C8,E8,G8)</f>
        <v>33554.903999999995</v>
      </c>
    </row>
    <row r="9" spans="1:9" x14ac:dyDescent="0.25">
      <c r="C9" s="13"/>
      <c r="D9" s="14"/>
      <c r="E9" s="13"/>
      <c r="F9" s="14"/>
      <c r="G9" s="15"/>
      <c r="H9" s="14"/>
      <c r="I9" s="13"/>
    </row>
    <row r="10" spans="1:9" x14ac:dyDescent="0.25">
      <c r="A10" t="s">
        <v>26</v>
      </c>
      <c r="B10" t="s">
        <v>1</v>
      </c>
      <c r="C10" s="13">
        <v>0</v>
      </c>
      <c r="D10" s="14">
        <f>C10/C12</f>
        <v>0</v>
      </c>
      <c r="E10" s="13">
        <v>217.33099999999999</v>
      </c>
      <c r="F10" s="14">
        <f>E10/E12</f>
        <v>7.1139669412370963E-3</v>
      </c>
      <c r="G10" s="15">
        <v>0</v>
      </c>
      <c r="H10" s="14">
        <f>G10/G12</f>
        <v>0</v>
      </c>
      <c r="I10" s="13">
        <f>SUM(C10,E10,G10)</f>
        <v>217.33099999999999</v>
      </c>
    </row>
    <row r="11" spans="1:9" x14ac:dyDescent="0.25">
      <c r="C11" s="13"/>
      <c r="D11" s="14"/>
      <c r="E11" s="13"/>
      <c r="F11" s="3"/>
      <c r="G11" s="15"/>
      <c r="H11" s="14"/>
      <c r="I11" s="13"/>
    </row>
    <row r="12" spans="1:9" x14ac:dyDescent="0.25">
      <c r="A12" t="s">
        <v>6</v>
      </c>
      <c r="B12" t="s">
        <v>1</v>
      </c>
      <c r="C12" s="13">
        <f>SUM(C2,C4,C6,C8,C10)</f>
        <v>3160.471</v>
      </c>
      <c r="D12" s="14">
        <v>1</v>
      </c>
      <c r="E12" s="13">
        <f>SUM(E2,E4,E6,E8,E10)</f>
        <v>30549.902999999998</v>
      </c>
      <c r="F12" s="3">
        <v>1</v>
      </c>
      <c r="G12" s="15">
        <f>SUM(G2,G4,G6,G8,G10)</f>
        <v>34423.917000000001</v>
      </c>
      <c r="H12" s="3">
        <v>1</v>
      </c>
      <c r="I12" s="13">
        <f>SUM(C12,E12,G12)</f>
        <v>68134.290999999997</v>
      </c>
    </row>
    <row r="16" spans="1:9" x14ac:dyDescent="0.25">
      <c r="A16" s="12" t="s">
        <v>40</v>
      </c>
      <c r="B16" t="s">
        <v>22</v>
      </c>
      <c r="C16" t="s">
        <v>23</v>
      </c>
      <c r="D16" t="s">
        <v>24</v>
      </c>
      <c r="E16" t="s">
        <v>25</v>
      </c>
      <c r="F16" t="s">
        <v>26</v>
      </c>
    </row>
    <row r="17" spans="1:6" ht="30" x14ac:dyDescent="0.25">
      <c r="A17" s="12" t="s">
        <v>41</v>
      </c>
      <c r="B17" s="36">
        <v>0.62439999999999996</v>
      </c>
      <c r="C17" s="36">
        <v>0</v>
      </c>
      <c r="D17" s="36">
        <v>0</v>
      </c>
      <c r="E17" s="36">
        <v>0.37559999999999999</v>
      </c>
      <c r="F17" s="36">
        <v>0</v>
      </c>
    </row>
    <row r="18" spans="1:6" ht="75" x14ac:dyDescent="0.25">
      <c r="A18" s="12" t="s">
        <v>42</v>
      </c>
      <c r="B18" s="36">
        <v>0.48299999999999998</v>
      </c>
      <c r="C18" s="36">
        <v>3.0200000000000001E-2</v>
      </c>
      <c r="D18" s="36">
        <v>0.28000000000000003</v>
      </c>
      <c r="E18" s="36">
        <v>0.47689999999999999</v>
      </c>
      <c r="F18" s="36">
        <v>0.71</v>
      </c>
    </row>
    <row r="19" spans="1:6" ht="30" x14ac:dyDescent="0.25">
      <c r="A19" s="12" t="s">
        <v>43</v>
      </c>
      <c r="B19" s="36">
        <v>0.37519999999999998</v>
      </c>
      <c r="C19" s="36">
        <v>9.1399999999999995E-2</v>
      </c>
      <c r="D19" s="36">
        <v>1.6400000000000001E-2</v>
      </c>
      <c r="E19" s="36">
        <v>0.51700000000000002</v>
      </c>
      <c r="F19" s="36"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opLeftCell="F7" workbookViewId="0">
      <selection activeCell="A17" sqref="A17:J21"/>
    </sheetView>
  </sheetViews>
  <sheetFormatPr defaultRowHeight="15" x14ac:dyDescent="0.25"/>
  <cols>
    <col min="1" max="1" width="26.85546875" customWidth="1"/>
    <col min="3" max="3" width="18.7109375" customWidth="1"/>
    <col min="4" max="4" width="11.140625" customWidth="1"/>
    <col min="5" max="5" width="30.140625" customWidth="1"/>
    <col min="6" max="6" width="10.140625" customWidth="1"/>
    <col min="7" max="7" width="17.28515625" customWidth="1"/>
    <col min="8" max="8" width="10.7109375" customWidth="1"/>
    <col min="9" max="9" width="15.42578125" customWidth="1"/>
  </cols>
  <sheetData>
    <row r="1" spans="1:10" x14ac:dyDescent="0.25">
      <c r="A1" t="s">
        <v>27</v>
      </c>
      <c r="B1" t="s">
        <v>0</v>
      </c>
      <c r="C1" t="s">
        <v>3</v>
      </c>
      <c r="D1" t="s">
        <v>5</v>
      </c>
      <c r="E1" t="s">
        <v>12</v>
      </c>
      <c r="F1" t="s">
        <v>5</v>
      </c>
      <c r="G1" t="s">
        <v>4</v>
      </c>
      <c r="H1" t="s">
        <v>5</v>
      </c>
      <c r="I1" t="s">
        <v>6</v>
      </c>
      <c r="J1" t="s">
        <v>5</v>
      </c>
    </row>
    <row r="2" spans="1:10" s="6" customFormat="1" ht="30" x14ac:dyDescent="0.25">
      <c r="A2" s="16" t="s">
        <v>28</v>
      </c>
      <c r="B2" s="6" t="s">
        <v>2</v>
      </c>
      <c r="C2" s="19">
        <v>1069.1199999999999</v>
      </c>
      <c r="D2" s="17"/>
      <c r="E2" s="19">
        <v>8334.35</v>
      </c>
      <c r="F2" s="17"/>
      <c r="G2" s="18">
        <v>10573.56</v>
      </c>
      <c r="H2" s="17"/>
      <c r="I2" s="18"/>
      <c r="J2" s="17"/>
    </row>
    <row r="3" spans="1:10" s="6" customFormat="1" ht="30" x14ac:dyDescent="0.25">
      <c r="A3" s="16" t="s">
        <v>29</v>
      </c>
      <c r="B3" s="6" t="s">
        <v>2</v>
      </c>
      <c r="C3" s="19">
        <v>4188.18</v>
      </c>
      <c r="D3" s="17"/>
      <c r="E3" s="19">
        <v>36006.32</v>
      </c>
      <c r="F3" s="17"/>
      <c r="G3" s="18">
        <v>27518.89</v>
      </c>
      <c r="H3" s="17"/>
      <c r="I3" s="18"/>
      <c r="J3" s="17"/>
    </row>
    <row r="4" spans="1:10" s="6" customFormat="1" ht="30" x14ac:dyDescent="0.25">
      <c r="A4" s="16" t="s">
        <v>30</v>
      </c>
      <c r="B4" s="6" t="s">
        <v>2</v>
      </c>
      <c r="C4" s="19">
        <v>1744.03</v>
      </c>
      <c r="D4" s="17"/>
      <c r="E4" s="19">
        <v>6843.23</v>
      </c>
      <c r="F4" s="17"/>
      <c r="G4" s="18">
        <v>7697.01</v>
      </c>
      <c r="H4" s="17"/>
      <c r="I4" s="18"/>
      <c r="J4" s="17"/>
    </row>
    <row r="5" spans="1:10" s="25" customFormat="1" ht="30" x14ac:dyDescent="0.25">
      <c r="A5" s="24" t="s">
        <v>35</v>
      </c>
      <c r="C5" s="26">
        <f>SUM(C2,C3,C4)</f>
        <v>7001.33</v>
      </c>
      <c r="D5" s="27"/>
      <c r="E5" s="26">
        <f>SUM(E2,E3,E4)</f>
        <v>51183.899999999994</v>
      </c>
      <c r="F5" s="27"/>
      <c r="G5" s="28">
        <f>SUM(G2,G3,G4)</f>
        <v>45789.46</v>
      </c>
      <c r="H5" s="27"/>
      <c r="I5" s="28">
        <f>SUM(C5,E5,G5)</f>
        <v>103974.69</v>
      </c>
      <c r="J5" s="27"/>
    </row>
    <row r="6" spans="1:10" s="6" customFormat="1" ht="30" x14ac:dyDescent="0.25">
      <c r="A6" s="16" t="s">
        <v>31</v>
      </c>
      <c r="B6" s="6" t="s">
        <v>2</v>
      </c>
      <c r="C6" s="19">
        <v>113.2</v>
      </c>
      <c r="D6" s="17"/>
      <c r="E6" s="19">
        <v>3861.44</v>
      </c>
      <c r="F6" s="17"/>
      <c r="G6" s="18">
        <v>626.66999999999996</v>
      </c>
      <c r="H6" s="17"/>
      <c r="I6" s="18"/>
      <c r="J6" s="17"/>
    </row>
    <row r="7" spans="1:10" s="6" customFormat="1" ht="30" x14ac:dyDescent="0.25">
      <c r="A7" s="16" t="s">
        <v>32</v>
      </c>
      <c r="B7" s="6" t="s">
        <v>2</v>
      </c>
      <c r="C7" s="19">
        <v>2088.3200000000002</v>
      </c>
      <c r="D7" s="17"/>
      <c r="E7" s="19">
        <v>9777.8799999999992</v>
      </c>
      <c r="F7" s="17"/>
      <c r="G7" s="18">
        <v>13167.24</v>
      </c>
      <c r="H7" s="17"/>
      <c r="I7" s="18"/>
      <c r="J7" s="17"/>
    </row>
    <row r="8" spans="1:10" s="30" customFormat="1" ht="30" x14ac:dyDescent="0.25">
      <c r="A8" s="29" t="s">
        <v>37</v>
      </c>
      <c r="B8" s="30" t="s">
        <v>2</v>
      </c>
      <c r="C8" s="31">
        <f>SUM(C6,C7)</f>
        <v>2201.52</v>
      </c>
      <c r="D8" s="32"/>
      <c r="E8" s="31">
        <f>SUM(E6,E7)</f>
        <v>13639.32</v>
      </c>
      <c r="F8" s="32"/>
      <c r="G8" s="33">
        <f>SUM(G6,G7)</f>
        <v>13793.91</v>
      </c>
      <c r="H8" s="32"/>
      <c r="I8" s="33">
        <f>SUM(C8,E8,G8)</f>
        <v>29634.75</v>
      </c>
      <c r="J8" s="32"/>
    </row>
    <row r="9" spans="1:10" s="6" customFormat="1" ht="30" x14ac:dyDescent="0.25">
      <c r="A9" s="16" t="s">
        <v>33</v>
      </c>
      <c r="B9" s="6" t="s">
        <v>2</v>
      </c>
      <c r="C9" s="19">
        <v>1456.85</v>
      </c>
      <c r="D9" s="17"/>
      <c r="E9" s="19">
        <v>1660.75</v>
      </c>
      <c r="F9" s="17"/>
      <c r="G9" s="18">
        <v>2834.97</v>
      </c>
      <c r="H9" s="17"/>
      <c r="I9" s="18"/>
      <c r="J9" s="17"/>
    </row>
    <row r="10" spans="1:10" s="6" customFormat="1" ht="30" x14ac:dyDescent="0.25">
      <c r="A10" s="16" t="s">
        <v>34</v>
      </c>
      <c r="B10" s="6" t="s">
        <v>2</v>
      </c>
      <c r="C10" s="19">
        <v>3507.11</v>
      </c>
      <c r="D10" s="17"/>
      <c r="E10" s="19">
        <v>4543.76</v>
      </c>
      <c r="F10" s="17"/>
      <c r="G10" s="18">
        <v>7539.32</v>
      </c>
      <c r="H10" s="17"/>
      <c r="I10" s="18"/>
      <c r="J10" s="17"/>
    </row>
    <row r="11" spans="1:10" s="30" customFormat="1" ht="30" x14ac:dyDescent="0.25">
      <c r="A11" s="29" t="s">
        <v>36</v>
      </c>
      <c r="B11" s="30" t="s">
        <v>2</v>
      </c>
      <c r="C11" s="33">
        <f>SUM(C9,C10)</f>
        <v>4963.96</v>
      </c>
      <c r="D11" s="32"/>
      <c r="E11" s="33">
        <f>SUM(E9,E10)</f>
        <v>6204.51</v>
      </c>
      <c r="F11" s="32"/>
      <c r="G11" s="33">
        <f>SUM(G9,G10)</f>
        <v>10374.289999999999</v>
      </c>
      <c r="H11" s="32"/>
      <c r="I11" s="33">
        <f>SUM(C11,E11,G11)</f>
        <v>21542.760000000002</v>
      </c>
      <c r="J11" s="32"/>
    </row>
    <row r="12" spans="1:10" s="30" customFormat="1" x14ac:dyDescent="0.25">
      <c r="A12" s="29" t="s">
        <v>6</v>
      </c>
      <c r="B12" s="30" t="s">
        <v>2</v>
      </c>
      <c r="C12" s="33">
        <f>SUM(C5,C8,C11)</f>
        <v>14166.810000000001</v>
      </c>
      <c r="D12" s="32"/>
      <c r="E12" s="33">
        <f>SUM(E5,E8,E11)</f>
        <v>71027.73</v>
      </c>
      <c r="F12" s="32"/>
      <c r="G12" s="33">
        <f>SUM(G5,G8,G11)</f>
        <v>69957.659999999989</v>
      </c>
      <c r="H12" s="32"/>
      <c r="I12" s="33">
        <f>SUM(I5,I8,I11)</f>
        <v>155152.20000000001</v>
      </c>
      <c r="J12" s="32"/>
    </row>
    <row r="13" spans="1:10" x14ac:dyDescent="0.25">
      <c r="A13" s="12"/>
      <c r="C13" s="1"/>
      <c r="E13" s="1"/>
      <c r="G13" s="1"/>
      <c r="I13" s="1"/>
      <c r="J13" s="11"/>
    </row>
    <row r="14" spans="1:10" x14ac:dyDescent="0.25">
      <c r="A14" s="12"/>
    </row>
    <row r="15" spans="1:10" x14ac:dyDescent="0.25">
      <c r="A15" s="12"/>
    </row>
    <row r="16" spans="1:10" x14ac:dyDescent="0.25">
      <c r="A16" s="12"/>
    </row>
    <row r="17" spans="1:10" x14ac:dyDescent="0.25">
      <c r="A17" s="12" t="s">
        <v>27</v>
      </c>
      <c r="B17" t="s">
        <v>0</v>
      </c>
      <c r="C17" t="s">
        <v>3</v>
      </c>
      <c r="D17" t="s">
        <v>5</v>
      </c>
      <c r="E17" t="s">
        <v>12</v>
      </c>
      <c r="F17" t="s">
        <v>5</v>
      </c>
      <c r="G17" t="s">
        <v>4</v>
      </c>
      <c r="H17" t="s">
        <v>5</v>
      </c>
      <c r="I17" t="s">
        <v>6</v>
      </c>
      <c r="J17" t="s">
        <v>5</v>
      </c>
    </row>
    <row r="18" spans="1:10" ht="30" x14ac:dyDescent="0.25">
      <c r="A18" s="12" t="s">
        <v>35</v>
      </c>
      <c r="B18" t="s">
        <v>2</v>
      </c>
      <c r="C18" s="1">
        <v>7001.33</v>
      </c>
      <c r="D18" s="11"/>
      <c r="E18" s="1">
        <v>51183.9</v>
      </c>
      <c r="F18" s="11"/>
      <c r="G18" s="1">
        <v>45789.46</v>
      </c>
      <c r="H18" s="11"/>
      <c r="I18" s="1">
        <f>SUM(C18,E18,G18)</f>
        <v>103974.69</v>
      </c>
      <c r="J18" s="11"/>
    </row>
    <row r="19" spans="1:10" ht="30" x14ac:dyDescent="0.25">
      <c r="A19" s="12" t="s">
        <v>38</v>
      </c>
      <c r="B19" t="s">
        <v>2</v>
      </c>
      <c r="C19" s="1">
        <v>2201.52</v>
      </c>
      <c r="D19" s="11"/>
      <c r="E19" s="1">
        <v>13639.32</v>
      </c>
      <c r="F19" s="11"/>
      <c r="G19" s="1">
        <v>13793.91</v>
      </c>
      <c r="H19" s="11"/>
      <c r="I19" s="1">
        <f>SUM(C19,E19,G19)</f>
        <v>29634.75</v>
      </c>
      <c r="J19" s="11"/>
    </row>
    <row r="20" spans="1:10" ht="30" x14ac:dyDescent="0.25">
      <c r="A20" s="12" t="s">
        <v>36</v>
      </c>
      <c r="B20" t="s">
        <v>2</v>
      </c>
      <c r="C20" s="1">
        <v>4963.96</v>
      </c>
      <c r="D20" s="11"/>
      <c r="E20" s="1">
        <v>6204.51</v>
      </c>
      <c r="F20" s="11"/>
      <c r="G20" s="1">
        <v>10374.290000000001</v>
      </c>
      <c r="H20" s="11"/>
      <c r="I20" s="1">
        <f>SUM(C20,E20,G20)</f>
        <v>21542.760000000002</v>
      </c>
      <c r="J20" s="11"/>
    </row>
    <row r="21" spans="1:10" x14ac:dyDescent="0.25">
      <c r="A21" s="12" t="s">
        <v>6</v>
      </c>
      <c r="B21" t="s">
        <v>2</v>
      </c>
      <c r="C21" s="1">
        <f>SUM(C18,C19,C20)</f>
        <v>14166.810000000001</v>
      </c>
      <c r="D21" s="11"/>
      <c r="E21" s="1">
        <f>SUM(E18,E19,E20)</f>
        <v>71027.73</v>
      </c>
      <c r="F21" s="11"/>
      <c r="G21" s="1">
        <f>SUM(G18,G19,G20)</f>
        <v>69957.66</v>
      </c>
      <c r="H21" s="11"/>
      <c r="I21" s="1">
        <f>SUM(I18,I19,I20)</f>
        <v>155152.20000000001</v>
      </c>
      <c r="J21" s="1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D7" workbookViewId="0">
      <selection activeCell="A15" sqref="A15:J19"/>
    </sheetView>
  </sheetViews>
  <sheetFormatPr defaultRowHeight="15" x14ac:dyDescent="0.25"/>
  <cols>
    <col min="1" max="1" width="24.42578125" customWidth="1"/>
    <col min="3" max="3" width="14.85546875" customWidth="1"/>
    <col min="5" max="5" width="11.5703125" bestFit="1" customWidth="1"/>
    <col min="7" max="7" width="19.7109375" customWidth="1"/>
  </cols>
  <sheetData>
    <row r="1" spans="1:10" x14ac:dyDescent="0.25">
      <c r="A1" t="s">
        <v>27</v>
      </c>
      <c r="B1" t="s">
        <v>0</v>
      </c>
      <c r="C1" t="s">
        <v>3</v>
      </c>
      <c r="D1" t="s">
        <v>5</v>
      </c>
      <c r="E1" t="s">
        <v>12</v>
      </c>
      <c r="F1" t="s">
        <v>5</v>
      </c>
      <c r="G1" t="s">
        <v>4</v>
      </c>
      <c r="H1" t="s">
        <v>5</v>
      </c>
      <c r="I1" t="s">
        <v>6</v>
      </c>
      <c r="J1" t="s">
        <v>5</v>
      </c>
    </row>
    <row r="2" spans="1:10" s="6" customFormat="1" ht="30" x14ac:dyDescent="0.25">
      <c r="A2" s="16" t="s">
        <v>28</v>
      </c>
      <c r="B2" s="7" t="s">
        <v>1</v>
      </c>
      <c r="C2" s="18">
        <v>199.25700000000001</v>
      </c>
      <c r="E2" s="19">
        <v>1334.258</v>
      </c>
      <c r="F2" s="34"/>
      <c r="G2" s="18">
        <v>5062.585</v>
      </c>
    </row>
    <row r="3" spans="1:10" s="6" customFormat="1" ht="30" x14ac:dyDescent="0.25">
      <c r="A3" s="16" t="s">
        <v>29</v>
      </c>
      <c r="B3" s="7" t="s">
        <v>1</v>
      </c>
      <c r="C3" s="18">
        <v>975.47799999999995</v>
      </c>
      <c r="E3" s="19">
        <v>15040.421</v>
      </c>
      <c r="G3" s="18">
        <v>9652.8529999999992</v>
      </c>
    </row>
    <row r="4" spans="1:10" s="6" customFormat="1" ht="30" x14ac:dyDescent="0.25">
      <c r="A4" s="16" t="s">
        <v>30</v>
      </c>
      <c r="B4" s="7" t="s">
        <v>1</v>
      </c>
      <c r="C4" s="18">
        <v>1264.085</v>
      </c>
      <c r="E4" s="19">
        <v>4055.1959999999999</v>
      </c>
      <c r="G4" s="18">
        <v>2233.518</v>
      </c>
    </row>
    <row r="5" spans="1:10" s="30" customFormat="1" ht="30" x14ac:dyDescent="0.25">
      <c r="A5" s="29" t="s">
        <v>35</v>
      </c>
      <c r="B5" s="7" t="s">
        <v>1</v>
      </c>
      <c r="C5" s="33">
        <f>SUM(C2,C3,C4)</f>
        <v>2438.8199999999997</v>
      </c>
      <c r="E5" s="31">
        <f>SUM(E2,E3,E4)</f>
        <v>20429.875</v>
      </c>
      <c r="G5" s="33">
        <f>SUM(G2,G3,G4)</f>
        <v>16948.955999999998</v>
      </c>
      <c r="I5" s="33">
        <f>SUM(C5,E5,G5)</f>
        <v>39817.650999999998</v>
      </c>
    </row>
    <row r="6" spans="1:10" s="6" customFormat="1" ht="30" x14ac:dyDescent="0.25">
      <c r="A6" s="16" t="s">
        <v>31</v>
      </c>
      <c r="B6" s="7" t="s">
        <v>1</v>
      </c>
      <c r="C6" s="18">
        <v>0</v>
      </c>
      <c r="E6" s="19">
        <v>724.95699999999999</v>
      </c>
      <c r="G6" s="18">
        <v>2393.8200000000002</v>
      </c>
    </row>
    <row r="7" spans="1:10" s="6" customFormat="1" ht="30" x14ac:dyDescent="0.25">
      <c r="A7" s="16" t="s">
        <v>32</v>
      </c>
      <c r="B7" s="7" t="s">
        <v>1</v>
      </c>
      <c r="C7" s="18">
        <v>0</v>
      </c>
      <c r="E7" s="19">
        <v>3520.2020000000002</v>
      </c>
      <c r="G7" s="18">
        <v>6553.36</v>
      </c>
    </row>
    <row r="8" spans="1:10" s="30" customFormat="1" ht="30" x14ac:dyDescent="0.25">
      <c r="A8" s="29" t="s">
        <v>37</v>
      </c>
      <c r="B8" s="7" t="s">
        <v>1</v>
      </c>
      <c r="C8" s="33">
        <f>SUM(C6,C7)</f>
        <v>0</v>
      </c>
      <c r="E8" s="31">
        <f>SUM(E6,E7)</f>
        <v>4245.1590000000006</v>
      </c>
      <c r="G8" s="33">
        <f>SUM(G6,G7)</f>
        <v>8947.18</v>
      </c>
      <c r="I8" s="33">
        <f>SUM(C8,E8,G8)</f>
        <v>13192.339</v>
      </c>
    </row>
    <row r="9" spans="1:10" s="6" customFormat="1" ht="30" x14ac:dyDescent="0.25">
      <c r="A9" s="16" t="s">
        <v>33</v>
      </c>
      <c r="B9" s="7" t="s">
        <v>1</v>
      </c>
      <c r="C9" s="18">
        <v>0</v>
      </c>
      <c r="E9" s="19">
        <v>1330.011</v>
      </c>
      <c r="G9" s="18">
        <v>129.857</v>
      </c>
    </row>
    <row r="10" spans="1:10" s="6" customFormat="1" ht="30" x14ac:dyDescent="0.25">
      <c r="A10" s="16" t="s">
        <v>34</v>
      </c>
      <c r="B10" s="7" t="s">
        <v>1</v>
      </c>
      <c r="C10" s="18">
        <v>721.65099999999995</v>
      </c>
      <c r="E10" s="19">
        <v>4544.8580000000002</v>
      </c>
      <c r="G10" s="18">
        <v>8397.9240000000009</v>
      </c>
    </row>
    <row r="11" spans="1:10" s="30" customFormat="1" ht="30" x14ac:dyDescent="0.25">
      <c r="A11" s="29" t="s">
        <v>36</v>
      </c>
      <c r="B11" s="7" t="s">
        <v>1</v>
      </c>
      <c r="C11" s="33">
        <f>SUM(C9,C10)</f>
        <v>721.65099999999995</v>
      </c>
      <c r="E11" s="31">
        <f>SUM(E9,E10)</f>
        <v>5874.8690000000006</v>
      </c>
      <c r="G11" s="33">
        <f>SUM(G9,G10)</f>
        <v>8527.7810000000009</v>
      </c>
      <c r="I11" s="33">
        <f>SUM(C11,E11,G11)</f>
        <v>15124.301000000001</v>
      </c>
    </row>
    <row r="12" spans="1:10" s="30" customFormat="1" x14ac:dyDescent="0.25">
      <c r="A12" s="30" t="s">
        <v>6</v>
      </c>
      <c r="B12" s="7" t="s">
        <v>1</v>
      </c>
      <c r="C12" s="33">
        <f>SUM(C5,C8,C11)</f>
        <v>3160.4709999999995</v>
      </c>
      <c r="E12" s="31">
        <f>SUM(E5,E8,E11)</f>
        <v>30549.902999999998</v>
      </c>
      <c r="G12" s="33">
        <f>SUM(G5,G8,G11)</f>
        <v>34423.917000000001</v>
      </c>
      <c r="I12" s="33">
        <f>SUM(I5,I8,I11)</f>
        <v>68134.290999999997</v>
      </c>
    </row>
    <row r="15" spans="1:10" x14ac:dyDescent="0.25">
      <c r="A15" s="12" t="s">
        <v>27</v>
      </c>
      <c r="B15" t="s">
        <v>0</v>
      </c>
      <c r="C15" t="s">
        <v>3</v>
      </c>
      <c r="D15" t="s">
        <v>5</v>
      </c>
      <c r="E15" t="s">
        <v>12</v>
      </c>
      <c r="F15" t="s">
        <v>5</v>
      </c>
      <c r="G15" t="s">
        <v>4</v>
      </c>
      <c r="H15" t="s">
        <v>5</v>
      </c>
      <c r="I15" t="s">
        <v>6</v>
      </c>
      <c r="J15" t="s">
        <v>5</v>
      </c>
    </row>
    <row r="16" spans="1:10" ht="30" x14ac:dyDescent="0.25">
      <c r="A16" s="12" t="s">
        <v>35</v>
      </c>
      <c r="B16" t="s">
        <v>1</v>
      </c>
      <c r="C16" s="1">
        <v>2438.8200000000002</v>
      </c>
      <c r="D16" s="11"/>
      <c r="E16" s="1">
        <v>20429.88</v>
      </c>
      <c r="F16" s="11"/>
      <c r="G16" s="1">
        <v>16948.96</v>
      </c>
      <c r="H16" s="11"/>
      <c r="I16" s="1"/>
      <c r="J16" s="11"/>
    </row>
    <row r="17" spans="1:10" ht="30" x14ac:dyDescent="0.25">
      <c r="A17" s="12" t="s">
        <v>38</v>
      </c>
      <c r="B17" t="s">
        <v>1</v>
      </c>
      <c r="C17" s="1">
        <v>0</v>
      </c>
      <c r="D17" s="11"/>
      <c r="E17" s="1">
        <v>4245.16</v>
      </c>
      <c r="F17" s="11"/>
      <c r="G17" s="1">
        <v>8947.18</v>
      </c>
      <c r="H17" s="11"/>
      <c r="I17" s="1"/>
      <c r="J17" s="11"/>
    </row>
    <row r="18" spans="1:10" ht="30" x14ac:dyDescent="0.25">
      <c r="A18" s="12" t="s">
        <v>36</v>
      </c>
      <c r="B18" t="s">
        <v>1</v>
      </c>
      <c r="C18" s="1">
        <v>721.65</v>
      </c>
      <c r="D18" s="11"/>
      <c r="E18" s="1">
        <v>5874.87</v>
      </c>
      <c r="F18" s="11"/>
      <c r="G18" s="1">
        <v>8527.7800000000007</v>
      </c>
      <c r="H18" s="11"/>
      <c r="I18" s="1"/>
      <c r="J18" s="11"/>
    </row>
    <row r="19" spans="1:10" x14ac:dyDescent="0.25">
      <c r="A19" s="12" t="s">
        <v>6</v>
      </c>
      <c r="B19" t="s">
        <v>1</v>
      </c>
      <c r="C19" s="1">
        <v>3160.47</v>
      </c>
      <c r="D19" s="11"/>
      <c r="E19" s="1">
        <v>30549.9</v>
      </c>
      <c r="F19" s="11"/>
      <c r="G19" s="1">
        <v>34423.919999999998</v>
      </c>
      <c r="H19" s="11"/>
      <c r="I19" s="1"/>
      <c r="J19" s="11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topLeftCell="C1" workbookViewId="0">
      <selection activeCell="F18" sqref="F18"/>
    </sheetView>
  </sheetViews>
  <sheetFormatPr defaultRowHeight="15" x14ac:dyDescent="0.25"/>
  <cols>
    <col min="1" max="1" width="20.7109375" customWidth="1"/>
    <col min="3" max="3" width="15.140625" customWidth="1"/>
    <col min="4" max="4" width="13.140625" customWidth="1"/>
    <col min="5" max="5" width="15" customWidth="1"/>
    <col min="7" max="7" width="10.140625" bestFit="1" customWidth="1"/>
    <col min="9" max="9" width="14.28515625" customWidth="1"/>
  </cols>
  <sheetData>
    <row r="1" spans="1:10" ht="15" customHeight="1" x14ac:dyDescent="0.25">
      <c r="A1" s="12" t="s">
        <v>27</v>
      </c>
      <c r="B1" t="s">
        <v>0</v>
      </c>
      <c r="C1" t="s">
        <v>3</v>
      </c>
      <c r="D1" t="s">
        <v>5</v>
      </c>
      <c r="E1" t="s">
        <v>12</v>
      </c>
      <c r="F1" t="s">
        <v>5</v>
      </c>
      <c r="G1" t="s">
        <v>4</v>
      </c>
      <c r="H1" t="s">
        <v>5</v>
      </c>
      <c r="I1" t="s">
        <v>6</v>
      </c>
      <c r="J1" t="s">
        <v>5</v>
      </c>
    </row>
    <row r="2" spans="1:10" ht="45" customHeight="1" x14ac:dyDescent="0.25">
      <c r="A2" s="23" t="s">
        <v>35</v>
      </c>
      <c r="B2" t="s">
        <v>1</v>
      </c>
      <c r="C2" s="1">
        <v>2438.8200000000002</v>
      </c>
      <c r="D2" s="11">
        <f>C2/C4</f>
        <v>0.25834547120543638</v>
      </c>
      <c r="E2" s="1">
        <v>20429.88</v>
      </c>
      <c r="F2" s="11">
        <f>E2/E4</f>
        <v>0.285278615372628</v>
      </c>
      <c r="G2" s="1">
        <v>16948.96</v>
      </c>
      <c r="H2" s="11">
        <f>G2/G4</f>
        <v>0.27015280270048242</v>
      </c>
      <c r="I2" s="1">
        <f>SUM(C2,E2,G2)</f>
        <v>39817.660000000003</v>
      </c>
      <c r="J2" s="11">
        <f>I2/I4</f>
        <v>0.27691083705078889</v>
      </c>
    </row>
    <row r="3" spans="1:10" x14ac:dyDescent="0.25">
      <c r="A3" s="23"/>
      <c r="B3" t="s">
        <v>2</v>
      </c>
      <c r="C3" s="1">
        <v>7001.33</v>
      </c>
      <c r="D3" s="11">
        <f>C3/C4</f>
        <v>0.74165452879456362</v>
      </c>
      <c r="E3" s="1">
        <v>51183.9</v>
      </c>
      <c r="F3" s="11">
        <f>E3/E4</f>
        <v>0.714721384627372</v>
      </c>
      <c r="G3" s="1">
        <v>45789.46</v>
      </c>
      <c r="H3" s="11">
        <f>G3/G4</f>
        <v>0.72984719729951764</v>
      </c>
      <c r="I3" s="1">
        <f>SUM(C3,E3,G3)</f>
        <v>103974.69</v>
      </c>
      <c r="J3" s="11">
        <f>I3/I4</f>
        <v>0.72308916294921111</v>
      </c>
    </row>
    <row r="4" spans="1:10" s="30" customFormat="1" x14ac:dyDescent="0.25">
      <c r="A4" s="35" t="s">
        <v>13</v>
      </c>
      <c r="C4" s="33">
        <f>SUM(C2,C3)</f>
        <v>9440.15</v>
      </c>
      <c r="D4" s="32"/>
      <c r="E4" s="33">
        <f>SUM(E2,E3)</f>
        <v>71613.78</v>
      </c>
      <c r="F4" s="32"/>
      <c r="G4" s="33">
        <f>SUM(G2,G3)</f>
        <v>62738.42</v>
      </c>
      <c r="H4" s="32"/>
      <c r="I4" s="33">
        <f>SUM(I2,I3)</f>
        <v>143792.35</v>
      </c>
      <c r="J4" s="32"/>
    </row>
    <row r="5" spans="1:10" ht="15" customHeight="1" x14ac:dyDescent="0.25">
      <c r="A5" s="23" t="s">
        <v>38</v>
      </c>
      <c r="B5" t="s">
        <v>1</v>
      </c>
      <c r="C5" s="1">
        <v>0</v>
      </c>
      <c r="D5" s="11">
        <f>C5/C7</f>
        <v>0</v>
      </c>
      <c r="E5" s="1">
        <v>4245.16</v>
      </c>
      <c r="F5" s="11">
        <f>E5/E7</f>
        <v>0.23736558177816744</v>
      </c>
      <c r="G5" s="1">
        <v>8947.18</v>
      </c>
      <c r="H5" s="11">
        <f>G5/G7</f>
        <v>0.39343672620793463</v>
      </c>
      <c r="I5" s="1">
        <f>SUM(C5,E5,G5)</f>
        <v>13192.34</v>
      </c>
      <c r="J5" s="11">
        <f>I5/I7</f>
        <v>0.30803727267017211</v>
      </c>
    </row>
    <row r="6" spans="1:10" ht="15" customHeight="1" x14ac:dyDescent="0.25">
      <c r="A6" s="23"/>
      <c r="B6" t="s">
        <v>2</v>
      </c>
      <c r="C6" s="1">
        <v>2201.52</v>
      </c>
      <c r="D6" s="11">
        <f>C6/C7</f>
        <v>1</v>
      </c>
      <c r="E6" s="1">
        <v>13639.32</v>
      </c>
      <c r="F6" s="11">
        <f>E6/E7</f>
        <v>0.76263441822183253</v>
      </c>
      <c r="G6" s="1">
        <v>13793.91</v>
      </c>
      <c r="H6" s="11">
        <f>G6/G7</f>
        <v>0.60656327379206532</v>
      </c>
      <c r="I6" s="1">
        <f>SUM(C6,E6,G6)</f>
        <v>29634.75</v>
      </c>
      <c r="J6" s="11">
        <f>I6/I7</f>
        <v>0.691962727329828</v>
      </c>
    </row>
    <row r="7" spans="1:10" s="30" customFormat="1" ht="15" customHeight="1" x14ac:dyDescent="0.25">
      <c r="A7" s="35" t="s">
        <v>13</v>
      </c>
      <c r="C7" s="33">
        <f>SUM(C5,C6)</f>
        <v>2201.52</v>
      </c>
      <c r="D7" s="32"/>
      <c r="E7" s="33">
        <f>SUM(E5,E6)</f>
        <v>17884.48</v>
      </c>
      <c r="F7" s="32"/>
      <c r="G7" s="33">
        <f>SUM(G5,G6)</f>
        <v>22741.09</v>
      </c>
      <c r="H7" s="32"/>
      <c r="I7" s="33">
        <f>SUM(I5,I6)</f>
        <v>42827.09</v>
      </c>
      <c r="J7" s="32"/>
    </row>
    <row r="8" spans="1:10" ht="30" customHeight="1" x14ac:dyDescent="0.25">
      <c r="A8" s="23" t="s">
        <v>36</v>
      </c>
      <c r="B8" t="s">
        <v>1</v>
      </c>
      <c r="C8" s="1">
        <v>721.65</v>
      </c>
      <c r="D8" s="11">
        <f>C8/C10</f>
        <v>0.12692569486827271</v>
      </c>
      <c r="E8" s="1">
        <v>5874.87</v>
      </c>
      <c r="F8" s="11">
        <f>E8/E10</f>
        <v>0.48635525995539503</v>
      </c>
      <c r="G8" s="1">
        <v>8527.7800000000007</v>
      </c>
      <c r="H8" s="11">
        <f>G8/G10</f>
        <v>0.45115587869476731</v>
      </c>
      <c r="I8" s="1">
        <f>SUM(C8,E8,G8)</f>
        <v>15124.3</v>
      </c>
      <c r="J8" s="11">
        <f>I8/I10</f>
        <v>0.41247648434316797</v>
      </c>
    </row>
    <row r="9" spans="1:10" x14ac:dyDescent="0.25">
      <c r="A9" s="23"/>
      <c r="B9" t="s">
        <v>2</v>
      </c>
      <c r="C9" s="1">
        <v>4963.96</v>
      </c>
      <c r="D9" s="11">
        <f>C9/C10</f>
        <v>0.87307430513172735</v>
      </c>
      <c r="E9" s="1">
        <v>6204.51</v>
      </c>
      <c r="F9" s="11">
        <f>E9/E10</f>
        <v>0.51364474004460492</v>
      </c>
      <c r="G9" s="1">
        <v>10374.290000000001</v>
      </c>
      <c r="H9" s="11">
        <f>G9/G10</f>
        <v>0.54884412130523275</v>
      </c>
      <c r="I9" s="1">
        <f>SUM(C9,E9,G9)</f>
        <v>21542.760000000002</v>
      </c>
      <c r="J9" s="11">
        <f>I9/I10</f>
        <v>0.58752351565683214</v>
      </c>
    </row>
    <row r="10" spans="1:10" s="30" customFormat="1" x14ac:dyDescent="0.25">
      <c r="A10" s="35" t="s">
        <v>13</v>
      </c>
      <c r="C10" s="33">
        <f>SUM(C8,C9)</f>
        <v>5685.61</v>
      </c>
      <c r="D10" s="32"/>
      <c r="E10" s="33">
        <f>SUM(E8,E9)</f>
        <v>12079.380000000001</v>
      </c>
      <c r="F10" s="32"/>
      <c r="G10" s="33">
        <f>SUM(G8,G9)</f>
        <v>18902.07</v>
      </c>
      <c r="H10" s="32"/>
      <c r="I10" s="33">
        <f>SUM(I8,I9)</f>
        <v>36667.06</v>
      </c>
      <c r="J10" s="32"/>
    </row>
    <row r="11" spans="1:10" x14ac:dyDescent="0.25">
      <c r="A11" s="23" t="s">
        <v>6</v>
      </c>
      <c r="B11" t="s">
        <v>1</v>
      </c>
      <c r="C11" s="1">
        <v>3160.47</v>
      </c>
      <c r="D11" s="11">
        <f>C11/C13</f>
        <v>0.18239850686316605</v>
      </c>
      <c r="E11" s="1">
        <v>30549.9</v>
      </c>
      <c r="F11" s="11">
        <f>E11/E13</f>
        <v>0.30075421133570451</v>
      </c>
      <c r="G11" s="1">
        <v>34423.919999999998</v>
      </c>
      <c r="H11" s="11">
        <f>G11/G13</f>
        <v>0.32978922143159739</v>
      </c>
      <c r="I11" s="1">
        <f>SUM(C11,E11,G11)</f>
        <v>68134.290000000008</v>
      </c>
      <c r="J11" s="11">
        <f>I11/I13</f>
        <v>0.30514291303517738</v>
      </c>
    </row>
    <row r="12" spans="1:10" x14ac:dyDescent="0.25">
      <c r="A12" s="23"/>
      <c r="B12" s="1" t="s">
        <v>2</v>
      </c>
      <c r="C12" s="1">
        <v>14166.81</v>
      </c>
      <c r="D12" s="3">
        <f>C12/C13</f>
        <v>0.81760149313683395</v>
      </c>
      <c r="E12" s="1">
        <v>71027.73</v>
      </c>
      <c r="F12" s="3">
        <f>E12/E13</f>
        <v>0.69924578866429543</v>
      </c>
      <c r="G12" s="1">
        <v>69957.66</v>
      </c>
      <c r="H12" s="3">
        <f>G12/G13</f>
        <v>0.67021077856840261</v>
      </c>
      <c r="I12" s="1">
        <f>SUM(C12,E12,G12)</f>
        <v>155152.20000000001</v>
      </c>
      <c r="J12" s="3">
        <f>I12/I13</f>
        <v>0.69485708696482262</v>
      </c>
    </row>
    <row r="13" spans="1:10" s="30" customFormat="1" x14ac:dyDescent="0.25">
      <c r="C13" s="33">
        <f>SUM(C11,C12)</f>
        <v>17327.28</v>
      </c>
      <c r="E13" s="33">
        <f>SUM(E11,E12)</f>
        <v>101577.63</v>
      </c>
      <c r="G13" s="33">
        <f>SUM(G11,G12)</f>
        <v>104381.58</v>
      </c>
      <c r="I13" s="33">
        <f>SUM(I11,I12)</f>
        <v>223286.49000000002</v>
      </c>
    </row>
    <row r="14" spans="1:10" x14ac:dyDescent="0.25">
      <c r="A14" s="12"/>
    </row>
    <row r="15" spans="1:10" x14ac:dyDescent="0.25">
      <c r="A15" s="12"/>
      <c r="C15" s="1"/>
      <c r="D15" s="11"/>
      <c r="E15" s="1"/>
      <c r="F15" s="11"/>
      <c r="G15" s="1"/>
      <c r="H15" s="11"/>
      <c r="I15" s="1"/>
      <c r="J15" s="11"/>
    </row>
    <row r="16" spans="1:10" x14ac:dyDescent="0.25">
      <c r="A16" s="12"/>
      <c r="C16" s="1"/>
      <c r="D16" s="11"/>
      <c r="E16" s="1"/>
      <c r="F16" s="11"/>
      <c r="G16" s="1"/>
      <c r="H16" s="11"/>
      <c r="I16" s="1"/>
      <c r="J16" s="11"/>
    </row>
    <row r="17" spans="1:10" x14ac:dyDescent="0.25">
      <c r="A17" s="12"/>
      <c r="C17" s="1"/>
      <c r="D17" s="11"/>
      <c r="E17" s="1"/>
      <c r="F17" s="11"/>
      <c r="G17" s="1"/>
      <c r="H17" s="11"/>
      <c r="I17" s="1"/>
      <c r="J17" s="11"/>
    </row>
    <row r="18" spans="1:10" x14ac:dyDescent="0.25">
      <c r="A18" s="12"/>
      <c r="C18" s="1"/>
      <c r="D18" s="11"/>
      <c r="E18" s="1"/>
      <c r="F18" s="11"/>
      <c r="G18" s="1"/>
      <c r="H18" s="11"/>
      <c r="I18" s="1"/>
      <c r="J18" s="11"/>
    </row>
  </sheetData>
  <mergeCells count="4">
    <mergeCell ref="A2:A3"/>
    <mergeCell ref="A5:A6"/>
    <mergeCell ref="A8:A9"/>
    <mergeCell ref="A11:A1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H13" sqref="H13"/>
    </sheetView>
  </sheetViews>
  <sheetFormatPr defaultRowHeight="15" x14ac:dyDescent="0.25"/>
  <cols>
    <col min="1" max="1" width="25.5703125" customWidth="1"/>
    <col min="2" max="2" width="9.42578125" customWidth="1"/>
    <col min="3" max="3" width="10.42578125" customWidth="1"/>
    <col min="4" max="4" width="5.7109375" customWidth="1"/>
    <col min="5" max="5" width="16.7109375" customWidth="1"/>
    <col min="6" max="6" width="6.85546875" customWidth="1"/>
    <col min="7" max="7" width="9.140625" customWidth="1"/>
    <col min="8" max="8" width="6.7109375" customWidth="1"/>
    <col min="9" max="9" width="11" customWidth="1"/>
    <col min="10" max="10" width="5.28515625" customWidth="1"/>
  </cols>
  <sheetData>
    <row r="1" spans="1:10" ht="30" x14ac:dyDescent="0.25">
      <c r="A1" s="12" t="s">
        <v>27</v>
      </c>
      <c r="B1" t="s">
        <v>0</v>
      </c>
      <c r="C1" t="s">
        <v>3</v>
      </c>
      <c r="D1" t="s">
        <v>5</v>
      </c>
      <c r="E1" s="12" t="s">
        <v>12</v>
      </c>
      <c r="F1" t="s">
        <v>5</v>
      </c>
      <c r="G1" t="s">
        <v>4</v>
      </c>
      <c r="H1" t="s">
        <v>5</v>
      </c>
      <c r="I1" t="s">
        <v>6</v>
      </c>
      <c r="J1" t="s">
        <v>5</v>
      </c>
    </row>
    <row r="2" spans="1:10" ht="30" x14ac:dyDescent="0.25">
      <c r="A2" s="12" t="s">
        <v>35</v>
      </c>
      <c r="B2" t="s">
        <v>1</v>
      </c>
      <c r="C2" s="1">
        <v>2438.8200000000002</v>
      </c>
      <c r="D2" s="11">
        <v>0.26</v>
      </c>
      <c r="E2" s="1">
        <v>20429.88</v>
      </c>
      <c r="F2" s="11">
        <v>0.28999999999999998</v>
      </c>
      <c r="G2" s="1">
        <v>16948.96</v>
      </c>
      <c r="H2" s="11">
        <v>0.27</v>
      </c>
      <c r="I2" s="1">
        <v>39817.660000000003</v>
      </c>
      <c r="J2" s="11">
        <v>0.28000000000000003</v>
      </c>
    </row>
    <row r="3" spans="1:10" x14ac:dyDescent="0.25">
      <c r="A3" s="12"/>
      <c r="B3" t="s">
        <v>2</v>
      </c>
      <c r="C3" s="1">
        <v>7001.33</v>
      </c>
      <c r="D3" s="11">
        <v>0.74</v>
      </c>
      <c r="E3" s="1">
        <v>51183.9</v>
      </c>
      <c r="F3" s="11">
        <v>0.71</v>
      </c>
      <c r="G3" s="1">
        <v>45789.46</v>
      </c>
      <c r="H3" s="11">
        <v>0.73</v>
      </c>
      <c r="I3" s="1">
        <v>103974.69</v>
      </c>
      <c r="J3" s="11">
        <v>0.72</v>
      </c>
    </row>
    <row r="4" spans="1:10" ht="30" x14ac:dyDescent="0.25">
      <c r="A4" s="12" t="s">
        <v>38</v>
      </c>
      <c r="B4" t="s">
        <v>1</v>
      </c>
      <c r="C4">
        <v>0</v>
      </c>
      <c r="D4" s="11">
        <v>0</v>
      </c>
      <c r="E4" s="1">
        <v>4245.16</v>
      </c>
      <c r="F4" s="11">
        <v>0.24</v>
      </c>
      <c r="G4" s="1">
        <v>8947.18</v>
      </c>
      <c r="H4" s="11">
        <v>0.39</v>
      </c>
      <c r="I4" s="1">
        <v>13192.34</v>
      </c>
      <c r="J4" s="11">
        <v>0.31</v>
      </c>
    </row>
    <row r="5" spans="1:10" x14ac:dyDescent="0.25">
      <c r="A5" s="12"/>
      <c r="B5" t="s">
        <v>2</v>
      </c>
      <c r="C5" s="1">
        <v>2201.52</v>
      </c>
      <c r="D5" s="11">
        <v>1</v>
      </c>
      <c r="E5" s="1">
        <v>13639.32</v>
      </c>
      <c r="F5" s="11">
        <v>0.76</v>
      </c>
      <c r="G5" s="1">
        <v>13793.91</v>
      </c>
      <c r="H5" s="11">
        <v>0.61</v>
      </c>
      <c r="I5" s="1">
        <v>29634.75</v>
      </c>
      <c r="J5" s="11">
        <v>0.69</v>
      </c>
    </row>
    <row r="6" spans="1:10" ht="30" x14ac:dyDescent="0.25">
      <c r="A6" s="12" t="s">
        <v>36</v>
      </c>
      <c r="B6" t="s">
        <v>1</v>
      </c>
      <c r="C6">
        <v>721.65</v>
      </c>
      <c r="D6" s="11">
        <v>0.13</v>
      </c>
      <c r="E6" s="1">
        <v>5874.87</v>
      </c>
      <c r="F6" s="11">
        <v>0.49</v>
      </c>
      <c r="G6" s="1">
        <v>8527.7800000000007</v>
      </c>
      <c r="H6" s="11">
        <v>0.45</v>
      </c>
      <c r="I6" s="1">
        <v>15124.3</v>
      </c>
      <c r="J6" s="11">
        <v>0.41</v>
      </c>
    </row>
    <row r="7" spans="1:10" x14ac:dyDescent="0.25">
      <c r="A7" s="12"/>
      <c r="B7" t="s">
        <v>2</v>
      </c>
      <c r="C7" s="1">
        <v>4963.96</v>
      </c>
      <c r="D7" s="11">
        <v>0.87</v>
      </c>
      <c r="E7" s="1">
        <v>6204.51</v>
      </c>
      <c r="F7" s="11">
        <v>0.51</v>
      </c>
      <c r="G7" s="1">
        <v>10374.290000000001</v>
      </c>
      <c r="H7" s="11">
        <v>0.55000000000000004</v>
      </c>
      <c r="I7" s="1">
        <v>21542.76</v>
      </c>
      <c r="J7" s="11">
        <v>0.59</v>
      </c>
    </row>
    <row r="8" spans="1:10" x14ac:dyDescent="0.25">
      <c r="A8" s="12" t="s">
        <v>6</v>
      </c>
      <c r="B8" t="s">
        <v>1</v>
      </c>
      <c r="C8" s="1">
        <v>3160.47</v>
      </c>
      <c r="D8" s="11">
        <v>0.18</v>
      </c>
      <c r="E8" s="1">
        <v>30549.9</v>
      </c>
      <c r="F8" s="11">
        <v>0.3</v>
      </c>
      <c r="G8" s="1">
        <v>34423.919999999998</v>
      </c>
      <c r="H8" s="11">
        <v>0.33</v>
      </c>
      <c r="I8" s="1">
        <v>68134.289999999994</v>
      </c>
      <c r="J8" s="11">
        <v>0.31</v>
      </c>
    </row>
    <row r="9" spans="1:10" x14ac:dyDescent="0.25">
      <c r="A9" s="12"/>
      <c r="B9" t="s">
        <v>2</v>
      </c>
      <c r="C9" s="1">
        <v>14166.81</v>
      </c>
      <c r="D9" s="11">
        <v>0.82</v>
      </c>
      <c r="E9" s="1">
        <v>71027.73</v>
      </c>
      <c r="F9" s="11">
        <v>0.7</v>
      </c>
      <c r="G9" s="1">
        <v>69957.66</v>
      </c>
      <c r="H9" s="11">
        <v>0.67</v>
      </c>
      <c r="I9" s="1">
        <v>155152.20000000001</v>
      </c>
      <c r="J9" s="11">
        <v>0.69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Total Trab. Melhor ID </vt:lpstr>
      <vt:lpstr>Calculo Tipo de Area</vt:lpstr>
      <vt:lpstr>Tab. e Graf. Tipo de Area</vt:lpstr>
      <vt:lpstr>Média de Renda</vt:lpstr>
      <vt:lpstr>Tabela e Grafico Total Raça</vt:lpstr>
      <vt:lpstr>Calculo Escolaridade Ho</vt:lpstr>
      <vt:lpstr>Calculo Escolaridade M</vt:lpstr>
      <vt:lpstr>Calculo Escolaridade H e M</vt:lpstr>
      <vt:lpstr>Tabela Escolaridade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 Lab UFG</dc:creator>
  <cp:lastModifiedBy>Media Lab UFG</cp:lastModifiedBy>
  <dcterms:created xsi:type="dcterms:W3CDTF">2022-07-21T12:31:24Z</dcterms:created>
  <dcterms:modified xsi:type="dcterms:W3CDTF">2022-07-25T14:02:33Z</dcterms:modified>
</cp:coreProperties>
</file>