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daich\Downloads\"/>
    </mc:Choice>
  </mc:AlternateContent>
  <xr:revisionPtr revIDLastSave="0" documentId="13_ncr:1_{6562B216-C5BB-44C9-8CDC-57F63A61D899}" xr6:coauthVersionLast="47" xr6:coauthVersionMax="47" xr10:uidLastSave="{00000000-0000-0000-0000-000000000000}"/>
  <bookViews>
    <workbookView xWindow="-23148" yWindow="-108" windowWidth="23256" windowHeight="12456" activeTab="3" xr2:uid="{00000000-000D-0000-FFFF-FFFF00000000}"/>
  </bookViews>
  <sheets>
    <sheet name="substitute参照用" sheetId="1" r:id="rId1"/>
    <sheet name="シート1" sheetId="2" r:id="rId2"/>
    <sheet name="monkeyGPS" sheetId="3" r:id="rId3"/>
    <sheet name="集計DB" sheetId="4" r:id="rId4"/>
    <sheet name="Glide_DB" sheetId="5" r:id="rId5"/>
    <sheet name="App Metadata" sheetId="7" state="hidden" r:id="rId6"/>
    <sheet name="App Logins" sheetId="9" r:id="rId7"/>
    <sheet name="シート6" sheetId="10" state="hidden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4" l="1"/>
  <c r="D101" i="4"/>
  <c r="C101" i="4"/>
  <c r="R100" i="4"/>
  <c r="L100" i="4"/>
  <c r="J100" i="4"/>
  <c r="I100" i="4"/>
  <c r="H100" i="4"/>
  <c r="K100" i="4" s="1"/>
  <c r="G100" i="4"/>
  <c r="F100" i="4"/>
  <c r="E100" i="4"/>
  <c r="D100" i="4"/>
  <c r="B100" i="4"/>
  <c r="C100" i="4" s="1"/>
  <c r="A100" i="4"/>
  <c r="R99" i="4"/>
  <c r="L99" i="4"/>
  <c r="K99" i="4"/>
  <c r="J99" i="4"/>
  <c r="I99" i="4"/>
  <c r="H99" i="4"/>
  <c r="G99" i="4"/>
  <c r="F99" i="4"/>
  <c r="E99" i="4"/>
  <c r="D99" i="4"/>
  <c r="C99" i="4"/>
  <c r="B99" i="4"/>
  <c r="A99" i="4"/>
  <c r="R98" i="4"/>
  <c r="L98" i="4"/>
  <c r="J98" i="4"/>
  <c r="I98" i="4"/>
  <c r="H98" i="4"/>
  <c r="K98" i="4" s="1"/>
  <c r="G98" i="4"/>
  <c r="F98" i="4"/>
  <c r="E98" i="4"/>
  <c r="C98" i="4"/>
  <c r="B98" i="4"/>
  <c r="D98" i="4" s="1"/>
  <c r="A98" i="4"/>
  <c r="R97" i="4"/>
  <c r="L97" i="4"/>
  <c r="J97" i="4"/>
  <c r="I97" i="4"/>
  <c r="H97" i="4"/>
  <c r="K97" i="4" s="1"/>
  <c r="G97" i="4"/>
  <c r="F97" i="4"/>
  <c r="E97" i="4"/>
  <c r="D97" i="4"/>
  <c r="C97" i="4"/>
  <c r="B97" i="4"/>
  <c r="A97" i="4"/>
  <c r="R96" i="4"/>
  <c r="L96" i="4"/>
  <c r="J96" i="4"/>
  <c r="I96" i="4"/>
  <c r="H96" i="4"/>
  <c r="K96" i="4" s="1"/>
  <c r="G96" i="4"/>
  <c r="F96" i="4"/>
  <c r="E96" i="4"/>
  <c r="B96" i="4"/>
  <c r="D96" i="4" s="1"/>
  <c r="A96" i="4"/>
  <c r="R95" i="4"/>
  <c r="L95" i="4"/>
  <c r="J95" i="4"/>
  <c r="I95" i="4"/>
  <c r="H95" i="4"/>
  <c r="K95" i="4" s="1"/>
  <c r="G95" i="4"/>
  <c r="F95" i="4"/>
  <c r="E95" i="4"/>
  <c r="B95" i="4"/>
  <c r="A95" i="4"/>
  <c r="R94" i="4"/>
  <c r="L94" i="4"/>
  <c r="J94" i="4"/>
  <c r="I94" i="4"/>
  <c r="H94" i="4"/>
  <c r="K94" i="4" s="1"/>
  <c r="G94" i="4"/>
  <c r="F94" i="4"/>
  <c r="E94" i="4"/>
  <c r="D94" i="4"/>
  <c r="B94" i="4"/>
  <c r="C94" i="4" s="1"/>
  <c r="A94" i="4"/>
  <c r="R93" i="4"/>
  <c r="L93" i="4"/>
  <c r="K93" i="4"/>
  <c r="J93" i="4"/>
  <c r="I93" i="4"/>
  <c r="H93" i="4"/>
  <c r="G93" i="4"/>
  <c r="F93" i="4"/>
  <c r="E93" i="4"/>
  <c r="D93" i="4"/>
  <c r="B93" i="4"/>
  <c r="C93" i="4" s="1"/>
  <c r="A93" i="4"/>
  <c r="R92" i="4"/>
  <c r="L92" i="4"/>
  <c r="J92" i="4"/>
  <c r="I92" i="4"/>
  <c r="H92" i="4"/>
  <c r="K92" i="4" s="1"/>
  <c r="G92" i="4"/>
  <c r="F92" i="4"/>
  <c r="E92" i="4"/>
  <c r="D92" i="4"/>
  <c r="B92" i="4"/>
  <c r="C92" i="4" s="1"/>
  <c r="A92" i="4"/>
  <c r="R91" i="4"/>
  <c r="L91" i="4"/>
  <c r="K91" i="4"/>
  <c r="J91" i="4"/>
  <c r="I91" i="4"/>
  <c r="H91" i="4"/>
  <c r="G91" i="4"/>
  <c r="F91" i="4"/>
  <c r="E91" i="4"/>
  <c r="D91" i="4"/>
  <c r="C91" i="4"/>
  <c r="B91" i="4"/>
  <c r="A91" i="4"/>
  <c r="R90" i="4"/>
  <c r="L90" i="4"/>
  <c r="J90" i="4"/>
  <c r="I90" i="4"/>
  <c r="H90" i="4"/>
  <c r="K90" i="4" s="1"/>
  <c r="G90" i="4"/>
  <c r="F90" i="4"/>
  <c r="E90" i="4"/>
  <c r="C90" i="4"/>
  <c r="B90" i="4"/>
  <c r="D90" i="4" s="1"/>
  <c r="A90" i="4"/>
  <c r="R89" i="4"/>
  <c r="L89" i="4"/>
  <c r="K89" i="4"/>
  <c r="J89" i="4"/>
  <c r="I89" i="4"/>
  <c r="H89" i="4"/>
  <c r="G89" i="4"/>
  <c r="F89" i="4"/>
  <c r="E89" i="4"/>
  <c r="D89" i="4"/>
  <c r="C89" i="4"/>
  <c r="B89" i="4"/>
  <c r="A89" i="4"/>
  <c r="R88" i="4"/>
  <c r="L88" i="4"/>
  <c r="J88" i="4"/>
  <c r="I88" i="4"/>
  <c r="H88" i="4"/>
  <c r="K88" i="4" s="1"/>
  <c r="G88" i="4"/>
  <c r="F88" i="4"/>
  <c r="E88" i="4"/>
  <c r="B88" i="4"/>
  <c r="D88" i="4" s="1"/>
  <c r="A88" i="4"/>
  <c r="R87" i="4"/>
  <c r="L87" i="4"/>
  <c r="J87" i="4"/>
  <c r="I87" i="4"/>
  <c r="H87" i="4"/>
  <c r="K87" i="4" s="1"/>
  <c r="G87" i="4"/>
  <c r="F87" i="4"/>
  <c r="E87" i="4"/>
  <c r="B87" i="4"/>
  <c r="A87" i="4"/>
  <c r="R86" i="4"/>
  <c r="L86" i="4"/>
  <c r="K86" i="4"/>
  <c r="J86" i="4"/>
  <c r="I86" i="4"/>
  <c r="H86" i="4"/>
  <c r="G86" i="4"/>
  <c r="F86" i="4"/>
  <c r="E86" i="4"/>
  <c r="D86" i="4"/>
  <c r="C86" i="4"/>
  <c r="B86" i="4"/>
  <c r="A86" i="4"/>
  <c r="R85" i="4"/>
  <c r="L85" i="4"/>
  <c r="K85" i="4"/>
  <c r="J85" i="4"/>
  <c r="I85" i="4"/>
  <c r="H85" i="4"/>
  <c r="G85" i="4"/>
  <c r="F85" i="4"/>
  <c r="E85" i="4"/>
  <c r="B85" i="4"/>
  <c r="D85" i="4" s="1"/>
  <c r="A85" i="4"/>
  <c r="R84" i="4"/>
  <c r="L84" i="4"/>
  <c r="J84" i="4"/>
  <c r="I84" i="4"/>
  <c r="H84" i="4"/>
  <c r="K84" i="4" s="1"/>
  <c r="G84" i="4"/>
  <c r="F84" i="4"/>
  <c r="E84" i="4"/>
  <c r="D84" i="4"/>
  <c r="B84" i="4"/>
  <c r="C84" i="4" s="1"/>
  <c r="A84" i="4"/>
  <c r="R83" i="4"/>
  <c r="L83" i="4"/>
  <c r="K83" i="4"/>
  <c r="J83" i="4"/>
  <c r="I83" i="4"/>
  <c r="H83" i="4"/>
  <c r="G83" i="4"/>
  <c r="F83" i="4"/>
  <c r="E83" i="4"/>
  <c r="B83" i="4"/>
  <c r="D83" i="4" s="1"/>
  <c r="A83" i="4"/>
  <c r="R82" i="4"/>
  <c r="L82" i="4"/>
  <c r="J82" i="4"/>
  <c r="I82" i="4"/>
  <c r="H82" i="4"/>
  <c r="K82" i="4" s="1"/>
  <c r="G82" i="4"/>
  <c r="F82" i="4"/>
  <c r="E82" i="4"/>
  <c r="C82" i="4"/>
  <c r="B82" i="4"/>
  <c r="D82" i="4" s="1"/>
  <c r="A82" i="4"/>
  <c r="R81" i="4"/>
  <c r="L81" i="4"/>
  <c r="K81" i="4"/>
  <c r="J81" i="4"/>
  <c r="I81" i="4"/>
  <c r="H81" i="4"/>
  <c r="G81" i="4"/>
  <c r="F81" i="4"/>
  <c r="E81" i="4"/>
  <c r="D81" i="4"/>
  <c r="C81" i="4"/>
  <c r="B81" i="4"/>
  <c r="A81" i="4"/>
  <c r="R80" i="4"/>
  <c r="L80" i="4"/>
  <c r="J80" i="4"/>
  <c r="I80" i="4"/>
  <c r="H80" i="4"/>
  <c r="K80" i="4" s="1"/>
  <c r="G80" i="4"/>
  <c r="F80" i="4"/>
  <c r="E80" i="4"/>
  <c r="B80" i="4"/>
  <c r="D80" i="4" s="1"/>
  <c r="A80" i="4"/>
  <c r="R79" i="4"/>
  <c r="L79" i="4"/>
  <c r="J79" i="4"/>
  <c r="I79" i="4"/>
  <c r="H79" i="4"/>
  <c r="K79" i="4" s="1"/>
  <c r="G79" i="4"/>
  <c r="F79" i="4"/>
  <c r="E79" i="4"/>
  <c r="B79" i="4"/>
  <c r="A79" i="4"/>
  <c r="R78" i="4"/>
  <c r="L78" i="4"/>
  <c r="K78" i="4"/>
  <c r="J78" i="4"/>
  <c r="I78" i="4"/>
  <c r="H78" i="4"/>
  <c r="G78" i="4"/>
  <c r="F78" i="4"/>
  <c r="E78" i="4"/>
  <c r="B78" i="4"/>
  <c r="D78" i="4" s="1"/>
  <c r="A78" i="4"/>
  <c r="R77" i="4"/>
  <c r="L77" i="4"/>
  <c r="K77" i="4"/>
  <c r="J77" i="4"/>
  <c r="I77" i="4"/>
  <c r="H77" i="4"/>
  <c r="G77" i="4"/>
  <c r="F77" i="4"/>
  <c r="E77" i="4"/>
  <c r="D77" i="4"/>
  <c r="C77" i="4"/>
  <c r="B77" i="4"/>
  <c r="A77" i="4"/>
  <c r="R76" i="4"/>
  <c r="L76" i="4"/>
  <c r="J76" i="4"/>
  <c r="I76" i="4"/>
  <c r="H76" i="4"/>
  <c r="K76" i="4" s="1"/>
  <c r="G76" i="4"/>
  <c r="F76" i="4"/>
  <c r="E76" i="4"/>
  <c r="D76" i="4"/>
  <c r="B76" i="4"/>
  <c r="C76" i="4" s="1"/>
  <c r="A76" i="4"/>
  <c r="R75" i="4"/>
  <c r="L75" i="4"/>
  <c r="K75" i="4"/>
  <c r="J75" i="4"/>
  <c r="I75" i="4"/>
  <c r="H75" i="4"/>
  <c r="G75" i="4"/>
  <c r="F75" i="4"/>
  <c r="E75" i="4"/>
  <c r="D75" i="4"/>
  <c r="C75" i="4"/>
  <c r="B75" i="4"/>
  <c r="A75" i="4"/>
  <c r="R74" i="4"/>
  <c r="L74" i="4"/>
  <c r="K74" i="4"/>
  <c r="J74" i="4"/>
  <c r="I74" i="4"/>
  <c r="H74" i="4"/>
  <c r="G74" i="4"/>
  <c r="F74" i="4"/>
  <c r="E74" i="4"/>
  <c r="B74" i="4"/>
  <c r="D74" i="4" s="1"/>
  <c r="A74" i="4"/>
  <c r="R73" i="4"/>
  <c r="L73" i="4"/>
  <c r="J73" i="4"/>
  <c r="I73" i="4"/>
  <c r="H73" i="4"/>
  <c r="K73" i="4" s="1"/>
  <c r="G73" i="4"/>
  <c r="F73" i="4"/>
  <c r="E73" i="4"/>
  <c r="D73" i="4"/>
  <c r="C73" i="4"/>
  <c r="B73" i="4"/>
  <c r="A73" i="4"/>
  <c r="R72" i="4"/>
  <c r="L72" i="4"/>
  <c r="K72" i="4"/>
  <c r="J72" i="4"/>
  <c r="I72" i="4"/>
  <c r="H72" i="4"/>
  <c r="G72" i="4"/>
  <c r="F72" i="4"/>
  <c r="E72" i="4"/>
  <c r="B72" i="4"/>
  <c r="D72" i="4" s="1"/>
  <c r="A72" i="4"/>
  <c r="R71" i="4"/>
  <c r="L71" i="4"/>
  <c r="J71" i="4"/>
  <c r="I71" i="4"/>
  <c r="H71" i="4"/>
  <c r="K71" i="4" s="1"/>
  <c r="G71" i="4"/>
  <c r="F71" i="4"/>
  <c r="E71" i="4"/>
  <c r="B71" i="4"/>
  <c r="A71" i="4"/>
  <c r="R70" i="4"/>
  <c r="G70" i="5" s="1"/>
  <c r="L70" i="4"/>
  <c r="K70" i="4"/>
  <c r="J70" i="4"/>
  <c r="I70" i="4"/>
  <c r="H70" i="4"/>
  <c r="F70" i="5" s="1"/>
  <c r="G70" i="4"/>
  <c r="E70" i="5" s="1"/>
  <c r="F70" i="4"/>
  <c r="D70" i="5" s="1"/>
  <c r="E70" i="4"/>
  <c r="C70" i="5" s="1"/>
  <c r="B70" i="4"/>
  <c r="D70" i="4" s="1"/>
  <c r="B70" i="5" s="1"/>
  <c r="A70" i="4"/>
  <c r="H70" i="5" s="1"/>
  <c r="R69" i="4"/>
  <c r="G69" i="5" s="1"/>
  <c r="L69" i="4"/>
  <c r="J69" i="4"/>
  <c r="I69" i="4"/>
  <c r="H69" i="4"/>
  <c r="F69" i="5" s="1"/>
  <c r="G69" i="4"/>
  <c r="E69" i="5" s="1"/>
  <c r="F69" i="4"/>
  <c r="D69" i="5" s="1"/>
  <c r="E69" i="4"/>
  <c r="C69" i="5" s="1"/>
  <c r="D69" i="4"/>
  <c r="B69" i="5" s="1"/>
  <c r="C69" i="4"/>
  <c r="A69" i="5" s="1"/>
  <c r="B69" i="4"/>
  <c r="A69" i="4"/>
  <c r="H69" i="5" s="1"/>
  <c r="R68" i="4"/>
  <c r="G68" i="5" s="1"/>
  <c r="L68" i="4"/>
  <c r="J68" i="4"/>
  <c r="I68" i="4"/>
  <c r="H68" i="4"/>
  <c r="G68" i="4"/>
  <c r="E68" i="5" s="1"/>
  <c r="F68" i="4"/>
  <c r="D68" i="5" s="1"/>
  <c r="E68" i="4"/>
  <c r="C68" i="5" s="1"/>
  <c r="B68" i="4"/>
  <c r="C68" i="4" s="1"/>
  <c r="A68" i="5" s="1"/>
  <c r="A68" i="4"/>
  <c r="H68" i="5" s="1"/>
  <c r="R67" i="4"/>
  <c r="G67" i="5" s="1"/>
  <c r="L67" i="4"/>
  <c r="K67" i="4"/>
  <c r="J67" i="4"/>
  <c r="I67" i="4"/>
  <c r="H67" i="4"/>
  <c r="G67" i="4"/>
  <c r="E67" i="5" s="1"/>
  <c r="F67" i="4"/>
  <c r="D67" i="5" s="1"/>
  <c r="E67" i="4"/>
  <c r="C67" i="5" s="1"/>
  <c r="D67" i="4"/>
  <c r="B67" i="5" s="1"/>
  <c r="C67" i="4"/>
  <c r="A67" i="5" s="1"/>
  <c r="B67" i="4"/>
  <c r="A67" i="4"/>
  <c r="H67" i="5" s="1"/>
  <c r="R66" i="4"/>
  <c r="G66" i="5" s="1"/>
  <c r="L66" i="4"/>
  <c r="K66" i="4"/>
  <c r="J66" i="4"/>
  <c r="I66" i="4"/>
  <c r="H66" i="4"/>
  <c r="F66" i="5" s="1"/>
  <c r="G66" i="4"/>
  <c r="E66" i="5" s="1"/>
  <c r="F66" i="4"/>
  <c r="D66" i="5" s="1"/>
  <c r="E66" i="4"/>
  <c r="C66" i="5" s="1"/>
  <c r="D66" i="4"/>
  <c r="B66" i="5" s="1"/>
  <c r="C66" i="4"/>
  <c r="A66" i="5" s="1"/>
  <c r="B66" i="4"/>
  <c r="A66" i="4"/>
  <c r="H66" i="5" s="1"/>
  <c r="R65" i="4"/>
  <c r="G65" i="5" s="1"/>
  <c r="L65" i="4"/>
  <c r="J65" i="4"/>
  <c r="I65" i="4"/>
  <c r="H65" i="4"/>
  <c r="F65" i="5" s="1"/>
  <c r="G65" i="4"/>
  <c r="E65" i="5" s="1"/>
  <c r="F65" i="4"/>
  <c r="D65" i="5" s="1"/>
  <c r="E65" i="4"/>
  <c r="C65" i="5" s="1"/>
  <c r="D65" i="4"/>
  <c r="B65" i="5" s="1"/>
  <c r="C65" i="4"/>
  <c r="A65" i="5" s="1"/>
  <c r="B65" i="4"/>
  <c r="A65" i="4"/>
  <c r="H65" i="5" s="1"/>
  <c r="R64" i="4"/>
  <c r="G64" i="5" s="1"/>
  <c r="L64" i="4"/>
  <c r="J64" i="4"/>
  <c r="I64" i="4"/>
  <c r="H64" i="4"/>
  <c r="F64" i="5" s="1"/>
  <c r="G64" i="4"/>
  <c r="E64" i="5" s="1"/>
  <c r="F64" i="4"/>
  <c r="D64" i="5" s="1"/>
  <c r="E64" i="4"/>
  <c r="C64" i="5" s="1"/>
  <c r="B64" i="4"/>
  <c r="D64" i="4" s="1"/>
  <c r="B64" i="5" s="1"/>
  <c r="A64" i="4"/>
  <c r="H64" i="5" s="1"/>
  <c r="R63" i="4"/>
  <c r="G63" i="5" s="1"/>
  <c r="L63" i="4"/>
  <c r="K63" i="4"/>
  <c r="J63" i="4"/>
  <c r="I63" i="4"/>
  <c r="H63" i="4"/>
  <c r="G63" i="4"/>
  <c r="E63" i="5" s="1"/>
  <c r="F63" i="4"/>
  <c r="D63" i="5" s="1"/>
  <c r="E63" i="4"/>
  <c r="C63" i="5" s="1"/>
  <c r="B63" i="4"/>
  <c r="D63" i="4" s="1"/>
  <c r="B63" i="5" s="1"/>
  <c r="A63" i="4"/>
  <c r="H63" i="5" s="1"/>
  <c r="R62" i="4"/>
  <c r="G62" i="5" s="1"/>
  <c r="L62" i="4"/>
  <c r="K62" i="4"/>
  <c r="J62" i="4"/>
  <c r="I62" i="4"/>
  <c r="H62" i="4"/>
  <c r="F62" i="5" s="1"/>
  <c r="G62" i="4"/>
  <c r="E62" i="5" s="1"/>
  <c r="F62" i="4"/>
  <c r="D62" i="5" s="1"/>
  <c r="E62" i="4"/>
  <c r="C62" i="5" s="1"/>
  <c r="D62" i="4"/>
  <c r="B62" i="5" s="1"/>
  <c r="C62" i="4"/>
  <c r="A62" i="5" s="1"/>
  <c r="B62" i="4"/>
  <c r="A62" i="4"/>
  <c r="H62" i="5" s="1"/>
  <c r="R61" i="4"/>
  <c r="G61" i="5" s="1"/>
  <c r="L61" i="4"/>
  <c r="K61" i="4"/>
  <c r="J61" i="4"/>
  <c r="I61" i="4"/>
  <c r="H61" i="4"/>
  <c r="F61" i="5" s="1"/>
  <c r="G61" i="4"/>
  <c r="E61" i="5" s="1"/>
  <c r="F61" i="4"/>
  <c r="D61" i="5" s="1"/>
  <c r="E61" i="4"/>
  <c r="C61" i="5" s="1"/>
  <c r="D61" i="4"/>
  <c r="B61" i="5" s="1"/>
  <c r="C61" i="4"/>
  <c r="A61" i="5" s="1"/>
  <c r="B61" i="4"/>
  <c r="A61" i="4"/>
  <c r="H61" i="5" s="1"/>
  <c r="R60" i="4"/>
  <c r="G60" i="5" s="1"/>
  <c r="L60" i="4"/>
  <c r="J60" i="4"/>
  <c r="I60" i="4"/>
  <c r="H60" i="4"/>
  <c r="G60" i="4"/>
  <c r="E60" i="5" s="1"/>
  <c r="F60" i="4"/>
  <c r="D60" i="5" s="1"/>
  <c r="E60" i="4"/>
  <c r="C60" i="5" s="1"/>
  <c r="B60" i="4"/>
  <c r="D60" i="4" s="1"/>
  <c r="B60" i="5" s="1"/>
  <c r="A60" i="4"/>
  <c r="H60" i="5" s="1"/>
  <c r="R59" i="4"/>
  <c r="G59" i="5" s="1"/>
  <c r="L59" i="4"/>
  <c r="K59" i="4"/>
  <c r="J59" i="4"/>
  <c r="I59" i="4"/>
  <c r="H59" i="4"/>
  <c r="G59" i="4"/>
  <c r="E59" i="5" s="1"/>
  <c r="F59" i="4"/>
  <c r="D59" i="5" s="1"/>
  <c r="E59" i="4"/>
  <c r="C59" i="5" s="1"/>
  <c r="D59" i="4"/>
  <c r="B59" i="5" s="1"/>
  <c r="B59" i="4"/>
  <c r="C59" i="4" s="1"/>
  <c r="A59" i="5" s="1"/>
  <c r="A59" i="4"/>
  <c r="H59" i="5" s="1"/>
  <c r="R58" i="4"/>
  <c r="G58" i="5" s="1"/>
  <c r="L58" i="4"/>
  <c r="K58" i="4"/>
  <c r="J58" i="4"/>
  <c r="I58" i="4"/>
  <c r="H58" i="4"/>
  <c r="G58" i="4"/>
  <c r="E58" i="5" s="1"/>
  <c r="F58" i="4"/>
  <c r="D58" i="5" s="1"/>
  <c r="E58" i="4"/>
  <c r="C58" i="5" s="1"/>
  <c r="B58" i="4"/>
  <c r="D58" i="4" s="1"/>
  <c r="B58" i="5" s="1"/>
  <c r="A58" i="4"/>
  <c r="H58" i="5" s="1"/>
  <c r="R57" i="4"/>
  <c r="G57" i="5" s="1"/>
  <c r="L57" i="4"/>
  <c r="K57" i="4"/>
  <c r="J57" i="4"/>
  <c r="I57" i="4"/>
  <c r="H57" i="4"/>
  <c r="G57" i="4"/>
  <c r="E57" i="5" s="1"/>
  <c r="F57" i="4"/>
  <c r="D57" i="5" s="1"/>
  <c r="E57" i="4"/>
  <c r="C57" i="5" s="1"/>
  <c r="C57" i="4"/>
  <c r="A57" i="5" s="1"/>
  <c r="B57" i="4"/>
  <c r="D57" i="4" s="1"/>
  <c r="B57" i="5" s="1"/>
  <c r="A57" i="4"/>
  <c r="H57" i="5" s="1"/>
  <c r="R56" i="4"/>
  <c r="G56" i="5" s="1"/>
  <c r="L56" i="4"/>
  <c r="K56" i="4"/>
  <c r="J56" i="4"/>
  <c r="I56" i="4"/>
  <c r="H56" i="4"/>
  <c r="F56" i="5" s="1"/>
  <c r="G56" i="4"/>
  <c r="E56" i="5" s="1"/>
  <c r="F56" i="4"/>
  <c r="D56" i="5" s="1"/>
  <c r="E56" i="4"/>
  <c r="C56" i="5" s="1"/>
  <c r="D56" i="4"/>
  <c r="B56" i="5" s="1"/>
  <c r="C56" i="4"/>
  <c r="A56" i="5" s="1"/>
  <c r="B56" i="4"/>
  <c r="A56" i="4"/>
  <c r="H56" i="5" s="1"/>
  <c r="R55" i="4"/>
  <c r="G55" i="5" s="1"/>
  <c r="L55" i="4"/>
  <c r="J55" i="4"/>
  <c r="I55" i="4"/>
  <c r="H55" i="4"/>
  <c r="F55" i="5" s="1"/>
  <c r="G55" i="4"/>
  <c r="E55" i="5" s="1"/>
  <c r="F55" i="4"/>
  <c r="D55" i="5" s="1"/>
  <c r="E55" i="4"/>
  <c r="C55" i="5" s="1"/>
  <c r="C55" i="4"/>
  <c r="A55" i="5" s="1"/>
  <c r="B55" i="4"/>
  <c r="D55" i="4" s="1"/>
  <c r="B55" i="5" s="1"/>
  <c r="A55" i="4"/>
  <c r="H55" i="5" s="1"/>
  <c r="R54" i="4"/>
  <c r="G54" i="5" s="1"/>
  <c r="L54" i="4"/>
  <c r="J54" i="4"/>
  <c r="I54" i="4"/>
  <c r="H54" i="4"/>
  <c r="F54" i="5" s="1"/>
  <c r="G54" i="4"/>
  <c r="E54" i="5" s="1"/>
  <c r="F54" i="4"/>
  <c r="D54" i="5" s="1"/>
  <c r="E54" i="4"/>
  <c r="C54" i="5" s="1"/>
  <c r="B54" i="4"/>
  <c r="D54" i="4" s="1"/>
  <c r="B54" i="5" s="1"/>
  <c r="A54" i="4"/>
  <c r="H54" i="5" s="1"/>
  <c r="R53" i="4"/>
  <c r="G53" i="5" s="1"/>
  <c r="L53" i="4"/>
  <c r="K53" i="4"/>
  <c r="J53" i="4"/>
  <c r="I53" i="4"/>
  <c r="H53" i="4"/>
  <c r="G53" i="4"/>
  <c r="E53" i="5" s="1"/>
  <c r="F53" i="4"/>
  <c r="D53" i="5" s="1"/>
  <c r="E53" i="4"/>
  <c r="C53" i="5" s="1"/>
  <c r="B53" i="4"/>
  <c r="D53" i="4" s="1"/>
  <c r="B53" i="5" s="1"/>
  <c r="A53" i="4"/>
  <c r="H53" i="5" s="1"/>
  <c r="R52" i="4"/>
  <c r="G52" i="5" s="1"/>
  <c r="L52" i="4"/>
  <c r="J52" i="4"/>
  <c r="I52" i="4"/>
  <c r="H52" i="4"/>
  <c r="F52" i="5" s="1"/>
  <c r="G52" i="4"/>
  <c r="E52" i="5" s="1"/>
  <c r="F52" i="4"/>
  <c r="D52" i="5" s="1"/>
  <c r="E52" i="4"/>
  <c r="C52" i="5" s="1"/>
  <c r="D52" i="4"/>
  <c r="B52" i="5" s="1"/>
  <c r="B52" i="4"/>
  <c r="C52" i="4" s="1"/>
  <c r="A52" i="5" s="1"/>
  <c r="A52" i="4"/>
  <c r="H52" i="5" s="1"/>
  <c r="R51" i="4"/>
  <c r="G51" i="5" s="1"/>
  <c r="L51" i="4"/>
  <c r="K51" i="4"/>
  <c r="J51" i="4"/>
  <c r="I51" i="4"/>
  <c r="H51" i="4"/>
  <c r="G51" i="4"/>
  <c r="E51" i="5" s="1"/>
  <c r="F51" i="4"/>
  <c r="D51" i="5" s="1"/>
  <c r="E51" i="4"/>
  <c r="C51" i="5" s="1"/>
  <c r="D51" i="4"/>
  <c r="B51" i="5" s="1"/>
  <c r="C51" i="4"/>
  <c r="A51" i="5" s="1"/>
  <c r="B51" i="4"/>
  <c r="A51" i="4"/>
  <c r="H51" i="5" s="1"/>
  <c r="R50" i="4"/>
  <c r="G50" i="5" s="1"/>
  <c r="L50" i="4"/>
  <c r="J50" i="4"/>
  <c r="I50" i="4"/>
  <c r="H50" i="4"/>
  <c r="K50" i="4" s="1"/>
  <c r="G50" i="4"/>
  <c r="E50" i="5" s="1"/>
  <c r="F50" i="4"/>
  <c r="D50" i="5" s="1"/>
  <c r="E50" i="4"/>
  <c r="C50" i="5" s="1"/>
  <c r="B50" i="4"/>
  <c r="D50" i="4" s="1"/>
  <c r="B50" i="5" s="1"/>
  <c r="A50" i="4"/>
  <c r="H50" i="5" s="1"/>
  <c r="R49" i="4"/>
  <c r="G49" i="5" s="1"/>
  <c r="L49" i="4"/>
  <c r="K49" i="4"/>
  <c r="J49" i="4"/>
  <c r="I49" i="4"/>
  <c r="H49" i="4"/>
  <c r="G49" i="4"/>
  <c r="E49" i="5" s="1"/>
  <c r="F49" i="4"/>
  <c r="D49" i="5" s="1"/>
  <c r="E49" i="4"/>
  <c r="C49" i="5" s="1"/>
  <c r="C49" i="4"/>
  <c r="A49" i="5" s="1"/>
  <c r="B49" i="4"/>
  <c r="D49" i="4" s="1"/>
  <c r="B49" i="5" s="1"/>
  <c r="A49" i="4"/>
  <c r="H49" i="5" s="1"/>
  <c r="R48" i="4"/>
  <c r="G48" i="5" s="1"/>
  <c r="L48" i="4"/>
  <c r="K48" i="4"/>
  <c r="J48" i="4"/>
  <c r="I48" i="4"/>
  <c r="H48" i="4"/>
  <c r="F48" i="5" s="1"/>
  <c r="G48" i="4"/>
  <c r="E48" i="5" s="1"/>
  <c r="F48" i="4"/>
  <c r="D48" i="5" s="1"/>
  <c r="E48" i="4"/>
  <c r="C48" i="5" s="1"/>
  <c r="D48" i="4"/>
  <c r="B48" i="5" s="1"/>
  <c r="C48" i="4"/>
  <c r="A48" i="5" s="1"/>
  <c r="B48" i="4"/>
  <c r="A48" i="4"/>
  <c r="H48" i="5" s="1"/>
  <c r="R47" i="4"/>
  <c r="G47" i="5" s="1"/>
  <c r="L47" i="4"/>
  <c r="J47" i="4"/>
  <c r="I47" i="4"/>
  <c r="H47" i="4"/>
  <c r="F47" i="5" s="1"/>
  <c r="G47" i="4"/>
  <c r="E47" i="5" s="1"/>
  <c r="F47" i="4"/>
  <c r="D47" i="5" s="1"/>
  <c r="E47" i="4"/>
  <c r="C47" i="5" s="1"/>
  <c r="C47" i="4"/>
  <c r="A47" i="5" s="1"/>
  <c r="B47" i="4"/>
  <c r="D47" i="4" s="1"/>
  <c r="B47" i="5" s="1"/>
  <c r="A47" i="4"/>
  <c r="H47" i="5" s="1"/>
  <c r="R46" i="4"/>
  <c r="G46" i="5" s="1"/>
  <c r="L46" i="4"/>
  <c r="J46" i="4"/>
  <c r="I46" i="4"/>
  <c r="H46" i="4"/>
  <c r="F46" i="5" s="1"/>
  <c r="G46" i="4"/>
  <c r="E46" i="5" s="1"/>
  <c r="F46" i="4"/>
  <c r="D46" i="5" s="1"/>
  <c r="E46" i="4"/>
  <c r="C46" i="5" s="1"/>
  <c r="B46" i="4"/>
  <c r="D46" i="4" s="1"/>
  <c r="B46" i="5" s="1"/>
  <c r="A46" i="4"/>
  <c r="H46" i="5" s="1"/>
  <c r="R45" i="4"/>
  <c r="G45" i="5" s="1"/>
  <c r="L45" i="4"/>
  <c r="K45" i="4"/>
  <c r="J45" i="4"/>
  <c r="I45" i="4"/>
  <c r="H45" i="4"/>
  <c r="G45" i="4"/>
  <c r="E45" i="5" s="1"/>
  <c r="F45" i="4"/>
  <c r="D45" i="5" s="1"/>
  <c r="E45" i="4"/>
  <c r="C45" i="5" s="1"/>
  <c r="B45" i="4"/>
  <c r="D45" i="4" s="1"/>
  <c r="B45" i="5" s="1"/>
  <c r="A45" i="4"/>
  <c r="H45" i="5" s="1"/>
  <c r="R44" i="4"/>
  <c r="G44" i="5" s="1"/>
  <c r="L44" i="4"/>
  <c r="J44" i="4"/>
  <c r="I44" i="4"/>
  <c r="H44" i="4"/>
  <c r="F44" i="5" s="1"/>
  <c r="G44" i="4"/>
  <c r="E44" i="5" s="1"/>
  <c r="F44" i="4"/>
  <c r="D44" i="5" s="1"/>
  <c r="E44" i="4"/>
  <c r="C44" i="5" s="1"/>
  <c r="D44" i="4"/>
  <c r="B44" i="5" s="1"/>
  <c r="B44" i="4"/>
  <c r="C44" i="4" s="1"/>
  <c r="A44" i="5" s="1"/>
  <c r="A44" i="4"/>
  <c r="H44" i="5" s="1"/>
  <c r="R43" i="4"/>
  <c r="G43" i="5" s="1"/>
  <c r="L43" i="4"/>
  <c r="K43" i="4"/>
  <c r="J43" i="4"/>
  <c r="I43" i="4"/>
  <c r="H43" i="4"/>
  <c r="G43" i="4"/>
  <c r="E43" i="5" s="1"/>
  <c r="F43" i="4"/>
  <c r="D43" i="5" s="1"/>
  <c r="E43" i="4"/>
  <c r="C43" i="5" s="1"/>
  <c r="D43" i="4"/>
  <c r="B43" i="5" s="1"/>
  <c r="C43" i="4"/>
  <c r="A43" i="5" s="1"/>
  <c r="B43" i="4"/>
  <c r="A43" i="4"/>
  <c r="H43" i="5" s="1"/>
  <c r="R42" i="4"/>
  <c r="G42" i="5" s="1"/>
  <c r="L42" i="4"/>
  <c r="J42" i="4"/>
  <c r="I42" i="4"/>
  <c r="H42" i="4"/>
  <c r="K42" i="4" s="1"/>
  <c r="G42" i="4"/>
  <c r="E42" i="5" s="1"/>
  <c r="F42" i="4"/>
  <c r="D42" i="5" s="1"/>
  <c r="E42" i="4"/>
  <c r="C42" i="5" s="1"/>
  <c r="B42" i="4"/>
  <c r="D42" i="4" s="1"/>
  <c r="B42" i="5" s="1"/>
  <c r="A42" i="4"/>
  <c r="H42" i="5" s="1"/>
  <c r="R41" i="4"/>
  <c r="G41" i="5" s="1"/>
  <c r="L41" i="4"/>
  <c r="K41" i="4"/>
  <c r="J41" i="4"/>
  <c r="I41" i="4"/>
  <c r="H41" i="4"/>
  <c r="G41" i="4"/>
  <c r="E41" i="5" s="1"/>
  <c r="F41" i="4"/>
  <c r="D41" i="5" s="1"/>
  <c r="E41" i="4"/>
  <c r="C41" i="5" s="1"/>
  <c r="C41" i="4"/>
  <c r="A41" i="5" s="1"/>
  <c r="B41" i="4"/>
  <c r="D41" i="4" s="1"/>
  <c r="B41" i="5" s="1"/>
  <c r="A41" i="4"/>
  <c r="H41" i="5" s="1"/>
  <c r="R40" i="4"/>
  <c r="G40" i="5" s="1"/>
  <c r="L40" i="4"/>
  <c r="K40" i="4"/>
  <c r="J40" i="4"/>
  <c r="I40" i="4"/>
  <c r="H40" i="4"/>
  <c r="F40" i="5" s="1"/>
  <c r="G40" i="4"/>
  <c r="E40" i="5" s="1"/>
  <c r="F40" i="4"/>
  <c r="D40" i="5" s="1"/>
  <c r="E40" i="4"/>
  <c r="C40" i="5" s="1"/>
  <c r="D40" i="4"/>
  <c r="B40" i="5" s="1"/>
  <c r="C40" i="4"/>
  <c r="A40" i="5" s="1"/>
  <c r="B40" i="4"/>
  <c r="A40" i="4"/>
  <c r="H40" i="5" s="1"/>
  <c r="R39" i="4"/>
  <c r="G39" i="5" s="1"/>
  <c r="L39" i="4"/>
  <c r="J39" i="4"/>
  <c r="I39" i="4"/>
  <c r="H39" i="4"/>
  <c r="F39" i="5" s="1"/>
  <c r="G39" i="4"/>
  <c r="E39" i="5" s="1"/>
  <c r="F39" i="4"/>
  <c r="D39" i="5" s="1"/>
  <c r="E39" i="4"/>
  <c r="C39" i="5" s="1"/>
  <c r="C39" i="4"/>
  <c r="A39" i="5" s="1"/>
  <c r="B39" i="4"/>
  <c r="D39" i="4" s="1"/>
  <c r="B39" i="5" s="1"/>
  <c r="A39" i="4"/>
  <c r="H39" i="5" s="1"/>
  <c r="R38" i="4"/>
  <c r="G38" i="5" s="1"/>
  <c r="L38" i="4"/>
  <c r="J38" i="4"/>
  <c r="I38" i="4"/>
  <c r="H38" i="4"/>
  <c r="F38" i="5" s="1"/>
  <c r="G38" i="4"/>
  <c r="E38" i="5" s="1"/>
  <c r="F38" i="4"/>
  <c r="D38" i="5" s="1"/>
  <c r="E38" i="4"/>
  <c r="C38" i="5" s="1"/>
  <c r="B38" i="4"/>
  <c r="D38" i="4" s="1"/>
  <c r="B38" i="5" s="1"/>
  <c r="A38" i="4"/>
  <c r="H38" i="5" s="1"/>
  <c r="R37" i="4"/>
  <c r="G37" i="5" s="1"/>
  <c r="L37" i="4"/>
  <c r="K37" i="4"/>
  <c r="J37" i="4"/>
  <c r="I37" i="4"/>
  <c r="H37" i="4"/>
  <c r="G37" i="4"/>
  <c r="E37" i="5" s="1"/>
  <c r="F37" i="4"/>
  <c r="D37" i="5" s="1"/>
  <c r="E37" i="4"/>
  <c r="C37" i="5" s="1"/>
  <c r="B37" i="4"/>
  <c r="D37" i="4" s="1"/>
  <c r="B37" i="5" s="1"/>
  <c r="A37" i="4"/>
  <c r="H37" i="5" s="1"/>
  <c r="R36" i="4"/>
  <c r="G36" i="5" s="1"/>
  <c r="L36" i="4"/>
  <c r="J36" i="4"/>
  <c r="I36" i="4"/>
  <c r="H36" i="4"/>
  <c r="F36" i="5" s="1"/>
  <c r="G36" i="4"/>
  <c r="E36" i="5" s="1"/>
  <c r="F36" i="4"/>
  <c r="D36" i="5" s="1"/>
  <c r="E36" i="4"/>
  <c r="C36" i="5" s="1"/>
  <c r="D36" i="4"/>
  <c r="B36" i="5" s="1"/>
  <c r="B36" i="4"/>
  <c r="C36" i="4" s="1"/>
  <c r="A36" i="5" s="1"/>
  <c r="A36" i="4"/>
  <c r="H36" i="5" s="1"/>
  <c r="R35" i="4"/>
  <c r="G35" i="5" s="1"/>
  <c r="L35" i="4"/>
  <c r="K35" i="4"/>
  <c r="J35" i="4"/>
  <c r="I35" i="4"/>
  <c r="H35" i="4"/>
  <c r="G35" i="4"/>
  <c r="E35" i="5" s="1"/>
  <c r="F35" i="4"/>
  <c r="D35" i="5" s="1"/>
  <c r="E35" i="4"/>
  <c r="C35" i="5" s="1"/>
  <c r="D35" i="4"/>
  <c r="B35" i="5" s="1"/>
  <c r="C35" i="4"/>
  <c r="A35" i="5" s="1"/>
  <c r="B35" i="4"/>
  <c r="A35" i="4"/>
  <c r="H35" i="5" s="1"/>
  <c r="R34" i="4"/>
  <c r="G34" i="5" s="1"/>
  <c r="L34" i="4"/>
  <c r="J34" i="4"/>
  <c r="I34" i="4"/>
  <c r="H34" i="4"/>
  <c r="K34" i="4" s="1"/>
  <c r="G34" i="4"/>
  <c r="E34" i="5" s="1"/>
  <c r="F34" i="4"/>
  <c r="D34" i="5" s="1"/>
  <c r="E34" i="4"/>
  <c r="C34" i="5" s="1"/>
  <c r="B34" i="4"/>
  <c r="D34" i="4" s="1"/>
  <c r="B34" i="5" s="1"/>
  <c r="A34" i="4"/>
  <c r="H34" i="5" s="1"/>
  <c r="R33" i="4"/>
  <c r="G33" i="5" s="1"/>
  <c r="L33" i="4"/>
  <c r="K33" i="4"/>
  <c r="J33" i="4"/>
  <c r="I33" i="4"/>
  <c r="H33" i="4"/>
  <c r="G33" i="4"/>
  <c r="E33" i="5" s="1"/>
  <c r="F33" i="4"/>
  <c r="D33" i="5" s="1"/>
  <c r="E33" i="4"/>
  <c r="C33" i="5" s="1"/>
  <c r="C33" i="4"/>
  <c r="A33" i="5" s="1"/>
  <c r="B33" i="4"/>
  <c r="D33" i="4" s="1"/>
  <c r="B33" i="5" s="1"/>
  <c r="A33" i="4"/>
  <c r="H33" i="5" s="1"/>
  <c r="R32" i="4"/>
  <c r="G32" i="5" s="1"/>
  <c r="L32" i="4"/>
  <c r="K32" i="4"/>
  <c r="J32" i="4"/>
  <c r="I32" i="4"/>
  <c r="H32" i="4"/>
  <c r="F32" i="5" s="1"/>
  <c r="G32" i="4"/>
  <c r="E32" i="5" s="1"/>
  <c r="F32" i="4"/>
  <c r="D32" i="5" s="1"/>
  <c r="E32" i="4"/>
  <c r="C32" i="5" s="1"/>
  <c r="D32" i="4"/>
  <c r="B32" i="5" s="1"/>
  <c r="C32" i="4"/>
  <c r="A32" i="5" s="1"/>
  <c r="B32" i="4"/>
  <c r="A32" i="4"/>
  <c r="H32" i="5" s="1"/>
  <c r="R31" i="4"/>
  <c r="G31" i="5" s="1"/>
  <c r="L31" i="4"/>
  <c r="J31" i="4"/>
  <c r="I31" i="4"/>
  <c r="H31" i="4"/>
  <c r="F31" i="5" s="1"/>
  <c r="G31" i="4"/>
  <c r="E31" i="5" s="1"/>
  <c r="F31" i="4"/>
  <c r="D31" i="5" s="1"/>
  <c r="E31" i="4"/>
  <c r="C31" i="5" s="1"/>
  <c r="D31" i="4"/>
  <c r="B31" i="5" s="1"/>
  <c r="C31" i="4"/>
  <c r="A31" i="5" s="1"/>
  <c r="B31" i="4"/>
  <c r="A31" i="4"/>
  <c r="H31" i="5" s="1"/>
  <c r="R30" i="4"/>
  <c r="G30" i="5" s="1"/>
  <c r="L30" i="4"/>
  <c r="J30" i="4"/>
  <c r="I30" i="4"/>
  <c r="H30" i="4"/>
  <c r="F30" i="5" s="1"/>
  <c r="G30" i="4"/>
  <c r="E30" i="5" s="1"/>
  <c r="F30" i="4"/>
  <c r="D30" i="5" s="1"/>
  <c r="E30" i="4"/>
  <c r="C30" i="5" s="1"/>
  <c r="B30" i="4"/>
  <c r="D30" i="4" s="1"/>
  <c r="B30" i="5" s="1"/>
  <c r="A30" i="4"/>
  <c r="H30" i="5" s="1"/>
  <c r="R29" i="4"/>
  <c r="G29" i="5" s="1"/>
  <c r="L29" i="4"/>
  <c r="K29" i="4"/>
  <c r="J29" i="4"/>
  <c r="I29" i="4"/>
  <c r="H29" i="4"/>
  <c r="G29" i="4"/>
  <c r="E29" i="5" s="1"/>
  <c r="F29" i="4"/>
  <c r="D29" i="5" s="1"/>
  <c r="E29" i="4"/>
  <c r="C29" i="5" s="1"/>
  <c r="B29" i="4"/>
  <c r="D29" i="4" s="1"/>
  <c r="B29" i="5" s="1"/>
  <c r="A29" i="4"/>
  <c r="H29" i="5" s="1"/>
  <c r="R28" i="4"/>
  <c r="G28" i="5" s="1"/>
  <c r="L28" i="4"/>
  <c r="J28" i="4"/>
  <c r="I28" i="4"/>
  <c r="H28" i="4"/>
  <c r="F28" i="5" s="1"/>
  <c r="G28" i="4"/>
  <c r="E28" i="5" s="1"/>
  <c r="F28" i="4"/>
  <c r="D28" i="5" s="1"/>
  <c r="E28" i="4"/>
  <c r="C28" i="5" s="1"/>
  <c r="D28" i="4"/>
  <c r="B28" i="5" s="1"/>
  <c r="B28" i="4"/>
  <c r="C28" i="4" s="1"/>
  <c r="A28" i="5" s="1"/>
  <c r="A28" i="4"/>
  <c r="H28" i="5" s="1"/>
  <c r="R27" i="4"/>
  <c r="G27" i="5" s="1"/>
  <c r="L27" i="4"/>
  <c r="K27" i="4"/>
  <c r="J27" i="4"/>
  <c r="I27" i="4"/>
  <c r="H27" i="4"/>
  <c r="G27" i="4"/>
  <c r="E27" i="5" s="1"/>
  <c r="F27" i="4"/>
  <c r="D27" i="5" s="1"/>
  <c r="E27" i="4"/>
  <c r="C27" i="5" s="1"/>
  <c r="D27" i="4"/>
  <c r="B27" i="5" s="1"/>
  <c r="C27" i="4"/>
  <c r="A27" i="5" s="1"/>
  <c r="B27" i="4"/>
  <c r="A27" i="4"/>
  <c r="H27" i="5" s="1"/>
  <c r="R26" i="4"/>
  <c r="G26" i="5" s="1"/>
  <c r="L26" i="4"/>
  <c r="J26" i="4"/>
  <c r="I26" i="4"/>
  <c r="H26" i="4"/>
  <c r="K26" i="4" s="1"/>
  <c r="G26" i="4"/>
  <c r="E26" i="5" s="1"/>
  <c r="F26" i="4"/>
  <c r="D26" i="5" s="1"/>
  <c r="E26" i="4"/>
  <c r="C26" i="5" s="1"/>
  <c r="D26" i="4"/>
  <c r="B26" i="5" s="1"/>
  <c r="B26" i="4"/>
  <c r="C26" i="4" s="1"/>
  <c r="A26" i="5" s="1"/>
  <c r="A26" i="4"/>
  <c r="H26" i="5" s="1"/>
  <c r="R25" i="4"/>
  <c r="G25" i="5" s="1"/>
  <c r="L25" i="4"/>
  <c r="K25" i="4"/>
  <c r="J25" i="4"/>
  <c r="I25" i="4"/>
  <c r="H25" i="4"/>
  <c r="G25" i="4"/>
  <c r="E25" i="5" s="1"/>
  <c r="F25" i="4"/>
  <c r="D25" i="5" s="1"/>
  <c r="E25" i="4"/>
  <c r="C25" i="5" s="1"/>
  <c r="C25" i="4"/>
  <c r="A25" i="5" s="1"/>
  <c r="B25" i="4"/>
  <c r="D25" i="4" s="1"/>
  <c r="B25" i="5" s="1"/>
  <c r="A25" i="4"/>
  <c r="H25" i="5" s="1"/>
  <c r="R24" i="4"/>
  <c r="G24" i="5" s="1"/>
  <c r="L24" i="4"/>
  <c r="K24" i="4"/>
  <c r="J24" i="4"/>
  <c r="I24" i="4"/>
  <c r="H24" i="4"/>
  <c r="F24" i="5" s="1"/>
  <c r="G24" i="4"/>
  <c r="E24" i="5" s="1"/>
  <c r="F24" i="4"/>
  <c r="D24" i="5" s="1"/>
  <c r="E24" i="4"/>
  <c r="C24" i="5" s="1"/>
  <c r="C24" i="4"/>
  <c r="A24" i="5" s="1"/>
  <c r="B24" i="4"/>
  <c r="D24" i="4" s="1"/>
  <c r="B24" i="5" s="1"/>
  <c r="A24" i="4"/>
  <c r="H24" i="5" s="1"/>
  <c r="R23" i="4"/>
  <c r="G23" i="5" s="1"/>
  <c r="L23" i="4"/>
  <c r="J23" i="4"/>
  <c r="I23" i="4"/>
  <c r="H23" i="4"/>
  <c r="F23" i="5" s="1"/>
  <c r="G23" i="4"/>
  <c r="E23" i="5" s="1"/>
  <c r="F23" i="4"/>
  <c r="D23" i="5" s="1"/>
  <c r="E23" i="4"/>
  <c r="C23" i="5" s="1"/>
  <c r="C23" i="4"/>
  <c r="A23" i="5" s="1"/>
  <c r="B23" i="4"/>
  <c r="D23" i="4" s="1"/>
  <c r="B23" i="5" s="1"/>
  <c r="A23" i="4"/>
  <c r="H23" i="5" s="1"/>
  <c r="R22" i="4"/>
  <c r="G22" i="5" s="1"/>
  <c r="L22" i="4"/>
  <c r="K22" i="4"/>
  <c r="J22" i="4"/>
  <c r="I22" i="4"/>
  <c r="H22" i="4"/>
  <c r="F22" i="5" s="1"/>
  <c r="G22" i="4"/>
  <c r="E22" i="5" s="1"/>
  <c r="F22" i="4"/>
  <c r="D22" i="5" s="1"/>
  <c r="E22" i="4"/>
  <c r="C22" i="5" s="1"/>
  <c r="C22" i="4"/>
  <c r="A22" i="5" s="1"/>
  <c r="B22" i="4"/>
  <c r="D22" i="4" s="1"/>
  <c r="B22" i="5" s="1"/>
  <c r="A22" i="4"/>
  <c r="H22" i="5" s="1"/>
  <c r="R21" i="4"/>
  <c r="G21" i="5" s="1"/>
  <c r="L21" i="4"/>
  <c r="J21" i="4"/>
  <c r="I21" i="4"/>
  <c r="H21" i="4"/>
  <c r="F21" i="5" s="1"/>
  <c r="G21" i="4"/>
  <c r="E21" i="5" s="1"/>
  <c r="F21" i="4"/>
  <c r="D21" i="5" s="1"/>
  <c r="E21" i="4"/>
  <c r="C21" i="5" s="1"/>
  <c r="B21" i="4"/>
  <c r="D21" i="4" s="1"/>
  <c r="B21" i="5" s="1"/>
  <c r="A21" i="4"/>
  <c r="H21" i="5" s="1"/>
  <c r="R20" i="4"/>
  <c r="G20" i="5" s="1"/>
  <c r="L20" i="4"/>
  <c r="J20" i="4"/>
  <c r="I20" i="4"/>
  <c r="H20" i="4"/>
  <c r="F20" i="5" s="1"/>
  <c r="G20" i="4"/>
  <c r="E20" i="5" s="1"/>
  <c r="F20" i="4"/>
  <c r="D20" i="5" s="1"/>
  <c r="E20" i="4"/>
  <c r="C20" i="5" s="1"/>
  <c r="D20" i="4"/>
  <c r="B20" i="5" s="1"/>
  <c r="B20" i="4"/>
  <c r="C20" i="4" s="1"/>
  <c r="A20" i="5" s="1"/>
  <c r="A20" i="4"/>
  <c r="H20" i="5" s="1"/>
  <c r="R19" i="4"/>
  <c r="G19" i="5" s="1"/>
  <c r="L19" i="4"/>
  <c r="K19" i="4"/>
  <c r="J19" i="4"/>
  <c r="I19" i="4"/>
  <c r="H19" i="4"/>
  <c r="G19" i="4"/>
  <c r="E19" i="5" s="1"/>
  <c r="F19" i="4"/>
  <c r="D19" i="5" s="1"/>
  <c r="E19" i="4"/>
  <c r="C19" i="5" s="1"/>
  <c r="B19" i="4"/>
  <c r="C19" i="4" s="1"/>
  <c r="A19" i="5" s="1"/>
  <c r="A19" i="4"/>
  <c r="H19" i="5" s="1"/>
  <c r="R18" i="4"/>
  <c r="G18" i="5" s="1"/>
  <c r="L18" i="4"/>
  <c r="J18" i="4"/>
  <c r="I18" i="4"/>
  <c r="H18" i="4"/>
  <c r="K18" i="4" s="1"/>
  <c r="G18" i="4"/>
  <c r="E18" i="5" s="1"/>
  <c r="F18" i="4"/>
  <c r="D18" i="5" s="1"/>
  <c r="E18" i="4"/>
  <c r="C18" i="5" s="1"/>
  <c r="D18" i="4"/>
  <c r="B18" i="5" s="1"/>
  <c r="B18" i="4"/>
  <c r="C18" i="4" s="1"/>
  <c r="A18" i="5" s="1"/>
  <c r="A18" i="4"/>
  <c r="H18" i="5" s="1"/>
  <c r="R17" i="4"/>
  <c r="G17" i="5" s="1"/>
  <c r="L17" i="4"/>
  <c r="K17" i="4"/>
  <c r="J17" i="4"/>
  <c r="I17" i="4"/>
  <c r="H17" i="4"/>
  <c r="G17" i="4"/>
  <c r="E17" i="5" s="1"/>
  <c r="F17" i="4"/>
  <c r="D17" i="5" s="1"/>
  <c r="E17" i="4"/>
  <c r="C17" i="5" s="1"/>
  <c r="D17" i="4"/>
  <c r="B17" i="5" s="1"/>
  <c r="C17" i="4"/>
  <c r="A17" i="5" s="1"/>
  <c r="B17" i="4"/>
  <c r="A17" i="4"/>
  <c r="H17" i="5" s="1"/>
  <c r="R16" i="4"/>
  <c r="G16" i="5" s="1"/>
  <c r="L16" i="4"/>
  <c r="J16" i="4"/>
  <c r="I16" i="4"/>
  <c r="H16" i="4"/>
  <c r="K16" i="4" s="1"/>
  <c r="G16" i="4"/>
  <c r="E16" i="5" s="1"/>
  <c r="F16" i="4"/>
  <c r="D16" i="5" s="1"/>
  <c r="E16" i="4"/>
  <c r="C16" i="5" s="1"/>
  <c r="D16" i="4"/>
  <c r="B16" i="5" s="1"/>
  <c r="C16" i="4"/>
  <c r="A16" i="5" s="1"/>
  <c r="B16" i="4"/>
  <c r="A16" i="4"/>
  <c r="H16" i="5" s="1"/>
  <c r="R15" i="4"/>
  <c r="G15" i="5" s="1"/>
  <c r="L15" i="4"/>
  <c r="J15" i="4"/>
  <c r="I15" i="4"/>
  <c r="H15" i="4"/>
  <c r="F15" i="5" s="1"/>
  <c r="G15" i="4"/>
  <c r="E15" i="5" s="1"/>
  <c r="F15" i="4"/>
  <c r="D15" i="5" s="1"/>
  <c r="E15" i="4"/>
  <c r="C15" i="5" s="1"/>
  <c r="D15" i="4"/>
  <c r="B15" i="5" s="1"/>
  <c r="C15" i="4"/>
  <c r="A15" i="5" s="1"/>
  <c r="B15" i="4"/>
  <c r="A15" i="4"/>
  <c r="H15" i="5" s="1"/>
  <c r="R14" i="4"/>
  <c r="G14" i="5" s="1"/>
  <c r="L14" i="4"/>
  <c r="K14" i="4"/>
  <c r="J14" i="4"/>
  <c r="I14" i="4"/>
  <c r="H14" i="4"/>
  <c r="F14" i="5" s="1"/>
  <c r="G14" i="4"/>
  <c r="E14" i="5" s="1"/>
  <c r="F14" i="4"/>
  <c r="D14" i="5" s="1"/>
  <c r="E14" i="4"/>
  <c r="C14" i="5" s="1"/>
  <c r="C14" i="4"/>
  <c r="A14" i="5" s="1"/>
  <c r="B14" i="4"/>
  <c r="D14" i="4" s="1"/>
  <c r="B14" i="5" s="1"/>
  <c r="A14" i="4"/>
  <c r="H14" i="5" s="1"/>
  <c r="R13" i="4"/>
  <c r="G13" i="5" s="1"/>
  <c r="L13" i="4"/>
  <c r="J13" i="4"/>
  <c r="I13" i="4"/>
  <c r="H13" i="4"/>
  <c r="F13" i="5" s="1"/>
  <c r="G13" i="4"/>
  <c r="E13" i="5" s="1"/>
  <c r="F13" i="4"/>
  <c r="D13" i="5" s="1"/>
  <c r="E13" i="4"/>
  <c r="C13" i="5" s="1"/>
  <c r="B13" i="4"/>
  <c r="D13" i="4" s="1"/>
  <c r="B13" i="5" s="1"/>
  <c r="A13" i="4"/>
  <c r="H13" i="5" s="1"/>
  <c r="R12" i="4"/>
  <c r="G12" i="5" s="1"/>
  <c r="L12" i="4"/>
  <c r="J12" i="4"/>
  <c r="I12" i="4"/>
  <c r="H12" i="4"/>
  <c r="F12" i="5" s="1"/>
  <c r="G12" i="4"/>
  <c r="E12" i="5" s="1"/>
  <c r="F12" i="4"/>
  <c r="D12" i="5" s="1"/>
  <c r="E12" i="4"/>
  <c r="C12" i="5" s="1"/>
  <c r="D12" i="4"/>
  <c r="B12" i="5" s="1"/>
  <c r="B12" i="4"/>
  <c r="C12" i="4" s="1"/>
  <c r="A12" i="5" s="1"/>
  <c r="A12" i="4"/>
  <c r="H12" i="5" s="1"/>
  <c r="R11" i="4"/>
  <c r="G11" i="5" s="1"/>
  <c r="L11" i="4"/>
  <c r="K11" i="4"/>
  <c r="J11" i="4"/>
  <c r="I11" i="4"/>
  <c r="H11" i="4"/>
  <c r="G11" i="4"/>
  <c r="E11" i="5" s="1"/>
  <c r="F11" i="4"/>
  <c r="D11" i="5" s="1"/>
  <c r="E11" i="4"/>
  <c r="C11" i="5" s="1"/>
  <c r="B11" i="4"/>
  <c r="C11" i="4" s="1"/>
  <c r="A11" i="5" s="1"/>
  <c r="A11" i="4"/>
  <c r="H11" i="5" s="1"/>
  <c r="R10" i="4"/>
  <c r="G10" i="5" s="1"/>
  <c r="L10" i="4"/>
  <c r="J10" i="4"/>
  <c r="I10" i="4"/>
  <c r="H10" i="4"/>
  <c r="K10" i="4" s="1"/>
  <c r="G10" i="4"/>
  <c r="E10" i="5" s="1"/>
  <c r="F10" i="4"/>
  <c r="D10" i="5" s="1"/>
  <c r="E10" i="4"/>
  <c r="C10" i="5" s="1"/>
  <c r="D10" i="4"/>
  <c r="B10" i="5" s="1"/>
  <c r="B10" i="4"/>
  <c r="C10" i="4" s="1"/>
  <c r="A10" i="5" s="1"/>
  <c r="A10" i="4"/>
  <c r="H10" i="5" s="1"/>
  <c r="R9" i="4"/>
  <c r="G9" i="5" s="1"/>
  <c r="L9" i="4"/>
  <c r="K9" i="4"/>
  <c r="J9" i="4"/>
  <c r="I9" i="4"/>
  <c r="H9" i="4"/>
  <c r="G9" i="4"/>
  <c r="E9" i="5" s="1"/>
  <c r="F9" i="4"/>
  <c r="D9" i="5" s="1"/>
  <c r="E9" i="4"/>
  <c r="C9" i="5" s="1"/>
  <c r="D9" i="4"/>
  <c r="B9" i="5" s="1"/>
  <c r="C9" i="4"/>
  <c r="A9" i="5" s="1"/>
  <c r="B9" i="4"/>
  <c r="A9" i="4"/>
  <c r="H9" i="5" s="1"/>
  <c r="R8" i="4"/>
  <c r="G8" i="5" s="1"/>
  <c r="L8" i="4"/>
  <c r="J8" i="4"/>
  <c r="I8" i="4"/>
  <c r="H8" i="4"/>
  <c r="F8" i="5" s="1"/>
  <c r="G8" i="4"/>
  <c r="E8" i="5" s="1"/>
  <c r="F8" i="4"/>
  <c r="D8" i="5" s="1"/>
  <c r="E8" i="4"/>
  <c r="C8" i="5" s="1"/>
  <c r="C8" i="4"/>
  <c r="A8" i="5" s="1"/>
  <c r="B8" i="4"/>
  <c r="D8" i="4" s="1"/>
  <c r="B8" i="5" s="1"/>
  <c r="A8" i="4"/>
  <c r="H8" i="5" s="1"/>
  <c r="R7" i="4"/>
  <c r="G7" i="5" s="1"/>
  <c r="L7" i="4"/>
  <c r="J7" i="4"/>
  <c r="I7" i="4"/>
  <c r="H7" i="4"/>
  <c r="F7" i="5" s="1"/>
  <c r="G7" i="4"/>
  <c r="E7" i="5" s="1"/>
  <c r="F7" i="4"/>
  <c r="D7" i="5" s="1"/>
  <c r="E7" i="4"/>
  <c r="C7" i="5" s="1"/>
  <c r="D7" i="4"/>
  <c r="B7" i="5" s="1"/>
  <c r="C7" i="4"/>
  <c r="A7" i="5" s="1"/>
  <c r="B7" i="4"/>
  <c r="A7" i="4"/>
  <c r="H7" i="5" s="1"/>
  <c r="R6" i="4"/>
  <c r="G6" i="5" s="1"/>
  <c r="L6" i="4"/>
  <c r="K6" i="4"/>
  <c r="J6" i="4"/>
  <c r="I6" i="4"/>
  <c r="H6" i="4"/>
  <c r="F6" i="5" s="1"/>
  <c r="G6" i="4"/>
  <c r="E6" i="5" s="1"/>
  <c r="F6" i="4"/>
  <c r="D6" i="5" s="1"/>
  <c r="E6" i="4"/>
  <c r="C6" i="5" s="1"/>
  <c r="B6" i="4"/>
  <c r="D6" i="4" s="1"/>
  <c r="B6" i="5" s="1"/>
  <c r="A6" i="4"/>
  <c r="H6" i="5" s="1"/>
  <c r="R5" i="4"/>
  <c r="G5" i="5" s="1"/>
  <c r="L5" i="4"/>
  <c r="J5" i="4"/>
  <c r="I5" i="4"/>
  <c r="H5" i="4"/>
  <c r="F5" i="5" s="1"/>
  <c r="G5" i="4"/>
  <c r="E5" i="5" s="1"/>
  <c r="F5" i="4"/>
  <c r="D5" i="5" s="1"/>
  <c r="E5" i="4"/>
  <c r="C5" i="5" s="1"/>
  <c r="B5" i="4"/>
  <c r="D5" i="4" s="1"/>
  <c r="B5" i="5" s="1"/>
  <c r="A5" i="4"/>
  <c r="H5" i="5" s="1"/>
  <c r="R4" i="4"/>
  <c r="G4" i="5" s="1"/>
  <c r="L4" i="4"/>
  <c r="J4" i="4"/>
  <c r="I4" i="4"/>
  <c r="H4" i="4"/>
  <c r="F4" i="5" s="1"/>
  <c r="G4" i="4"/>
  <c r="E4" i="5" s="1"/>
  <c r="F4" i="4"/>
  <c r="D4" i="5" s="1"/>
  <c r="E4" i="4"/>
  <c r="C4" i="5" s="1"/>
  <c r="D4" i="4"/>
  <c r="B4" i="5" s="1"/>
  <c r="B4" i="4"/>
  <c r="C4" i="4" s="1"/>
  <c r="A4" i="5" s="1"/>
  <c r="A4" i="4"/>
  <c r="H4" i="5" s="1"/>
  <c r="R3" i="4"/>
  <c r="G3" i="5" s="1"/>
  <c r="L3" i="4"/>
  <c r="K3" i="4"/>
  <c r="J3" i="4"/>
  <c r="I3" i="4"/>
  <c r="H3" i="4"/>
  <c r="G3" i="4"/>
  <c r="E3" i="5" s="1"/>
  <c r="F3" i="4"/>
  <c r="D3" i="5" s="1"/>
  <c r="E3" i="4"/>
  <c r="C3" i="5" s="1"/>
  <c r="B3" i="4"/>
  <c r="C3" i="4" s="1"/>
  <c r="A3" i="5" s="1"/>
  <c r="A3" i="4"/>
  <c r="H3" i="5" s="1"/>
  <c r="R2" i="4"/>
  <c r="G2" i="5" s="1"/>
  <c r="L2" i="4"/>
  <c r="J2" i="4"/>
  <c r="I2" i="4"/>
  <c r="H2" i="4"/>
  <c r="K2" i="4" s="1"/>
  <c r="G2" i="4"/>
  <c r="E2" i="5" s="1"/>
  <c r="F2" i="4"/>
  <c r="D2" i="5" s="1"/>
  <c r="E2" i="4"/>
  <c r="C2" i="5" s="1"/>
  <c r="D2" i="4"/>
  <c r="B2" i="5" s="1"/>
  <c r="B2" i="4"/>
  <c r="C2" i="4" s="1"/>
  <c r="A2" i="5" s="1"/>
  <c r="A2" i="4"/>
  <c r="H2" i="5" s="1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3" i="4" l="1"/>
  <c r="B3" i="5" s="1"/>
  <c r="K8" i="4"/>
  <c r="D11" i="4"/>
  <c r="B11" i="5" s="1"/>
  <c r="D79" i="4"/>
  <c r="C79" i="4"/>
  <c r="D19" i="4"/>
  <c r="B19" i="5" s="1"/>
  <c r="C13" i="4"/>
  <c r="A13" i="5" s="1"/>
  <c r="K13" i="4"/>
  <c r="C21" i="4"/>
  <c r="A21" i="5" s="1"/>
  <c r="K21" i="4"/>
  <c r="C29" i="4"/>
  <c r="A29" i="5" s="1"/>
  <c r="C37" i="4"/>
  <c r="A37" i="5" s="1"/>
  <c r="C45" i="4"/>
  <c r="A45" i="5" s="1"/>
  <c r="C53" i="4"/>
  <c r="A53" i="5" s="1"/>
  <c r="F60" i="5"/>
  <c r="K60" i="4"/>
  <c r="C72" i="4"/>
  <c r="C83" i="4"/>
  <c r="C85" i="4"/>
  <c r="D95" i="4"/>
  <c r="C95" i="4"/>
  <c r="C5" i="4"/>
  <c r="A5" i="5" s="1"/>
  <c r="K5" i="4"/>
  <c r="F9" i="5"/>
  <c r="F17" i="5"/>
  <c r="F25" i="5"/>
  <c r="F33" i="5"/>
  <c r="C34" i="4"/>
  <c r="A34" i="5" s="1"/>
  <c r="F41" i="5"/>
  <c r="C42" i="4"/>
  <c r="A42" i="5" s="1"/>
  <c r="F49" i="5"/>
  <c r="C50" i="4"/>
  <c r="A50" i="5" s="1"/>
  <c r="F57" i="5"/>
  <c r="C58" i="4"/>
  <c r="A58" i="5" s="1"/>
  <c r="C63" i="4"/>
  <c r="A63" i="5" s="1"/>
  <c r="F67" i="5"/>
  <c r="D68" i="4"/>
  <c r="B68" i="5" s="1"/>
  <c r="C70" i="4"/>
  <c r="A70" i="5" s="1"/>
  <c r="D87" i="4"/>
  <c r="C87" i="4"/>
  <c r="C6" i="4"/>
  <c r="A6" i="5" s="1"/>
  <c r="K7" i="4"/>
  <c r="K15" i="4"/>
  <c r="K23" i="4"/>
  <c r="K31" i="4"/>
  <c r="K39" i="4"/>
  <c r="K47" i="4"/>
  <c r="K55" i="4"/>
  <c r="K65" i="4"/>
  <c r="C74" i="4"/>
  <c r="C80" i="4"/>
  <c r="F3" i="5"/>
  <c r="K4" i="4"/>
  <c r="F11" i="5"/>
  <c r="K12" i="4"/>
  <c r="F19" i="5"/>
  <c r="K20" i="4"/>
  <c r="F27" i="5"/>
  <c r="K28" i="4"/>
  <c r="F35" i="5"/>
  <c r="K36" i="4"/>
  <c r="F43" i="5"/>
  <c r="K44" i="4"/>
  <c r="F51" i="5"/>
  <c r="K52" i="4"/>
  <c r="F59" i="5"/>
  <c r="C60" i="4"/>
  <c r="A60" i="5" s="1"/>
  <c r="C78" i="4"/>
  <c r="C96" i="4"/>
  <c r="F16" i="5"/>
  <c r="K69" i="4"/>
  <c r="C88" i="4"/>
  <c r="F29" i="5"/>
  <c r="C30" i="4"/>
  <c r="A30" i="5" s="1"/>
  <c r="K30" i="4"/>
  <c r="F37" i="5"/>
  <c r="C38" i="4"/>
  <c r="A38" i="5" s="1"/>
  <c r="K38" i="4"/>
  <c r="F45" i="5"/>
  <c r="C46" i="4"/>
  <c r="A46" i="5" s="1"/>
  <c r="K46" i="4"/>
  <c r="F53" i="5"/>
  <c r="C54" i="4"/>
  <c r="A54" i="5" s="1"/>
  <c r="K54" i="4"/>
  <c r="F63" i="5"/>
  <c r="C64" i="4"/>
  <c r="A64" i="5" s="1"/>
  <c r="K64" i="4"/>
  <c r="F68" i="5"/>
  <c r="K68" i="4"/>
  <c r="D71" i="4"/>
  <c r="C71" i="4"/>
  <c r="F2" i="5"/>
  <c r="F10" i="5"/>
  <c r="F18" i="5"/>
  <c r="F26" i="5"/>
  <c r="F34" i="5"/>
  <c r="F42" i="5"/>
  <c r="F50" i="5"/>
  <c r="F58" i="5"/>
</calcChain>
</file>

<file path=xl/sharedStrings.xml><?xml version="1.0" encoding="utf-8"?>
<sst xmlns="http://schemas.openxmlformats.org/spreadsheetml/2006/main" count="674" uniqueCount="375">
  <si>
    <t>番号</t>
  </si>
  <si>
    <t>獣種</t>
  </si>
  <si>
    <t>animal</t>
  </si>
  <si>
    <t>イノシシ</t>
  </si>
  <si>
    <t>boar</t>
  </si>
  <si>
    <t>シカ</t>
  </si>
  <si>
    <t>deer</t>
  </si>
  <si>
    <t>サル</t>
  </si>
  <si>
    <t>monkey</t>
  </si>
  <si>
    <t>その他、わからない</t>
  </si>
  <si>
    <t>other</t>
  </si>
  <si>
    <t>userId</t>
  </si>
  <si>
    <t>address</t>
  </si>
  <si>
    <t>latitude</t>
  </si>
  <si>
    <t>longitude</t>
  </si>
  <si>
    <t>damage</t>
  </si>
  <si>
    <t>createdAt</t>
  </si>
  <si>
    <t>日本、〒198-0212 東京都西多摩郡奥多摩町氷川２７２−１</t>
  </si>
  <si>
    <t>https://vermin-network.s3.amazonaws.com/37922a14479b3b3434a8ec7f26892b4919f95a7e923b2e23caad3c5086787aef.jpg</t>
  </si>
  <si>
    <t>2023-03-08T21:38:05.884Z</t>
  </si>
  <si>
    <t>日本、〒198-0225 東京都西多摩郡奥多摩町川野１７４０</t>
  </si>
  <si>
    <t>https://vermin-network.s3.amazonaws.com/29a039e348aad8b595deffccd5d07fd471c1540d724f39dabb5fbdb9c80f1b1d.jpg</t>
  </si>
  <si>
    <t>2023-03-08T11:40:48.876Z</t>
  </si>
  <si>
    <t>日本、〒198-0212 東京都西多摩郡奥多摩町氷川７０２</t>
  </si>
  <si>
    <t>https://vermin-network.s3.amazonaws.com/b397cf706ab952fc182ede84a902b5ce485677e4540b7d13d5a97dace5cd564b.jpg</t>
  </si>
  <si>
    <t>2023-03-07T13:00:47.501Z</t>
  </si>
  <si>
    <t>日本、〒198-0106 東京都西多摩郡奥多摩町棚澤５６５</t>
  </si>
  <si>
    <t>https://vermin-network.s3.amazonaws.com/b4a2bc9e9d7fc6c8117a2b1eda811d1bb53238ac3c0f6423b3c1bd719ba2770e.jpg</t>
  </si>
  <si>
    <t>2023-03-07T10:52:56.765Z</t>
  </si>
  <si>
    <t>日本、〒198-0212 東京都西多摩郡奥多摩町氷川２７８</t>
  </si>
  <si>
    <t>2023-03-07T08:34:04.219Z</t>
  </si>
  <si>
    <t>日本、〒198-0212 東京都西多摩郡奥多摩町氷川１７９９</t>
  </si>
  <si>
    <t>2023-03-07T01:05:33.621Z</t>
  </si>
  <si>
    <t>Japan, 〒198-0212 Tokyo, Nishitama District, Tokyo, Okutama, Hikawa, 神庭沢（バス）</t>
  </si>
  <si>
    <t>https://vermin-network.s3.amazonaws.com/a0210e8d03a9e32f111e5b19e93f54f8753b8762998fa1ff44cd82edf16bccae.jpg</t>
  </si>
  <si>
    <t>2023-03-06T23:21:35.442Z</t>
  </si>
  <si>
    <t>東京都西多摩郡奥多摩町氷川177</t>
  </si>
  <si>
    <t>2023-03-06T01:36:23.771Z</t>
  </si>
  <si>
    <t>東京都西多摩郡奥多摩町氷川210</t>
  </si>
  <si>
    <t>https://vermin-network.s3.amazonaws.com/548f9545f7516cad8b2c6e4b7594530ea639e371d8658198888c9fec90fb4893.jpg</t>
  </si>
  <si>
    <t>2023-03-06T01:31:55.555Z</t>
  </si>
  <si>
    <t>2023-03-06T00:38:07.444Z</t>
  </si>
  <si>
    <t>958 Sakai, Okutama, Nishitama District, Tokyo, Tokyo 198-0222, Japan</t>
  </si>
  <si>
    <t>https://vermin-network.s3.amazonaws.com/ff444f80356ef93414b8f1760e1bcc9b1d1bec463787b552b9299c54af394895.jpg</t>
  </si>
  <si>
    <t>2023-03-05T22:14:04.852Z</t>
  </si>
  <si>
    <t>Japan, 〒198-0212 Tokyo, Nishitama District, Tokyo, Okutama, Hikawa, 川乗橋（バス）</t>
  </si>
  <si>
    <t>https://vermin-network.s3.amazonaws.com/fd0b9607beac2a516ffd167d86d162552f6c86c54bd9be033caeafb572e0a1a6.jpg</t>
  </si>
  <si>
    <t>2023-03-05T22:00:46.684Z</t>
  </si>
  <si>
    <t>東京都西多摩郡奥多摩町氷川760</t>
  </si>
  <si>
    <t>2023-03-05T21:28:57.861Z</t>
  </si>
  <si>
    <t>2023-03-05T19:26:18.674Z</t>
  </si>
  <si>
    <t>2023-03-05T18:42:55.884Z</t>
  </si>
  <si>
    <t>日本、〒198-0225 東京都西多摩郡奥多摩町川野１１２５</t>
  </si>
  <si>
    <t>https://vermin-network.s3.amazonaws.com/09f07886eed2429f3c8930b764ae2e26c6e82628f08d4dcf93ee8ae7f6665425.jpg</t>
  </si>
  <si>
    <t>2023-03-05T17:00:16.211Z</t>
  </si>
  <si>
    <t>東京都西多摩郡奥多摩町</t>
  </si>
  <si>
    <t>2023-03-05T13:47:11.296Z</t>
  </si>
  <si>
    <t>2023-03-05T13:29:38.283Z</t>
  </si>
  <si>
    <t>日本、〒198-0212 東京都西多摩郡奥多摩町氷川１１８４−２</t>
  </si>
  <si>
    <t>https://vermin-network.s3.amazonaws.com/18057449d44811e865d19ab051d5a63b2bb0711c179d62d7368d0ff751b04f0c.jpg</t>
  </si>
  <si>
    <t>2023-03-05T13:18:48.757Z</t>
  </si>
  <si>
    <t>日本、〒198-0212 東京都西多摩郡奥多摩町氷川２７８−１ 奥多摩町立氷川小学校</t>
  </si>
  <si>
    <t>2023-03-05T13:17:52.693Z</t>
  </si>
  <si>
    <t>東京都西多摩郡奥多摩町氷川７６０</t>
  </si>
  <si>
    <t>2023-03-05T13:16:26.805Z</t>
  </si>
  <si>
    <t>東京都西多摩郡奥多摩町境６５４</t>
  </si>
  <si>
    <t>2023-03-05T13:10:42.113Z</t>
  </si>
  <si>
    <t>日本、〒409-0318 山梨県北都留郡丹波山村鴨沢５０６２</t>
  </si>
  <si>
    <t>https://vermin-network.s3.amazonaws.com/12a9ebc432f4252081b052a0ea78a936f93134a47f221bafe39cfba5f5ab759a.jpg</t>
  </si>
  <si>
    <t>2023-03-05T11:35:37.299Z</t>
  </si>
  <si>
    <t>東京都西多摩郡奥多摩町氷川215-6</t>
  </si>
  <si>
    <t>2023-03-05T10:25:25.333Z</t>
  </si>
  <si>
    <t>日本、〒198-0221 東京都西多摩郡奥多摩町留浦１３３７</t>
  </si>
  <si>
    <t>https://vermin-network.s3.amazonaws.com/bf73553ef65830fc746ed96a860bf91acc1cf1f61124bd5425f8a918085aa4a5.jpg</t>
  </si>
  <si>
    <t>2023-03-05T08:57:58.779Z</t>
  </si>
  <si>
    <t>日本、〒198-0221 東京都西多摩郡奥多摩町留浦１３２０−１０</t>
  </si>
  <si>
    <t>https://vermin-network.s3.amazonaws.com/6f60da840f111a2b4c38e6ce0b02f68397d83a4e9adf7ebdfd470e5dc813dbba.jpg</t>
  </si>
  <si>
    <t>2023-03-05T06:33:16.568Z</t>
  </si>
  <si>
    <t>https://vermin-network.s3.amazonaws.com/a8b6836130f7d10c803553a8c16ebb8241345e3a4a22c7edc9cb5c7b02b8c081.jpg</t>
  </si>
  <si>
    <t>2023-03-05T02:20:42.766Z</t>
  </si>
  <si>
    <t>79 Sakai, Okutama, Nishitama District, Tokyo, Tokyo 198-0222, Japan</t>
  </si>
  <si>
    <t>2023-03-05T00:05:53.269Z</t>
  </si>
  <si>
    <t>2023-03-04T21:27:21.090Z</t>
  </si>
  <si>
    <t>2023-03-04T20:55:17.572Z</t>
  </si>
  <si>
    <t>2023-03-04T20:54:59.284Z</t>
  </si>
  <si>
    <t>2023-03-04T20:54:32.172Z</t>
  </si>
  <si>
    <t>collar_id</t>
  </si>
  <si>
    <t>ap</t>
  </si>
  <si>
    <t>date</t>
  </si>
  <si>
    <t>month</t>
  </si>
  <si>
    <t>緯度経度</t>
  </si>
  <si>
    <t>altitude</t>
  </si>
  <si>
    <t>MP1009</t>
  </si>
  <si>
    <t>35.81489,139.11407</t>
  </si>
  <si>
    <t>35.815124,139.11121</t>
  </si>
  <si>
    <t>35.81826,139.094904</t>
  </si>
  <si>
    <t>35.814203,139.092832</t>
  </si>
  <si>
    <t>35.810679,139.089793</t>
  </si>
  <si>
    <t>35.815209,139.091146</t>
  </si>
  <si>
    <t>35.826669,139.078161</t>
  </si>
  <si>
    <t>35.828072,139.073159</t>
  </si>
  <si>
    <t>35.837098,139.081666</t>
  </si>
  <si>
    <t>35.816288,139.092348</t>
  </si>
  <si>
    <t>35.828062,139.072681</t>
  </si>
  <si>
    <t>35.841561,139.061442</t>
  </si>
  <si>
    <t>35.84206,139.063673</t>
  </si>
  <si>
    <t>35.839084,139.056558</t>
  </si>
  <si>
    <t>35.842883,139.064672</t>
  </si>
  <si>
    <t>35.840955,139.07104</t>
  </si>
  <si>
    <t>35.839086,139.073888</t>
  </si>
  <si>
    <t>35.825424,139.077804</t>
  </si>
  <si>
    <t>35.815592,139.09393</t>
  </si>
  <si>
    <t>35.816388,139.09256</t>
  </si>
  <si>
    <t>35.814961,139.09239</t>
  </si>
  <si>
    <t>35.812815,139.097016</t>
  </si>
  <si>
    <t>35.842457,139.059237</t>
  </si>
  <si>
    <t>35.84562,139.054056</t>
  </si>
  <si>
    <t>35.839726,139.061012</t>
  </si>
  <si>
    <t>35.841595,139.058604</t>
  </si>
  <si>
    <t>35.842345,139.057687</t>
  </si>
  <si>
    <t>35.843565,139.058026</t>
  </si>
  <si>
    <t>35.842403,139.05773</t>
  </si>
  <si>
    <t>35.844085,139.05442</t>
  </si>
  <si>
    <t>35.842324,139.056388</t>
  </si>
  <si>
    <t>35.839936,139.071426</t>
  </si>
  <si>
    <t>35.84258,139.077194</t>
  </si>
  <si>
    <t>35.841592,139.062365</t>
  </si>
  <si>
    <t>35.837861,139.058762</t>
  </si>
  <si>
    <t>35.83666,139.066848</t>
  </si>
  <si>
    <t>35.836208,139.064122</t>
  </si>
  <si>
    <t>35.841219,139.062245</t>
  </si>
  <si>
    <t>35.830305,139.080906</t>
  </si>
  <si>
    <t>35.830901,139.088484</t>
  </si>
  <si>
    <t>35.826828,139.077926</t>
  </si>
  <si>
    <t>35.839588,139.07041</t>
  </si>
  <si>
    <t>35.842729,139.058712</t>
  </si>
  <si>
    <t>35.841494,139.058436</t>
  </si>
  <si>
    <t>35.836516,139.06424</t>
  </si>
  <si>
    <t>35.836824,139.063118</t>
  </si>
  <si>
    <t>35.836961,139.065006</t>
  </si>
  <si>
    <t>35.836928,139.062413</t>
  </si>
  <si>
    <t>35.837284,139.061693</t>
  </si>
  <si>
    <t>35.836871,139.06391</t>
  </si>
  <si>
    <t>35.837074,139.062062</t>
  </si>
  <si>
    <t>35.841429,139.059046</t>
  </si>
  <si>
    <t>35.842251,139.060599</t>
  </si>
  <si>
    <t>35.84171,139.05907</t>
  </si>
  <si>
    <t>35.839349,139.058909</t>
  </si>
  <si>
    <t>35.842966,139.060057</t>
  </si>
  <si>
    <t>35.842518,139.060746</t>
  </si>
  <si>
    <t>35.84214,139.059066</t>
  </si>
  <si>
    <t>35.846392,139.063757</t>
  </si>
  <si>
    <t>35.842928,139.059517</t>
  </si>
  <si>
    <t>35.842515,139.059617</t>
  </si>
  <si>
    <t>35.84162,139.059201</t>
  </si>
  <si>
    <t>35.841994,139.05918</t>
  </si>
  <si>
    <t>35.842533,139.05949</t>
  </si>
  <si>
    <t>35.841388,139.059038</t>
  </si>
  <si>
    <t>35.839458,139.057215</t>
  </si>
  <si>
    <t>35.840786,139.058697</t>
  </si>
  <si>
    <t>35.842387,139.060522</t>
  </si>
  <si>
    <t>35.842951,139.059427</t>
  </si>
  <si>
    <t>35.843707,139.056344</t>
  </si>
  <si>
    <t>35.842355,139.058349</t>
  </si>
  <si>
    <t>35.843749,139.059812</t>
  </si>
  <si>
    <t>35.842409,139.057177</t>
  </si>
  <si>
    <t>35.841534,139.058016</t>
  </si>
  <si>
    <t>35.845052,139.053495</t>
  </si>
  <si>
    <t>35.845362,139.053541</t>
  </si>
  <si>
    <t>35.847391,139.047118</t>
  </si>
  <si>
    <t>35.84639,139.049013</t>
  </si>
  <si>
    <t>35.846771,139.049631</t>
  </si>
  <si>
    <t>35.848401,139.061702</t>
  </si>
  <si>
    <t>35.843818,139.055274</t>
  </si>
  <si>
    <t>35.844629,139.054872</t>
  </si>
  <si>
    <t>35.844389,139.060936</t>
  </si>
  <si>
    <t>35.851687,139.050336</t>
  </si>
  <si>
    <t>35.846353,139.049205</t>
  </si>
  <si>
    <t>35.846385,139.049623</t>
  </si>
  <si>
    <t>35.845834,139.056314</t>
  </si>
  <si>
    <t>35.846224,139.049248</t>
  </si>
  <si>
    <t>35.851988,139.050016</t>
  </si>
  <si>
    <t>35.846616,139.048662</t>
  </si>
  <si>
    <t>35.851866,139.056821</t>
  </si>
  <si>
    <t>35.829762,139.086286</t>
  </si>
  <si>
    <t>35.826284,139.081076</t>
  </si>
  <si>
    <t>35.840642,139.045841</t>
  </si>
  <si>
    <t>35.82024,139.09409</t>
  </si>
  <si>
    <t>35.822971,139.083172</t>
  </si>
  <si>
    <t>35.816021,139.094594</t>
  </si>
  <si>
    <t>35.827976,139.07859</t>
  </si>
  <si>
    <t>35.84047,139.040498</t>
  </si>
  <si>
    <t>35.848888,139.060768</t>
  </si>
  <si>
    <t>35.838726,139.080542</t>
  </si>
  <si>
    <t>35.822312,139.096579</t>
  </si>
  <si>
    <t>35.829862,139.08556</t>
  </si>
  <si>
    <t>35.826495,139.079241</t>
  </si>
  <si>
    <t>35.811734,139.099002</t>
  </si>
  <si>
    <t>35.828721,139.081532</t>
  </si>
  <si>
    <t>35.825093,139.104582</t>
  </si>
  <si>
    <t>35.81654,139.104228</t>
  </si>
  <si>
    <t>35.803471,139.105915</t>
  </si>
  <si>
    <t>35.811334,139.098548</t>
  </si>
  <si>
    <t>35.827682,139.0738</t>
  </si>
  <si>
    <t>35.839131,139.071722</t>
  </si>
  <si>
    <t>35.822081,139.084416</t>
  </si>
  <si>
    <t>35.815452,139.092716</t>
  </si>
  <si>
    <t>35.81498,139.095144</t>
  </si>
  <si>
    <t>35.819011,139.086697</t>
  </si>
  <si>
    <t>35.832573,139.105203</t>
  </si>
  <si>
    <t>35.806636,139.105005</t>
  </si>
  <si>
    <t>35.804223,139.107765</t>
  </si>
  <si>
    <t>35.810206,139.099306</t>
  </si>
  <si>
    <t>35.8312,139.097617</t>
  </si>
  <si>
    <t>35.831913,139.081261</t>
  </si>
  <si>
    <t>35.832461,139.101346</t>
  </si>
  <si>
    <t>35.817502,139.10265</t>
  </si>
  <si>
    <t>35.809641,139.108044</t>
  </si>
  <si>
    <t>35.83082,139.088516</t>
  </si>
  <si>
    <t>35.843495,139.069502</t>
  </si>
  <si>
    <t>35.852632,139.054857</t>
  </si>
  <si>
    <t>35.838592,139.067905</t>
  </si>
  <si>
    <t>35.81958,139.107031</t>
  </si>
  <si>
    <t>35.824598,139.096581</t>
  </si>
  <si>
    <t>35.83301,139.079682</t>
  </si>
  <si>
    <t>35.833158,139.063676</t>
  </si>
  <si>
    <t>35.840913,139.052669</t>
  </si>
  <si>
    <t>35.812994,139.092964</t>
  </si>
  <si>
    <t>35.815834,139.090213</t>
  </si>
  <si>
    <t>35.811968,139.089611</t>
  </si>
  <si>
    <t>35.841293,139.041827</t>
  </si>
  <si>
    <t>35.854422,139.051577</t>
  </si>
  <si>
    <t>35.839924,139.063879</t>
  </si>
  <si>
    <t>35.827278,139.075156</t>
  </si>
  <si>
    <t>35.826851,139.091735</t>
  </si>
  <si>
    <t>35.827404,139.099349</t>
  </si>
  <si>
    <t>35.83179,139.065368</t>
  </si>
  <si>
    <t>35.838349,139.058393</t>
  </si>
  <si>
    <t>35.843593,139.059929</t>
  </si>
  <si>
    <t>35.841736,139.042013</t>
  </si>
  <si>
    <t>35.838685,139.062494</t>
  </si>
  <si>
    <t>35.812902,139.10174</t>
  </si>
  <si>
    <t>35.81162,139.111959</t>
  </si>
  <si>
    <t>35.815706,139.091739</t>
  </si>
  <si>
    <t>35.816722,139.107198</t>
  </si>
  <si>
    <t>35.811926,139.110657</t>
  </si>
  <si>
    <t>35.80464,139.108079</t>
  </si>
  <si>
    <t>35.82776,139.074105</t>
  </si>
  <si>
    <t>35.83397,139.072602</t>
  </si>
  <si>
    <t>35.842288,139.045562</t>
  </si>
  <si>
    <t>35.827523,139.077006</t>
  </si>
  <si>
    <t>35.814347,139.086242</t>
  </si>
  <si>
    <t>35.811853,139.108847</t>
  </si>
  <si>
    <t>35.818239,139.095206</t>
  </si>
  <si>
    <t>35.810587,139.089579</t>
  </si>
  <si>
    <t>35.806916,139.088708</t>
  </si>
  <si>
    <t>35.827532,139.07444</t>
  </si>
  <si>
    <t>35.812808,139.104434</t>
  </si>
  <si>
    <t>35.812053,139.111605</t>
  </si>
  <si>
    <t>35.803659,139.106657</t>
  </si>
  <si>
    <t>35.831911,139.097136</t>
  </si>
  <si>
    <t>35.836872,139.070658</t>
  </si>
  <si>
    <t>35.842946,139.040447</t>
  </si>
  <si>
    <t>35.846294,139.054734</t>
  </si>
  <si>
    <t>35.851674,139.046545</t>
  </si>
  <si>
    <t>35.828325,139.084262</t>
  </si>
  <si>
    <t>35.831214,139.102962</t>
  </si>
  <si>
    <t>35.83157,139.099934</t>
  </si>
  <si>
    <t>35.821834,139.092754</t>
  </si>
  <si>
    <t>35.835128,139.088822</t>
  </si>
  <si>
    <t>35.824206,139.107061</t>
  </si>
  <si>
    <t>35.832428,139.092393</t>
  </si>
  <si>
    <t>35.834414,139.0978</t>
  </si>
  <si>
    <t>35.848577,139.046503</t>
  </si>
  <si>
    <t>35.851971,139.057885</t>
  </si>
  <si>
    <t>35.85384,139.04724</t>
  </si>
  <si>
    <t>35.850572,139.051074</t>
  </si>
  <si>
    <t>35.850915,139.04844</t>
  </si>
  <si>
    <t>35.853438,139.058862</t>
  </si>
  <si>
    <t>35.827889,139.056784</t>
  </si>
  <si>
    <t>35.833792,139.064217</t>
  </si>
  <si>
    <t>35.82935,139.105849</t>
  </si>
  <si>
    <t>35.8338,139.104801</t>
  </si>
  <si>
    <t>35.828051,139.107078</t>
  </si>
  <si>
    <t>35.83206,139.097554</t>
  </si>
  <si>
    <t>35.826422,139.084308</t>
  </si>
  <si>
    <t>35.829585,139.102229</t>
  </si>
  <si>
    <t>35.830479,139.102556</t>
  </si>
  <si>
    <t>35.831728,139.104548</t>
  </si>
  <si>
    <t>35.83312,139.099292</t>
  </si>
  <si>
    <t>35.833877,139.101552</t>
  </si>
  <si>
    <t>35.83399,139.090101</t>
  </si>
  <si>
    <t>35.831096,139.097693</t>
  </si>
  <si>
    <t>35.831099,139.101947</t>
  </si>
  <si>
    <t>35.831679,139.102029</t>
  </si>
  <si>
    <t>35.829536,139.101753</t>
  </si>
  <si>
    <t>35.829784,139.101157</t>
  </si>
  <si>
    <t>35.828074,139.103258</t>
  </si>
  <si>
    <t>35.827486,139.106746</t>
  </si>
  <si>
    <t>35.82733,139.101395</t>
  </si>
  <si>
    <t>35.829595,139.099065</t>
  </si>
  <si>
    <t>35.832093,139.095972</t>
  </si>
  <si>
    <t>35.832076,139.083237</t>
  </si>
  <si>
    <t>35.827094,139.077181</t>
  </si>
  <si>
    <t>35.82906,139.070828</t>
  </si>
  <si>
    <t>35.833842,139.056416</t>
  </si>
  <si>
    <t>35.852416,139.050443</t>
  </si>
  <si>
    <t>35.851299,139.050324</t>
  </si>
  <si>
    <t>35.85156,139.052082</t>
  </si>
  <si>
    <t>35.853623,139.053485</t>
  </si>
  <si>
    <t>35.852474,139.055148</t>
  </si>
  <si>
    <t>35.858602,139.061661</t>
  </si>
  <si>
    <t>35.861466,139.054974</t>
  </si>
  <si>
    <t>35.866444,139.056583</t>
  </si>
  <si>
    <t>35.862479,139.05613</t>
  </si>
  <si>
    <t>35.851996,139.054855</t>
  </si>
  <si>
    <t>35.850322,139.050396</t>
  </si>
  <si>
    <t>35.846338,139.082658</t>
  </si>
  <si>
    <t>35.855857,139.0758</t>
  </si>
  <si>
    <t>35.844988,139.063892</t>
  </si>
  <si>
    <t>35.842367,139.040264</t>
  </si>
  <si>
    <t>35.852982,139.048834</t>
  </si>
  <si>
    <t>35.850142,139.056514</t>
  </si>
  <si>
    <t>35.842971,139.044571</t>
  </si>
  <si>
    <t>35.830212,139.104772</t>
  </si>
  <si>
    <t>35.828978,139.107602</t>
  </si>
  <si>
    <t>35.824912,139.106029</t>
  </si>
  <si>
    <t>35.831564,139.099672</t>
  </si>
  <si>
    <t>35.833066,139.100123</t>
  </si>
  <si>
    <t>35.8318,139.098859</t>
  </si>
  <si>
    <t>35.833512,139.097092</t>
  </si>
  <si>
    <t>35.83165,139.09196</t>
  </si>
  <si>
    <t>35.834638,139.087168</t>
  </si>
  <si>
    <t>35.841324,139.055404</t>
  </si>
  <si>
    <t>35.860048,139.059869</t>
  </si>
  <si>
    <t>35.862783,139.058987</t>
  </si>
  <si>
    <t>35.86377,139.057904</t>
  </si>
  <si>
    <t>35.860354,139.056273</t>
  </si>
  <si>
    <t>35.850426,139.046407</t>
  </si>
  <si>
    <t>35.866096,139.059896</t>
  </si>
  <si>
    <t>35.862774,139.061019</t>
  </si>
  <si>
    <t>35.862211,139.057438</t>
  </si>
  <si>
    <t>35.85936,139.061699</t>
  </si>
  <si>
    <t>35.843528,139.080894</t>
  </si>
  <si>
    <t>35.827952,139.104247</t>
  </si>
  <si>
    <t>ユーザーＩＤ</t>
  </si>
  <si>
    <t>報告日時_ISO</t>
  </si>
  <si>
    <t>報告日時</t>
  </si>
  <si>
    <t>報告月（暫定的に報告日とする）</t>
  </si>
  <si>
    <t>場所</t>
  </si>
  <si>
    <t>場所（番地抜き）</t>
  </si>
  <si>
    <t>緯度</t>
  </si>
  <si>
    <t>経度</t>
  </si>
  <si>
    <t>地区名</t>
  </si>
  <si>
    <t>リバースジオコーディング</t>
  </si>
  <si>
    <t>画像URL</t>
  </si>
  <si>
    <t>問合せID_flag_animal</t>
  </si>
  <si>
    <t>問合せID_flag_place</t>
  </si>
  <si>
    <t>問合せID_flag_photo</t>
  </si>
  <si>
    <t>重複登録（論理削除）確認用</t>
  </si>
  <si>
    <t>報告日</t>
  </si>
  <si>
    <t>報告月</t>
  </si>
  <si>
    <t>場所（番地あり）</t>
  </si>
  <si>
    <t>報告者ID</t>
  </si>
  <si>
    <t>Last Automatic Refresh Initiated</t>
  </si>
  <si>
    <t>Last Manual Refresh Requested</t>
  </si>
  <si>
    <t>Time</t>
  </si>
  <si>
    <t>Email</t>
  </si>
  <si>
    <t>Agreed</t>
  </si>
  <si>
    <t>2023-02-25T05:12:41.466Z</t>
  </si>
  <si>
    <t>2023-02-25T05:36:25.479Z</t>
  </si>
  <si>
    <t>2023-02-25T05:40:33.639Z</t>
  </si>
  <si>
    <t>2023-02-25T05:42:51.968Z</t>
  </si>
  <si>
    <t>2023-02-25T06:16:17.196Z</t>
  </si>
  <si>
    <t>2023-02-25T09:07:22.483Z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</si>
</sst>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&quot;-&quot;mm&quot;-&quot;"/>
    <numFmt numFmtId="177" formatCode="yyyy/mm/dd\ h:mm:ss"/>
    <numFmt numFmtId="178" formatCode="yyyy&quot;年&quot;m&quot;月&quot;d&quot;日&quot;dddd&quot; &quot;h&quot;時&quot;mm&quot;分&quot;ss&quot;秒&quot;"/>
    <numFmt numFmtId="179" formatCode="yyyy/mm/dd"/>
    <numFmt numFmtId="180" formatCode="yyyy\-mm\-dd\Thh:mm:ss.000\Z"/>
  </numFmts>
  <fonts count="8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theme="1"/>
      <name val="Arial"/>
    </font>
    <font>
      <sz val="10"/>
      <color rgb="FF171717"/>
      <name val="&quot;Segoe UI&quot;"/>
    </font>
    <font>
      <u/>
      <sz val="10"/>
      <color theme="1"/>
      <name val="Arial"/>
      <family val="2"/>
    </font>
    <font>
      <u/>
      <sz val="10"/>
      <color rgb="FF0000FF"/>
      <name val="Arial"/>
      <family val="2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176" fontId="1" fillId="0" borderId="0" xfId="0" applyNumberFormat="1" applyFont="1"/>
    <xf numFmtId="177" fontId="1" fillId="0" borderId="0" xfId="0" applyNumberFormat="1" applyFont="1"/>
    <xf numFmtId="0" fontId="3" fillId="0" borderId="0" xfId="0" applyFont="1"/>
    <xf numFmtId="178" fontId="3" fillId="0" borderId="0" xfId="0" applyNumberFormat="1" applyFont="1"/>
    <xf numFmtId="177" fontId="4" fillId="2" borderId="0" xfId="0" applyNumberFormat="1" applyFont="1" applyFill="1" applyAlignment="1">
      <alignment horizontal="left"/>
    </xf>
    <xf numFmtId="0" fontId="5" fillId="0" borderId="0" xfId="0" applyFont="1"/>
    <xf numFmtId="177" fontId="3" fillId="0" borderId="0" xfId="0" applyNumberFormat="1" applyFont="1"/>
    <xf numFmtId="0" fontId="6" fillId="0" borderId="0" xfId="0" applyFont="1"/>
    <xf numFmtId="179" fontId="3" fillId="0" borderId="0" xfId="0" applyNumberFormat="1" applyFont="1"/>
    <xf numFmtId="180" fontId="3" fillId="0" borderId="0" xfId="0" applyNumberFormat="1" applyFont="1"/>
    <xf numFmtId="180" fontId="1" fillId="0" borderId="0" xfId="0" applyNumberFormat="1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vermin-network.s3.amazonaws.com/fd0b9607beac2a516ffd167d86d162552f6c86c54bd9be033caeafb572e0a1a6.jpg" TargetMode="External"/><Relationship Id="rId13" Type="http://schemas.openxmlformats.org/officeDocument/2006/relationships/hyperlink" Target="https://vermin-network.s3.amazonaws.com/6f60da840f111a2b4c38e6ce0b02f68397d83a4e9adf7ebdfd470e5dc813dbba.jpg" TargetMode="External"/><Relationship Id="rId3" Type="http://schemas.openxmlformats.org/officeDocument/2006/relationships/hyperlink" Target="https://vermin-network.s3.amazonaws.com/b397cf706ab952fc182ede84a902b5ce485677e4540b7d13d5a97dace5cd564b.jpg" TargetMode="External"/><Relationship Id="rId7" Type="http://schemas.openxmlformats.org/officeDocument/2006/relationships/hyperlink" Target="https://vermin-network.s3.amazonaws.com/ff444f80356ef93414b8f1760e1bcc9b1d1bec463787b552b9299c54af394895.jpg" TargetMode="External"/><Relationship Id="rId12" Type="http://schemas.openxmlformats.org/officeDocument/2006/relationships/hyperlink" Target="https://vermin-network.s3.amazonaws.com/bf73553ef65830fc746ed96a860bf91acc1cf1f61124bd5425f8a918085aa4a5.jpg" TargetMode="External"/><Relationship Id="rId2" Type="http://schemas.openxmlformats.org/officeDocument/2006/relationships/hyperlink" Target="https://vermin-network.s3.amazonaws.com/29a039e348aad8b595deffccd5d07fd471c1540d724f39dabb5fbdb9c80f1b1d.jpg" TargetMode="External"/><Relationship Id="rId1" Type="http://schemas.openxmlformats.org/officeDocument/2006/relationships/hyperlink" Target="https://vermin-network.s3.amazonaws.com/37922a14479b3b3434a8ec7f26892b4919f95a7e923b2e23caad3c5086787aef.jpg" TargetMode="External"/><Relationship Id="rId6" Type="http://schemas.openxmlformats.org/officeDocument/2006/relationships/hyperlink" Target="https://vermin-network.s3.amazonaws.com/548f9545f7516cad8b2c6e4b7594530ea639e371d8658198888c9fec90fb4893.jpg" TargetMode="External"/><Relationship Id="rId11" Type="http://schemas.openxmlformats.org/officeDocument/2006/relationships/hyperlink" Target="https://vermin-network.s3.amazonaws.com/12a9ebc432f4252081b052a0ea78a936f93134a47f221bafe39cfba5f5ab759a.jpg" TargetMode="External"/><Relationship Id="rId5" Type="http://schemas.openxmlformats.org/officeDocument/2006/relationships/hyperlink" Target="https://vermin-network.s3.amazonaws.com/a0210e8d03a9e32f111e5b19e93f54f8753b8762998fa1ff44cd82edf16bccae.jpg" TargetMode="External"/><Relationship Id="rId10" Type="http://schemas.openxmlformats.org/officeDocument/2006/relationships/hyperlink" Target="https://vermin-network.s3.amazonaws.com/18057449d44811e865d19ab051d5a63b2bb0711c179d62d7368d0ff751b04f0c.jpg" TargetMode="External"/><Relationship Id="rId4" Type="http://schemas.openxmlformats.org/officeDocument/2006/relationships/hyperlink" Target="https://vermin-network.s3.amazonaws.com/b4a2bc9e9d7fc6c8117a2b1eda811d1bb53238ac3c0f6423b3c1bd719ba2770e.jpg" TargetMode="External"/><Relationship Id="rId9" Type="http://schemas.openxmlformats.org/officeDocument/2006/relationships/hyperlink" Target="https://vermin-network.s3.amazonaws.com/09f07886eed2429f3c8930b764ae2e26c6e82628f08d4dcf93ee8ae7f6665425.jpg" TargetMode="External"/><Relationship Id="rId14" Type="http://schemas.openxmlformats.org/officeDocument/2006/relationships/hyperlink" Target="https://vermin-network.s3.amazonaws.com/a8b6836130f7d10c803553a8c16ebb8241345e3a4a22c7edc9cb5c7b02b8c08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5"/>
  <sheetViews>
    <sheetView workbookViewId="0"/>
  </sheetViews>
  <sheetFormatPr defaultColWidth="12.6640625" defaultRowHeight="15" customHeight="1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0</v>
      </c>
      <c r="B2" s="1" t="s">
        <v>3</v>
      </c>
      <c r="C2" s="1" t="s">
        <v>4</v>
      </c>
    </row>
    <row r="3" spans="1:3">
      <c r="A3" s="1">
        <v>1</v>
      </c>
      <c r="B3" s="1" t="s">
        <v>5</v>
      </c>
      <c r="C3" s="1" t="s">
        <v>6</v>
      </c>
    </row>
    <row r="4" spans="1:3">
      <c r="A4" s="1">
        <v>2</v>
      </c>
      <c r="B4" s="1" t="s">
        <v>7</v>
      </c>
      <c r="C4" s="1" t="s">
        <v>8</v>
      </c>
    </row>
    <row r="5" spans="1:3">
      <c r="A5" s="1">
        <v>3</v>
      </c>
      <c r="B5" s="1" t="s">
        <v>9</v>
      </c>
      <c r="C5" s="1" t="s">
        <v>10</v>
      </c>
    </row>
  </sheetData>
  <phoneticPr fontId="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33"/>
  <sheetViews>
    <sheetView workbookViewId="0"/>
  </sheetViews>
  <sheetFormatPr defaultColWidth="12.6640625" defaultRowHeight="15" customHeight="1"/>
  <cols>
    <col min="1" max="1" width="5.6640625" customWidth="1"/>
    <col min="2" max="2" width="26.109375" customWidth="1"/>
    <col min="3" max="3" width="26.44140625" customWidth="1"/>
    <col min="5" max="5" width="21.21875" customWidth="1"/>
  </cols>
  <sheetData>
    <row r="1" spans="1:7">
      <c r="A1" s="1" t="s">
        <v>11</v>
      </c>
      <c r="B1" s="1" t="s">
        <v>2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</row>
    <row r="2" spans="1:7">
      <c r="A2" s="1">
        <v>3</v>
      </c>
      <c r="B2" s="1" t="s">
        <v>4</v>
      </c>
      <c r="C2" s="1" t="s">
        <v>17</v>
      </c>
      <c r="D2" s="1">
        <v>35.811324999999997</v>
      </c>
      <c r="E2" s="1">
        <v>139.097576</v>
      </c>
      <c r="F2" s="2" t="s">
        <v>18</v>
      </c>
      <c r="G2" s="1" t="s">
        <v>19</v>
      </c>
    </row>
    <row r="3" spans="1:7">
      <c r="A3" s="1">
        <v>3</v>
      </c>
      <c r="B3" s="1" t="s">
        <v>4</v>
      </c>
      <c r="C3" s="1" t="s">
        <v>20</v>
      </c>
      <c r="D3" s="1">
        <v>35.765867999999998</v>
      </c>
      <c r="E3" s="1">
        <v>139.022288</v>
      </c>
      <c r="F3" s="2" t="s">
        <v>21</v>
      </c>
      <c r="G3" s="1" t="s">
        <v>22</v>
      </c>
    </row>
    <row r="4" spans="1:7">
      <c r="A4" s="1">
        <v>6</v>
      </c>
      <c r="B4" s="1" t="s">
        <v>8</v>
      </c>
      <c r="C4" s="1" t="s">
        <v>23</v>
      </c>
      <c r="D4" s="1">
        <v>35.807220999999998</v>
      </c>
      <c r="E4" s="1">
        <v>139.09917999999999</v>
      </c>
      <c r="F4" s="2" t="s">
        <v>24</v>
      </c>
      <c r="G4" s="1" t="s">
        <v>25</v>
      </c>
    </row>
    <row r="5" spans="1:7">
      <c r="A5" s="1">
        <v>7</v>
      </c>
      <c r="B5" s="1" t="s">
        <v>6</v>
      </c>
      <c r="C5" s="1" t="s">
        <v>26</v>
      </c>
      <c r="D5" s="1">
        <v>35.816882999999997</v>
      </c>
      <c r="E5" s="1">
        <v>139.12660600000001</v>
      </c>
      <c r="F5" s="2" t="s">
        <v>27</v>
      </c>
      <c r="G5" s="1" t="s">
        <v>28</v>
      </c>
    </row>
    <row r="6" spans="1:7">
      <c r="A6" s="1">
        <v>6</v>
      </c>
      <c r="B6" s="1" t="s">
        <v>8</v>
      </c>
      <c r="C6" s="1" t="s">
        <v>29</v>
      </c>
      <c r="D6" s="1">
        <v>35.810529000000002</v>
      </c>
      <c r="E6" s="1">
        <v>139.09729899999999</v>
      </c>
      <c r="F6" s="1"/>
      <c r="G6" s="1" t="s">
        <v>30</v>
      </c>
    </row>
    <row r="7" spans="1:7">
      <c r="A7" s="1">
        <v>4</v>
      </c>
      <c r="B7" s="1" t="s">
        <v>6</v>
      </c>
      <c r="C7" s="1" t="s">
        <v>31</v>
      </c>
      <c r="D7" s="1">
        <v>35.812595999999999</v>
      </c>
      <c r="E7" s="1">
        <v>139.09451000000001</v>
      </c>
      <c r="F7" s="1"/>
      <c r="G7" s="1" t="s">
        <v>32</v>
      </c>
    </row>
    <row r="8" spans="1:7">
      <c r="A8" s="1">
        <v>3</v>
      </c>
      <c r="B8" s="1" t="s">
        <v>8</v>
      </c>
      <c r="C8" s="1" t="s">
        <v>33</v>
      </c>
      <c r="D8" s="1">
        <v>35.839032000000003</v>
      </c>
      <c r="E8" s="1">
        <v>139.07480100000001</v>
      </c>
      <c r="F8" s="2" t="s">
        <v>34</v>
      </c>
      <c r="G8" s="1" t="s">
        <v>35</v>
      </c>
    </row>
    <row r="9" spans="1:7">
      <c r="A9" s="1">
        <v>4</v>
      </c>
      <c r="B9" s="1" t="s">
        <v>4</v>
      </c>
      <c r="C9" s="1" t="s">
        <v>36</v>
      </c>
      <c r="D9" s="1">
        <v>35.807999000000002</v>
      </c>
      <c r="E9" s="1">
        <v>139.09774100000001</v>
      </c>
      <c r="F9" s="1"/>
      <c r="G9" s="1" t="s">
        <v>37</v>
      </c>
    </row>
    <row r="10" spans="1:7">
      <c r="A10" s="1">
        <v>4</v>
      </c>
      <c r="B10" s="1" t="s">
        <v>4</v>
      </c>
      <c r="C10" s="1" t="s">
        <v>38</v>
      </c>
      <c r="D10" s="1">
        <v>35.809215000000002</v>
      </c>
      <c r="E10" s="1">
        <v>139.09666000000001</v>
      </c>
      <c r="F10" s="2" t="s">
        <v>39</v>
      </c>
      <c r="G10" s="1" t="s">
        <v>40</v>
      </c>
    </row>
    <row r="11" spans="1:7">
      <c r="A11" s="1">
        <v>4</v>
      </c>
      <c r="B11" s="1" t="s">
        <v>4</v>
      </c>
      <c r="C11" s="1" t="s">
        <v>36</v>
      </c>
      <c r="D11" s="1">
        <v>35.807999000000002</v>
      </c>
      <c r="E11" s="1">
        <v>139.09774100000001</v>
      </c>
      <c r="F11" s="1"/>
      <c r="G11" s="1" t="s">
        <v>41</v>
      </c>
    </row>
    <row r="12" spans="1:7">
      <c r="A12" s="1">
        <v>3</v>
      </c>
      <c r="B12" s="1" t="s">
        <v>4</v>
      </c>
      <c r="C12" s="1" t="s">
        <v>42</v>
      </c>
      <c r="D12" s="1">
        <v>35.792433000000003</v>
      </c>
      <c r="E12" s="1">
        <v>139.055598</v>
      </c>
      <c r="F12" s="2" t="s">
        <v>43</v>
      </c>
      <c r="G12" s="1" t="s">
        <v>44</v>
      </c>
    </row>
    <row r="13" spans="1:7">
      <c r="A13" s="1">
        <v>3</v>
      </c>
      <c r="B13" s="1" t="s">
        <v>8</v>
      </c>
      <c r="C13" s="1" t="s">
        <v>45</v>
      </c>
      <c r="D13" s="1">
        <v>35.832805999999998</v>
      </c>
      <c r="E13" s="1">
        <v>139.07650899999999</v>
      </c>
      <c r="F13" s="2" t="s">
        <v>46</v>
      </c>
      <c r="G13" s="1" t="s">
        <v>47</v>
      </c>
    </row>
    <row r="14" spans="1:7">
      <c r="A14" s="1">
        <v>4</v>
      </c>
      <c r="B14" s="1" t="s">
        <v>10</v>
      </c>
      <c r="C14" s="1" t="s">
        <v>48</v>
      </c>
      <c r="D14" s="1">
        <v>35.803722</v>
      </c>
      <c r="E14" s="1">
        <v>139.10113799999999</v>
      </c>
      <c r="F14" s="1"/>
      <c r="G14" s="1" t="s">
        <v>49</v>
      </c>
    </row>
    <row r="15" spans="1:7">
      <c r="A15" s="1">
        <v>4</v>
      </c>
      <c r="B15" s="1" t="s">
        <v>4</v>
      </c>
      <c r="C15" s="1" t="s">
        <v>48</v>
      </c>
      <c r="D15" s="1">
        <v>35.803722</v>
      </c>
      <c r="E15" s="1">
        <v>139.10113799999999</v>
      </c>
      <c r="F15" s="1"/>
      <c r="G15" s="1" t="s">
        <v>50</v>
      </c>
    </row>
    <row r="16" spans="1:7">
      <c r="A16" s="1">
        <v>4</v>
      </c>
      <c r="B16" s="1" t="s">
        <v>4</v>
      </c>
      <c r="C16" s="1" t="s">
        <v>23</v>
      </c>
      <c r="D16" s="1">
        <v>35.807167999999997</v>
      </c>
      <c r="E16" s="1">
        <v>139.099335</v>
      </c>
      <c r="F16" s="1"/>
      <c r="G16" s="1" t="s">
        <v>51</v>
      </c>
    </row>
    <row r="17" spans="1:7">
      <c r="A17" s="1">
        <v>1</v>
      </c>
      <c r="B17" s="1" t="s">
        <v>8</v>
      </c>
      <c r="C17" s="1" t="s">
        <v>52</v>
      </c>
      <c r="D17" s="1">
        <v>35.793180999999997</v>
      </c>
      <c r="E17" s="1">
        <v>139.00309100000001</v>
      </c>
      <c r="F17" s="2" t="s">
        <v>53</v>
      </c>
      <c r="G17" s="1" t="s">
        <v>54</v>
      </c>
    </row>
    <row r="18" spans="1:7">
      <c r="A18" s="1">
        <v>4</v>
      </c>
      <c r="B18" s="1" t="s">
        <v>4</v>
      </c>
      <c r="C18" s="1" t="s">
        <v>55</v>
      </c>
      <c r="D18" s="1">
        <v>35.814095999999999</v>
      </c>
      <c r="E18" s="1">
        <v>139.129062</v>
      </c>
      <c r="F18" s="1"/>
      <c r="G18" s="1" t="s">
        <v>56</v>
      </c>
    </row>
    <row r="19" spans="1:7">
      <c r="A19" s="1">
        <v>4</v>
      </c>
      <c r="B19" s="1" t="s">
        <v>8</v>
      </c>
      <c r="C19" s="1" t="s">
        <v>36</v>
      </c>
      <c r="D19" s="1">
        <v>35.807999000000002</v>
      </c>
      <c r="E19" s="1">
        <v>139.09774100000001</v>
      </c>
      <c r="F19" s="1"/>
      <c r="G19" s="1" t="s">
        <v>57</v>
      </c>
    </row>
    <row r="20" spans="1:7">
      <c r="A20" s="1">
        <v>1</v>
      </c>
      <c r="B20" s="1" t="s">
        <v>8</v>
      </c>
      <c r="C20" s="1" t="s">
        <v>58</v>
      </c>
      <c r="D20" s="1">
        <v>35.802011</v>
      </c>
      <c r="E20" s="1">
        <v>139.085947</v>
      </c>
      <c r="F20" s="2" t="s">
        <v>59</v>
      </c>
      <c r="G20" s="1" t="s">
        <v>60</v>
      </c>
    </row>
    <row r="21" spans="1:7">
      <c r="A21" s="1">
        <v>1</v>
      </c>
      <c r="B21" s="1" t="s">
        <v>10</v>
      </c>
      <c r="C21" s="1" t="s">
        <v>61</v>
      </c>
      <c r="D21" s="1">
        <v>35.810169000000002</v>
      </c>
      <c r="E21" s="1">
        <v>139.09728799999999</v>
      </c>
      <c r="F21" s="1"/>
      <c r="G21" s="1" t="s">
        <v>62</v>
      </c>
    </row>
    <row r="22" spans="1:7">
      <c r="A22" s="1">
        <v>4</v>
      </c>
      <c r="B22" s="1" t="s">
        <v>4</v>
      </c>
      <c r="C22" s="1" t="s">
        <v>63</v>
      </c>
      <c r="D22" s="1">
        <v>35.803733000000001</v>
      </c>
      <c r="E22" s="1">
        <v>139.10116300000001</v>
      </c>
      <c r="F22" s="1"/>
      <c r="G22" s="1" t="s">
        <v>64</v>
      </c>
    </row>
    <row r="23" spans="1:7">
      <c r="A23" s="1">
        <v>4</v>
      </c>
      <c r="B23" s="1" t="s">
        <v>6</v>
      </c>
      <c r="C23" s="1" t="s">
        <v>65</v>
      </c>
      <c r="D23" s="1">
        <v>35.787492</v>
      </c>
      <c r="E23" s="1">
        <v>139.076863</v>
      </c>
      <c r="F23" s="1"/>
      <c r="G23" s="1" t="s">
        <v>66</v>
      </c>
    </row>
    <row r="24" spans="1:7">
      <c r="A24" s="1">
        <v>1</v>
      </c>
      <c r="B24" s="1" t="s">
        <v>10</v>
      </c>
      <c r="C24" s="1" t="s">
        <v>67</v>
      </c>
      <c r="D24" s="1">
        <v>35.783772999999997</v>
      </c>
      <c r="E24" s="1">
        <v>138.985761</v>
      </c>
      <c r="F24" s="2" t="s">
        <v>68</v>
      </c>
      <c r="G24" s="1" t="s">
        <v>69</v>
      </c>
    </row>
    <row r="25" spans="1:7">
      <c r="A25" s="1">
        <v>5</v>
      </c>
      <c r="B25" s="1" t="s">
        <v>8</v>
      </c>
      <c r="C25" s="1" t="s">
        <v>70</v>
      </c>
      <c r="D25" s="1">
        <v>35.809542</v>
      </c>
      <c r="E25" s="1">
        <v>139.09619599999999</v>
      </c>
      <c r="F25" s="1"/>
      <c r="G25" s="1" t="s">
        <v>71</v>
      </c>
    </row>
    <row r="26" spans="1:7">
      <c r="A26" s="1">
        <v>1</v>
      </c>
      <c r="B26" s="1" t="s">
        <v>8</v>
      </c>
      <c r="C26" s="1" t="s">
        <v>72</v>
      </c>
      <c r="D26" s="1">
        <v>35.793301999999997</v>
      </c>
      <c r="E26" s="1">
        <v>139.01074499999999</v>
      </c>
      <c r="F26" s="2" t="s">
        <v>73</v>
      </c>
      <c r="G26" s="1" t="s">
        <v>74</v>
      </c>
    </row>
    <row r="27" spans="1:7">
      <c r="A27" s="1">
        <v>1</v>
      </c>
      <c r="B27" s="1" t="s">
        <v>8</v>
      </c>
      <c r="C27" s="1" t="s">
        <v>75</v>
      </c>
      <c r="D27" s="1">
        <v>35.793244000000001</v>
      </c>
      <c r="E27" s="1">
        <v>139.01164</v>
      </c>
      <c r="F27" s="2" t="s">
        <v>76</v>
      </c>
      <c r="G27" s="1" t="s">
        <v>77</v>
      </c>
    </row>
    <row r="28" spans="1:7">
      <c r="A28" s="1">
        <v>4</v>
      </c>
      <c r="B28" s="1" t="s">
        <v>4</v>
      </c>
      <c r="C28" s="1" t="s">
        <v>38</v>
      </c>
      <c r="D28" s="1">
        <v>35.809215000000002</v>
      </c>
      <c r="E28" s="1">
        <v>139.09666000000001</v>
      </c>
      <c r="F28" s="2" t="s">
        <v>78</v>
      </c>
      <c r="G28" s="1" t="s">
        <v>79</v>
      </c>
    </row>
    <row r="29" spans="1:7">
      <c r="A29" s="1">
        <v>3</v>
      </c>
      <c r="B29" s="1" t="s">
        <v>4</v>
      </c>
      <c r="C29" s="1" t="s">
        <v>80</v>
      </c>
      <c r="D29" s="1">
        <v>35.799993999999998</v>
      </c>
      <c r="E29" s="1">
        <v>139.07954000000001</v>
      </c>
      <c r="G29" s="1" t="s">
        <v>81</v>
      </c>
    </row>
    <row r="30" spans="1:7">
      <c r="A30" s="1">
        <v>4</v>
      </c>
      <c r="B30" s="1" t="s">
        <v>6</v>
      </c>
      <c r="C30" s="1" t="s">
        <v>48</v>
      </c>
      <c r="D30" s="1">
        <v>35.803722</v>
      </c>
      <c r="E30" s="1">
        <v>139.10113799999999</v>
      </c>
      <c r="G30" s="1" t="s">
        <v>82</v>
      </c>
    </row>
    <row r="31" spans="1:7">
      <c r="A31" s="1">
        <v>3</v>
      </c>
      <c r="B31" s="1" t="s">
        <v>4</v>
      </c>
      <c r="D31" s="1">
        <v>35.788229999999999</v>
      </c>
      <c r="E31" s="1">
        <v>139.03746100000001</v>
      </c>
      <c r="G31" s="1" t="s">
        <v>83</v>
      </c>
    </row>
    <row r="32" spans="1:7">
      <c r="A32" s="1">
        <v>4</v>
      </c>
      <c r="B32" s="1" t="s">
        <v>4</v>
      </c>
      <c r="D32" s="1">
        <v>35.803348999999997</v>
      </c>
      <c r="E32" s="1">
        <v>139.09433300000001</v>
      </c>
      <c r="G32" s="1" t="s">
        <v>84</v>
      </c>
    </row>
    <row r="33" spans="1:7">
      <c r="A33" s="1">
        <v>1</v>
      </c>
      <c r="B33" s="1" t="s">
        <v>8</v>
      </c>
      <c r="D33" s="1">
        <v>35.798689000000003</v>
      </c>
      <c r="E33" s="1">
        <v>139.05398299999999</v>
      </c>
      <c r="G33" s="1" t="s">
        <v>85</v>
      </c>
    </row>
  </sheetData>
  <phoneticPr fontId="7"/>
  <hyperlinks>
    <hyperlink ref="F2" r:id="rId1" xr:uid="{00000000-0004-0000-0100-000000000000}"/>
    <hyperlink ref="F3" r:id="rId2" xr:uid="{00000000-0004-0000-0100-000001000000}"/>
    <hyperlink ref="F4" r:id="rId3" xr:uid="{00000000-0004-0000-0100-000002000000}"/>
    <hyperlink ref="F5" r:id="rId4" xr:uid="{00000000-0004-0000-0100-000003000000}"/>
    <hyperlink ref="F8" r:id="rId5" xr:uid="{00000000-0004-0000-0100-000004000000}"/>
    <hyperlink ref="F10" r:id="rId6" xr:uid="{00000000-0004-0000-0100-000005000000}"/>
    <hyperlink ref="F12" r:id="rId7" xr:uid="{00000000-0004-0000-0100-000006000000}"/>
    <hyperlink ref="F13" r:id="rId8" xr:uid="{00000000-0004-0000-0100-000007000000}"/>
    <hyperlink ref="F17" r:id="rId9" xr:uid="{00000000-0004-0000-0100-000008000000}"/>
    <hyperlink ref="F20" r:id="rId10" xr:uid="{00000000-0004-0000-0100-000009000000}"/>
    <hyperlink ref="F24" r:id="rId11" xr:uid="{00000000-0004-0000-0100-00000A000000}"/>
    <hyperlink ref="F26" r:id="rId12" xr:uid="{00000000-0004-0000-0100-00000B000000}"/>
    <hyperlink ref="F27" r:id="rId13" xr:uid="{00000000-0004-0000-0100-00000C000000}"/>
    <hyperlink ref="F28" r:id="rId14" xr:uid="{00000000-0004-0000-0100-00000D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253"/>
  <sheetViews>
    <sheetView workbookViewId="0"/>
  </sheetViews>
  <sheetFormatPr defaultColWidth="12.6640625" defaultRowHeight="15" customHeight="1"/>
  <cols>
    <col min="3" max="3" width="9.33203125" customWidth="1"/>
    <col min="4" max="4" width="7.109375" customWidth="1"/>
    <col min="7" max="7" width="18.109375" customWidth="1"/>
  </cols>
  <sheetData>
    <row r="1" spans="1:8">
      <c r="A1" s="1" t="s">
        <v>86</v>
      </c>
      <c r="B1" s="1" t="s">
        <v>87</v>
      </c>
      <c r="C1" s="1" t="s">
        <v>88</v>
      </c>
      <c r="D1" s="3" t="s">
        <v>89</v>
      </c>
      <c r="E1" s="1" t="s">
        <v>13</v>
      </c>
      <c r="F1" s="1" t="s">
        <v>14</v>
      </c>
      <c r="G1" s="1" t="s">
        <v>90</v>
      </c>
      <c r="H1" s="1" t="s">
        <v>91</v>
      </c>
    </row>
    <row r="2" spans="1:8">
      <c r="A2" s="1">
        <v>21003050</v>
      </c>
      <c r="B2" s="1" t="s">
        <v>92</v>
      </c>
      <c r="C2" s="4">
        <v>44647.000694444447</v>
      </c>
      <c r="D2" s="1" t="str">
        <f t="shared" ref="D2:D253" si="0">IF(MONTH(C2)&lt;10,"2022-0"&amp;MONTH(C2),"2022-"&amp;MONTH(C2))</f>
        <v>2022-03</v>
      </c>
      <c r="E2" s="1">
        <v>35.814889999999998</v>
      </c>
      <c r="F2" s="1">
        <v>139.11407</v>
      </c>
      <c r="G2" s="1" t="s">
        <v>93</v>
      </c>
      <c r="H2" s="1">
        <v>463</v>
      </c>
    </row>
    <row r="3" spans="1:8">
      <c r="A3" s="1">
        <v>21003050</v>
      </c>
      <c r="B3" s="1" t="s">
        <v>92</v>
      </c>
      <c r="C3" s="4">
        <v>44648.000694444447</v>
      </c>
      <c r="D3" s="1" t="str">
        <f t="shared" si="0"/>
        <v>2022-03</v>
      </c>
      <c r="E3" s="1">
        <v>35.815123999999997</v>
      </c>
      <c r="F3" s="1">
        <v>139.11121</v>
      </c>
      <c r="G3" s="1" t="s">
        <v>94</v>
      </c>
      <c r="H3" s="1">
        <v>552</v>
      </c>
    </row>
    <row r="4" spans="1:8">
      <c r="A4" s="1">
        <v>21003050</v>
      </c>
      <c r="B4" s="1" t="s">
        <v>92</v>
      </c>
      <c r="C4" s="4">
        <v>44649.000694444447</v>
      </c>
      <c r="D4" s="1" t="str">
        <f t="shared" si="0"/>
        <v>2022-03</v>
      </c>
      <c r="E4" s="1">
        <v>35.818260000000002</v>
      </c>
      <c r="F4" s="1">
        <v>139.09490400000001</v>
      </c>
      <c r="G4" s="1" t="s">
        <v>95</v>
      </c>
      <c r="H4" s="1">
        <v>522</v>
      </c>
    </row>
    <row r="5" spans="1:8">
      <c r="A5" s="1">
        <v>21003050</v>
      </c>
      <c r="B5" s="1" t="s">
        <v>92</v>
      </c>
      <c r="C5" s="4">
        <v>44650.000694444447</v>
      </c>
      <c r="D5" s="1" t="str">
        <f t="shared" si="0"/>
        <v>2022-03</v>
      </c>
      <c r="E5" s="1">
        <v>35.814202999999999</v>
      </c>
      <c r="F5" s="1">
        <v>139.09283199999999</v>
      </c>
      <c r="G5" s="1" t="s">
        <v>96</v>
      </c>
      <c r="H5" s="1">
        <v>471</v>
      </c>
    </row>
    <row r="6" spans="1:8">
      <c r="A6" s="1">
        <v>21003050</v>
      </c>
      <c r="B6" s="1" t="s">
        <v>92</v>
      </c>
      <c r="C6" s="4">
        <v>44651.000694444447</v>
      </c>
      <c r="D6" s="1" t="str">
        <f t="shared" si="0"/>
        <v>2022-03</v>
      </c>
      <c r="E6" s="1">
        <v>35.810679</v>
      </c>
      <c r="F6" s="1">
        <v>139.08979299999999</v>
      </c>
      <c r="G6" s="1" t="s">
        <v>97</v>
      </c>
      <c r="H6" s="1">
        <v>628</v>
      </c>
    </row>
    <row r="7" spans="1:8">
      <c r="A7" s="1">
        <v>21003050</v>
      </c>
      <c r="B7" s="1" t="s">
        <v>92</v>
      </c>
      <c r="C7" s="4">
        <v>44652.000694444447</v>
      </c>
      <c r="D7" s="1" t="str">
        <f t="shared" si="0"/>
        <v>2022-04</v>
      </c>
      <c r="E7" s="1">
        <v>35.815209000000003</v>
      </c>
      <c r="F7" s="1">
        <v>139.09114600000001</v>
      </c>
      <c r="G7" s="1" t="s">
        <v>98</v>
      </c>
      <c r="H7" s="1">
        <v>419</v>
      </c>
    </row>
    <row r="8" spans="1:8">
      <c r="A8" s="1">
        <v>21003050</v>
      </c>
      <c r="B8" s="1" t="s">
        <v>92</v>
      </c>
      <c r="C8" s="4">
        <v>44653.000694444447</v>
      </c>
      <c r="D8" s="1" t="str">
        <f t="shared" si="0"/>
        <v>2022-04</v>
      </c>
      <c r="E8" s="1">
        <v>35.826669000000003</v>
      </c>
      <c r="F8" s="1">
        <v>139.07816099999999</v>
      </c>
      <c r="G8" s="1" t="s">
        <v>99</v>
      </c>
      <c r="H8" s="1">
        <v>565</v>
      </c>
    </row>
    <row r="9" spans="1:8">
      <c r="A9" s="1">
        <v>21003050</v>
      </c>
      <c r="B9" s="1" t="s">
        <v>92</v>
      </c>
      <c r="C9" s="4">
        <v>44654.000694444447</v>
      </c>
      <c r="D9" s="1" t="str">
        <f t="shared" si="0"/>
        <v>2022-04</v>
      </c>
      <c r="E9" s="1">
        <v>35.828071999999999</v>
      </c>
      <c r="F9" s="1">
        <v>139.073159</v>
      </c>
      <c r="G9" s="1" t="s">
        <v>100</v>
      </c>
      <c r="H9" s="1">
        <v>556</v>
      </c>
    </row>
    <row r="10" spans="1:8">
      <c r="A10" s="1">
        <v>21003050</v>
      </c>
      <c r="B10" s="1" t="s">
        <v>92</v>
      </c>
      <c r="C10" s="4">
        <v>44655.000694444447</v>
      </c>
      <c r="D10" s="1" t="str">
        <f t="shared" si="0"/>
        <v>2022-04</v>
      </c>
      <c r="E10" s="1">
        <v>35.837097999999997</v>
      </c>
      <c r="F10" s="1">
        <v>139.08166600000001</v>
      </c>
      <c r="G10" s="1" t="s">
        <v>101</v>
      </c>
      <c r="H10" s="1">
        <v>471</v>
      </c>
    </row>
    <row r="11" spans="1:8">
      <c r="A11" s="1">
        <v>21003050</v>
      </c>
      <c r="B11" s="1" t="s">
        <v>92</v>
      </c>
      <c r="C11" s="4">
        <v>44656.000694444447</v>
      </c>
      <c r="D11" s="1" t="str">
        <f t="shared" si="0"/>
        <v>2022-04</v>
      </c>
      <c r="E11" s="1">
        <v>35.816288</v>
      </c>
      <c r="F11" s="1">
        <v>139.09234799999999</v>
      </c>
      <c r="G11" s="1" t="s">
        <v>102</v>
      </c>
      <c r="H11" s="1">
        <v>359</v>
      </c>
    </row>
    <row r="12" spans="1:8">
      <c r="A12" s="1">
        <v>21003050</v>
      </c>
      <c r="B12" s="1" t="s">
        <v>92</v>
      </c>
      <c r="C12" s="4">
        <v>44657.000694444447</v>
      </c>
      <c r="D12" s="1" t="str">
        <f t="shared" si="0"/>
        <v>2022-04</v>
      </c>
      <c r="E12" s="1">
        <v>35.828062000000003</v>
      </c>
      <c r="F12" s="1">
        <v>139.07268099999999</v>
      </c>
      <c r="G12" s="1" t="s">
        <v>103</v>
      </c>
      <c r="H12" s="1">
        <v>569</v>
      </c>
    </row>
    <row r="13" spans="1:8">
      <c r="A13" s="1">
        <v>21003050</v>
      </c>
      <c r="B13" s="1" t="s">
        <v>92</v>
      </c>
      <c r="C13" s="4">
        <v>44658.000694444447</v>
      </c>
      <c r="D13" s="1" t="str">
        <f t="shared" si="0"/>
        <v>2022-04</v>
      </c>
      <c r="E13" s="1">
        <v>35.841560999999999</v>
      </c>
      <c r="F13" s="1">
        <v>139.061442</v>
      </c>
      <c r="G13" s="1" t="s">
        <v>104</v>
      </c>
      <c r="H13" s="1">
        <v>605</v>
      </c>
    </row>
    <row r="14" spans="1:8">
      <c r="A14" s="1">
        <v>21003050</v>
      </c>
      <c r="B14" s="1" t="s">
        <v>92</v>
      </c>
      <c r="C14" s="4">
        <v>44659.000694444447</v>
      </c>
      <c r="D14" s="1" t="str">
        <f t="shared" si="0"/>
        <v>2022-04</v>
      </c>
      <c r="E14" s="1">
        <v>35.842059999999996</v>
      </c>
      <c r="F14" s="1">
        <v>139.06367299999999</v>
      </c>
      <c r="G14" s="1" t="s">
        <v>105</v>
      </c>
      <c r="H14" s="1">
        <v>557</v>
      </c>
    </row>
    <row r="15" spans="1:8">
      <c r="A15" s="1">
        <v>21003050</v>
      </c>
      <c r="B15" s="1" t="s">
        <v>92</v>
      </c>
      <c r="C15" s="4">
        <v>44660.000694444447</v>
      </c>
      <c r="D15" s="1" t="str">
        <f t="shared" si="0"/>
        <v>2022-04</v>
      </c>
      <c r="E15" s="1">
        <v>35.839084</v>
      </c>
      <c r="F15" s="1">
        <v>139.056558</v>
      </c>
      <c r="G15" s="1" t="s">
        <v>106</v>
      </c>
      <c r="H15" s="1">
        <v>566</v>
      </c>
    </row>
    <row r="16" spans="1:8">
      <c r="A16" s="1">
        <v>21003050</v>
      </c>
      <c r="B16" s="1" t="s">
        <v>92</v>
      </c>
      <c r="C16" s="4">
        <v>44661.000694444447</v>
      </c>
      <c r="D16" s="1" t="str">
        <f t="shared" si="0"/>
        <v>2022-04</v>
      </c>
      <c r="E16" s="1">
        <v>35.842883</v>
      </c>
      <c r="F16" s="1">
        <v>139.064672</v>
      </c>
      <c r="G16" s="1" t="s">
        <v>107</v>
      </c>
      <c r="H16" s="1">
        <v>541</v>
      </c>
    </row>
    <row r="17" spans="1:8">
      <c r="A17" s="1">
        <v>21003050</v>
      </c>
      <c r="B17" s="1" t="s">
        <v>92</v>
      </c>
      <c r="C17" s="4">
        <v>44662.000694444447</v>
      </c>
      <c r="D17" s="1" t="str">
        <f t="shared" si="0"/>
        <v>2022-04</v>
      </c>
      <c r="E17" s="1">
        <v>35.840955000000001</v>
      </c>
      <c r="F17" s="1">
        <v>139.07104000000001</v>
      </c>
      <c r="G17" s="1" t="s">
        <v>108</v>
      </c>
      <c r="H17" s="1">
        <v>651</v>
      </c>
    </row>
    <row r="18" spans="1:8">
      <c r="A18" s="1">
        <v>21003050</v>
      </c>
      <c r="B18" s="1" t="s">
        <v>92</v>
      </c>
      <c r="C18" s="4">
        <v>44663.000694444447</v>
      </c>
      <c r="D18" s="1" t="str">
        <f t="shared" si="0"/>
        <v>2022-04</v>
      </c>
      <c r="E18" s="1">
        <v>35.839086000000002</v>
      </c>
      <c r="F18" s="1">
        <v>139.07388800000001</v>
      </c>
      <c r="G18" s="1" t="s">
        <v>109</v>
      </c>
      <c r="H18" s="1">
        <v>530</v>
      </c>
    </row>
    <row r="19" spans="1:8">
      <c r="A19" s="1">
        <v>21003050</v>
      </c>
      <c r="B19" s="1" t="s">
        <v>92</v>
      </c>
      <c r="C19" s="4">
        <v>44664.000694444447</v>
      </c>
      <c r="D19" s="1" t="str">
        <f t="shared" si="0"/>
        <v>2022-04</v>
      </c>
      <c r="E19" s="1">
        <v>35.825423999999998</v>
      </c>
      <c r="F19" s="1">
        <v>139.07780399999999</v>
      </c>
      <c r="G19" s="1" t="s">
        <v>110</v>
      </c>
      <c r="H19" s="1">
        <v>471</v>
      </c>
    </row>
    <row r="20" spans="1:8">
      <c r="A20" s="1">
        <v>21003050</v>
      </c>
      <c r="B20" s="1" t="s">
        <v>92</v>
      </c>
      <c r="C20" s="4">
        <v>44665.000694444447</v>
      </c>
      <c r="D20" s="1" t="str">
        <f t="shared" si="0"/>
        <v>2022-04</v>
      </c>
      <c r="E20" s="1">
        <v>35.815592000000002</v>
      </c>
      <c r="F20" s="1">
        <v>139.09393</v>
      </c>
      <c r="G20" s="1" t="s">
        <v>111</v>
      </c>
      <c r="H20" s="1">
        <v>381</v>
      </c>
    </row>
    <row r="21" spans="1:8">
      <c r="A21" s="1">
        <v>21003050</v>
      </c>
      <c r="B21" s="1" t="s">
        <v>92</v>
      </c>
      <c r="C21" s="4">
        <v>44666.000694444447</v>
      </c>
      <c r="D21" s="1" t="str">
        <f t="shared" si="0"/>
        <v>2022-04</v>
      </c>
      <c r="E21" s="1">
        <v>35.816388000000003</v>
      </c>
      <c r="F21" s="1">
        <v>139.09255999999999</v>
      </c>
      <c r="G21" s="1" t="s">
        <v>112</v>
      </c>
      <c r="H21" s="1">
        <v>332</v>
      </c>
    </row>
    <row r="22" spans="1:8">
      <c r="A22" s="1">
        <v>21003050</v>
      </c>
      <c r="B22" s="1" t="s">
        <v>92</v>
      </c>
      <c r="C22" s="4">
        <v>44667.000694444447</v>
      </c>
      <c r="D22" s="1" t="str">
        <f t="shared" si="0"/>
        <v>2022-04</v>
      </c>
      <c r="E22" s="1">
        <v>35.814960999999997</v>
      </c>
      <c r="F22" s="1">
        <v>139.09238999999999</v>
      </c>
      <c r="G22" s="1" t="s">
        <v>113</v>
      </c>
      <c r="H22" s="1">
        <v>366</v>
      </c>
    </row>
    <row r="23" spans="1:8">
      <c r="A23" s="1">
        <v>21003050</v>
      </c>
      <c r="B23" s="1" t="s">
        <v>92</v>
      </c>
      <c r="C23" s="4">
        <v>44668.000694444447</v>
      </c>
      <c r="D23" s="1" t="str">
        <f t="shared" si="0"/>
        <v>2022-04</v>
      </c>
      <c r="E23" s="1">
        <v>35.812815000000001</v>
      </c>
      <c r="F23" s="1">
        <v>139.097016</v>
      </c>
      <c r="G23" s="1" t="s">
        <v>114</v>
      </c>
      <c r="H23" s="1">
        <v>381</v>
      </c>
    </row>
    <row r="24" spans="1:8">
      <c r="A24" s="1">
        <v>21003050</v>
      </c>
      <c r="B24" s="1" t="s">
        <v>92</v>
      </c>
      <c r="C24" s="4">
        <v>44669.000694444447</v>
      </c>
      <c r="D24" s="1" t="str">
        <f t="shared" si="0"/>
        <v>2022-04</v>
      </c>
      <c r="E24" s="1">
        <v>35.842457000000003</v>
      </c>
      <c r="F24" s="1">
        <v>139.059237</v>
      </c>
      <c r="G24" s="1" t="s">
        <v>115</v>
      </c>
      <c r="H24" s="1">
        <v>680</v>
      </c>
    </row>
    <row r="25" spans="1:8">
      <c r="A25" s="1">
        <v>21003050</v>
      </c>
      <c r="B25" s="1" t="s">
        <v>92</v>
      </c>
      <c r="C25" s="4">
        <v>44670.000694444447</v>
      </c>
      <c r="D25" s="1" t="str">
        <f t="shared" si="0"/>
        <v>2022-04</v>
      </c>
      <c r="E25" s="1">
        <v>35.845619999999997</v>
      </c>
      <c r="F25" s="1">
        <v>139.054056</v>
      </c>
      <c r="G25" s="1" t="s">
        <v>116</v>
      </c>
      <c r="H25" s="1">
        <v>868</v>
      </c>
    </row>
    <row r="26" spans="1:8">
      <c r="A26" s="1">
        <v>21003050</v>
      </c>
      <c r="B26" s="1" t="s">
        <v>92</v>
      </c>
      <c r="C26" s="4">
        <v>44671.000694444447</v>
      </c>
      <c r="D26" s="1" t="str">
        <f t="shared" si="0"/>
        <v>2022-04</v>
      </c>
      <c r="E26" s="1">
        <v>35.839725999999999</v>
      </c>
      <c r="F26" s="1">
        <v>139.06101200000001</v>
      </c>
      <c r="G26" s="1" t="s">
        <v>117</v>
      </c>
      <c r="H26" s="1">
        <v>499</v>
      </c>
    </row>
    <row r="27" spans="1:8">
      <c r="A27" s="1">
        <v>21003050</v>
      </c>
      <c r="B27" s="1" t="s">
        <v>92</v>
      </c>
      <c r="C27" s="4">
        <v>44672.000694444447</v>
      </c>
      <c r="D27" s="1" t="str">
        <f t="shared" si="0"/>
        <v>2022-04</v>
      </c>
      <c r="E27" s="1">
        <v>35.841594999999998</v>
      </c>
      <c r="F27" s="1">
        <v>139.058604</v>
      </c>
      <c r="G27" s="1" t="s">
        <v>118</v>
      </c>
      <c r="H27" s="1">
        <v>644</v>
      </c>
    </row>
    <row r="28" spans="1:8">
      <c r="A28" s="1">
        <v>21003050</v>
      </c>
      <c r="B28" s="1" t="s">
        <v>92</v>
      </c>
      <c r="C28" s="4">
        <v>44673.000694444447</v>
      </c>
      <c r="D28" s="1" t="str">
        <f t="shared" si="0"/>
        <v>2022-04</v>
      </c>
      <c r="E28" s="1">
        <v>35.842345000000002</v>
      </c>
      <c r="F28" s="1">
        <v>139.05768699999999</v>
      </c>
      <c r="G28" s="1" t="s">
        <v>119</v>
      </c>
      <c r="H28" s="1">
        <v>747</v>
      </c>
    </row>
    <row r="29" spans="1:8">
      <c r="A29" s="1">
        <v>21003050</v>
      </c>
      <c r="B29" s="1" t="s">
        <v>92</v>
      </c>
      <c r="C29" s="4">
        <v>44674.000694444447</v>
      </c>
      <c r="D29" s="1" t="str">
        <f t="shared" si="0"/>
        <v>2022-04</v>
      </c>
      <c r="E29" s="1">
        <v>35.843564999999998</v>
      </c>
      <c r="F29" s="1">
        <v>139.05802600000001</v>
      </c>
      <c r="G29" s="1" t="s">
        <v>120</v>
      </c>
      <c r="H29" s="1">
        <v>812</v>
      </c>
    </row>
    <row r="30" spans="1:8">
      <c r="A30" s="1">
        <v>21003050</v>
      </c>
      <c r="B30" s="1" t="s">
        <v>92</v>
      </c>
      <c r="C30" s="4">
        <v>44675.000694444447</v>
      </c>
      <c r="D30" s="1" t="str">
        <f t="shared" si="0"/>
        <v>2022-04</v>
      </c>
      <c r="E30" s="1">
        <v>35.842402999999997</v>
      </c>
      <c r="F30" s="1">
        <v>139.05772999999999</v>
      </c>
      <c r="G30" s="1" t="s">
        <v>121</v>
      </c>
      <c r="H30" s="1">
        <v>750</v>
      </c>
    </row>
    <row r="31" spans="1:8">
      <c r="A31" s="1">
        <v>21003050</v>
      </c>
      <c r="B31" s="1" t="s">
        <v>92</v>
      </c>
      <c r="C31" s="4">
        <v>44676.000694444447</v>
      </c>
      <c r="D31" s="1" t="str">
        <f t="shared" si="0"/>
        <v>2022-04</v>
      </c>
      <c r="E31" s="1">
        <v>35.844085</v>
      </c>
      <c r="F31" s="1">
        <v>139.05441999999999</v>
      </c>
      <c r="G31" s="1" t="s">
        <v>122</v>
      </c>
      <c r="H31" s="1">
        <v>989</v>
      </c>
    </row>
    <row r="32" spans="1:8">
      <c r="A32" s="1">
        <v>21003050</v>
      </c>
      <c r="B32" s="1" t="s">
        <v>92</v>
      </c>
      <c r="C32" s="4">
        <v>44677.000694444447</v>
      </c>
      <c r="D32" s="1" t="str">
        <f t="shared" si="0"/>
        <v>2022-04</v>
      </c>
      <c r="E32" s="1">
        <v>35.842323999999998</v>
      </c>
      <c r="F32" s="1">
        <v>139.056388</v>
      </c>
      <c r="G32" s="1" t="s">
        <v>123</v>
      </c>
      <c r="H32" s="1">
        <v>786</v>
      </c>
    </row>
    <row r="33" spans="1:8">
      <c r="A33" s="1">
        <v>21003050</v>
      </c>
      <c r="B33" s="1" t="s">
        <v>92</v>
      </c>
      <c r="C33" s="4">
        <v>44678.000694444447</v>
      </c>
      <c r="D33" s="1" t="str">
        <f t="shared" si="0"/>
        <v>2022-04</v>
      </c>
      <c r="E33" s="1">
        <v>35.839936000000002</v>
      </c>
      <c r="F33" s="1">
        <v>139.071426</v>
      </c>
      <c r="G33" s="1" t="s">
        <v>124</v>
      </c>
      <c r="H33" s="1">
        <v>551</v>
      </c>
    </row>
    <row r="34" spans="1:8">
      <c r="A34" s="1">
        <v>21003050</v>
      </c>
      <c r="B34" s="1" t="s">
        <v>92</v>
      </c>
      <c r="C34" s="4">
        <v>44679.000694444447</v>
      </c>
      <c r="D34" s="1" t="str">
        <f t="shared" si="0"/>
        <v>2022-04</v>
      </c>
      <c r="E34" s="1">
        <v>35.842579999999998</v>
      </c>
      <c r="F34" s="1">
        <v>139.07719399999999</v>
      </c>
      <c r="G34" s="1" t="s">
        <v>125</v>
      </c>
      <c r="H34" s="1">
        <v>805</v>
      </c>
    </row>
    <row r="35" spans="1:8">
      <c r="A35" s="1">
        <v>21003050</v>
      </c>
      <c r="B35" s="1" t="s">
        <v>92</v>
      </c>
      <c r="C35" s="4">
        <v>44680.000694444447</v>
      </c>
      <c r="D35" s="1" t="str">
        <f t="shared" si="0"/>
        <v>2022-04</v>
      </c>
      <c r="E35" s="1">
        <v>35.841591999999999</v>
      </c>
      <c r="F35" s="1">
        <v>139.062365</v>
      </c>
      <c r="G35" s="1" t="s">
        <v>126</v>
      </c>
      <c r="H35" s="1">
        <v>564</v>
      </c>
    </row>
    <row r="36" spans="1:8">
      <c r="A36" s="1">
        <v>21003050</v>
      </c>
      <c r="B36" s="1" t="s">
        <v>92</v>
      </c>
      <c r="C36" s="4">
        <v>44681.000694444447</v>
      </c>
      <c r="D36" s="1" t="str">
        <f t="shared" si="0"/>
        <v>2022-04</v>
      </c>
      <c r="E36" s="1">
        <v>35.837860999999997</v>
      </c>
      <c r="F36" s="1">
        <v>139.058762</v>
      </c>
      <c r="G36" s="1" t="s">
        <v>127</v>
      </c>
      <c r="H36" s="1">
        <v>573</v>
      </c>
    </row>
    <row r="37" spans="1:8">
      <c r="A37" s="1">
        <v>21003050</v>
      </c>
      <c r="B37" s="1" t="s">
        <v>92</v>
      </c>
      <c r="C37" s="4">
        <v>44682.000694444447</v>
      </c>
      <c r="D37" s="1" t="str">
        <f t="shared" si="0"/>
        <v>2022-05</v>
      </c>
      <c r="E37" s="1">
        <v>35.836660000000002</v>
      </c>
      <c r="F37" s="1">
        <v>139.06684799999999</v>
      </c>
      <c r="G37" s="1" t="s">
        <v>128</v>
      </c>
      <c r="H37" s="1">
        <v>648</v>
      </c>
    </row>
    <row r="38" spans="1:8">
      <c r="A38" s="1">
        <v>21003050</v>
      </c>
      <c r="B38" s="1" t="s">
        <v>92</v>
      </c>
      <c r="C38" s="4">
        <v>44683.000694444447</v>
      </c>
      <c r="D38" s="1" t="str">
        <f t="shared" si="0"/>
        <v>2022-05</v>
      </c>
      <c r="E38" s="1">
        <v>35.836207999999999</v>
      </c>
      <c r="F38" s="1">
        <v>139.064122</v>
      </c>
      <c r="G38" s="1" t="s">
        <v>129</v>
      </c>
      <c r="H38" s="1">
        <v>685</v>
      </c>
    </row>
    <row r="39" spans="1:8">
      <c r="A39" s="1">
        <v>21003050</v>
      </c>
      <c r="B39" s="1" t="s">
        <v>92</v>
      </c>
      <c r="C39" s="4">
        <v>44684.000694444447</v>
      </c>
      <c r="D39" s="1" t="str">
        <f t="shared" si="0"/>
        <v>2022-05</v>
      </c>
      <c r="E39" s="1">
        <v>35.841219000000002</v>
      </c>
      <c r="F39" s="1">
        <v>139.06224499999999</v>
      </c>
      <c r="G39" s="1" t="s">
        <v>130</v>
      </c>
      <c r="H39" s="1">
        <v>489</v>
      </c>
    </row>
    <row r="40" spans="1:8">
      <c r="A40" s="1">
        <v>21003050</v>
      </c>
      <c r="B40" s="1" t="s">
        <v>92</v>
      </c>
      <c r="C40" s="4">
        <v>44685.000694444447</v>
      </c>
      <c r="D40" s="1" t="str">
        <f t="shared" si="0"/>
        <v>2022-05</v>
      </c>
      <c r="E40" s="1">
        <v>35.830305000000003</v>
      </c>
      <c r="F40" s="1">
        <v>139.080906</v>
      </c>
      <c r="G40" s="1" t="s">
        <v>131</v>
      </c>
      <c r="H40" s="1">
        <v>629</v>
      </c>
    </row>
    <row r="41" spans="1:8">
      <c r="A41" s="1">
        <v>21003050</v>
      </c>
      <c r="B41" s="1" t="s">
        <v>92</v>
      </c>
      <c r="C41" s="4">
        <v>44686.000694444447</v>
      </c>
      <c r="D41" s="1" t="str">
        <f t="shared" si="0"/>
        <v>2022-05</v>
      </c>
      <c r="E41" s="1">
        <v>35.830900999999997</v>
      </c>
      <c r="F41" s="1">
        <v>139.08848399999999</v>
      </c>
      <c r="G41" s="1" t="s">
        <v>132</v>
      </c>
      <c r="H41" s="1">
        <v>911</v>
      </c>
    </row>
    <row r="42" spans="1:8">
      <c r="A42" s="1">
        <v>21003050</v>
      </c>
      <c r="B42" s="1" t="s">
        <v>92</v>
      </c>
      <c r="C42" s="4">
        <v>44687.000694444447</v>
      </c>
      <c r="D42" s="1" t="str">
        <f t="shared" si="0"/>
        <v>2022-05</v>
      </c>
      <c r="E42" s="1">
        <v>35.826827999999999</v>
      </c>
      <c r="F42" s="1">
        <v>139.07792599999999</v>
      </c>
      <c r="G42" s="1" t="s">
        <v>133</v>
      </c>
      <c r="H42" s="1">
        <v>543</v>
      </c>
    </row>
    <row r="43" spans="1:8">
      <c r="A43" s="1">
        <v>21003050</v>
      </c>
      <c r="B43" s="1" t="s">
        <v>92</v>
      </c>
      <c r="C43" s="4">
        <v>44688.000694444447</v>
      </c>
      <c r="D43" s="1" t="str">
        <f t="shared" si="0"/>
        <v>2022-05</v>
      </c>
      <c r="E43" s="1">
        <v>35.839587999999999</v>
      </c>
      <c r="F43" s="1">
        <v>139.07041000000001</v>
      </c>
      <c r="G43" s="1" t="s">
        <v>134</v>
      </c>
      <c r="H43" s="1">
        <v>524</v>
      </c>
    </row>
    <row r="44" spans="1:8">
      <c r="A44" s="1">
        <v>21003050</v>
      </c>
      <c r="B44" s="1" t="s">
        <v>92</v>
      </c>
      <c r="C44" s="4">
        <v>44689.000694444447</v>
      </c>
      <c r="D44" s="1" t="str">
        <f t="shared" si="0"/>
        <v>2022-05</v>
      </c>
      <c r="E44" s="1">
        <v>35.842728999999999</v>
      </c>
      <c r="F44" s="1">
        <v>139.05871200000001</v>
      </c>
      <c r="G44" s="1" t="s">
        <v>135</v>
      </c>
      <c r="H44" s="1">
        <v>723</v>
      </c>
    </row>
    <row r="45" spans="1:8">
      <c r="A45" s="1">
        <v>21003050</v>
      </c>
      <c r="B45" s="1" t="s">
        <v>92</v>
      </c>
      <c r="C45" s="4">
        <v>44690.000694444447</v>
      </c>
      <c r="D45" s="1" t="str">
        <f t="shared" si="0"/>
        <v>2022-05</v>
      </c>
      <c r="E45" s="1">
        <v>35.841493999999997</v>
      </c>
      <c r="F45" s="1">
        <v>139.058436</v>
      </c>
      <c r="G45" s="1" t="s">
        <v>136</v>
      </c>
      <c r="H45" s="1">
        <v>660</v>
      </c>
    </row>
    <row r="46" spans="1:8">
      <c r="A46" s="1">
        <v>21003050</v>
      </c>
      <c r="B46" s="1" t="s">
        <v>92</v>
      </c>
      <c r="C46" s="4">
        <v>44691.000694444447</v>
      </c>
      <c r="D46" s="1" t="str">
        <f t="shared" si="0"/>
        <v>2022-05</v>
      </c>
      <c r="E46" s="1">
        <v>35.836516000000003</v>
      </c>
      <c r="F46" s="1">
        <v>139.06424000000001</v>
      </c>
      <c r="G46" s="1" t="s">
        <v>137</v>
      </c>
      <c r="H46" s="1">
        <v>688</v>
      </c>
    </row>
    <row r="47" spans="1:8">
      <c r="A47" s="1">
        <v>21003050</v>
      </c>
      <c r="B47" s="1" t="s">
        <v>92</v>
      </c>
      <c r="C47" s="4">
        <v>44692.000694444447</v>
      </c>
      <c r="D47" s="1" t="str">
        <f t="shared" si="0"/>
        <v>2022-05</v>
      </c>
      <c r="E47" s="1">
        <v>35.836824</v>
      </c>
      <c r="F47" s="1">
        <v>139.063118</v>
      </c>
      <c r="G47" s="1" t="s">
        <v>138</v>
      </c>
      <c r="H47" s="1">
        <v>669</v>
      </c>
    </row>
    <row r="48" spans="1:8">
      <c r="A48" s="1">
        <v>21003050</v>
      </c>
      <c r="B48" s="1" t="s">
        <v>92</v>
      </c>
      <c r="C48" s="4">
        <v>44693.000694444447</v>
      </c>
      <c r="D48" s="1" t="str">
        <f t="shared" si="0"/>
        <v>2022-05</v>
      </c>
      <c r="E48" s="1">
        <v>35.836961000000002</v>
      </c>
      <c r="F48" s="1">
        <v>139.06500600000001</v>
      </c>
      <c r="G48" s="1" t="s">
        <v>139</v>
      </c>
      <c r="H48" s="1">
        <v>635</v>
      </c>
    </row>
    <row r="49" spans="1:8">
      <c r="A49" s="1">
        <v>21003050</v>
      </c>
      <c r="B49" s="1" t="s">
        <v>92</v>
      </c>
      <c r="C49" s="4">
        <v>44694.000694444447</v>
      </c>
      <c r="D49" s="1" t="str">
        <f t="shared" si="0"/>
        <v>2022-05</v>
      </c>
      <c r="E49" s="1">
        <v>35.836928</v>
      </c>
      <c r="F49" s="1">
        <v>139.06241299999999</v>
      </c>
      <c r="G49" s="1" t="s">
        <v>140</v>
      </c>
      <c r="H49" s="1">
        <v>606</v>
      </c>
    </row>
    <row r="50" spans="1:8">
      <c r="A50" s="1">
        <v>21003050</v>
      </c>
      <c r="B50" s="1" t="s">
        <v>92</v>
      </c>
      <c r="C50" s="4">
        <v>44695.000694444447</v>
      </c>
      <c r="D50" s="1" t="str">
        <f t="shared" si="0"/>
        <v>2022-05</v>
      </c>
      <c r="E50" s="1">
        <v>35.837283999999997</v>
      </c>
      <c r="F50" s="1">
        <v>139.06169299999999</v>
      </c>
      <c r="G50" s="1" t="s">
        <v>141</v>
      </c>
      <c r="H50" s="1">
        <v>613</v>
      </c>
    </row>
    <row r="51" spans="1:8">
      <c r="A51" s="1">
        <v>21003050</v>
      </c>
      <c r="B51" s="1" t="s">
        <v>92</v>
      </c>
      <c r="C51" s="4">
        <v>44696.000694444447</v>
      </c>
      <c r="D51" s="1" t="str">
        <f t="shared" si="0"/>
        <v>2022-05</v>
      </c>
      <c r="E51" s="1">
        <v>35.836871000000002</v>
      </c>
      <c r="F51" s="1">
        <v>139.06390999999999</v>
      </c>
      <c r="G51" s="1" t="s">
        <v>142</v>
      </c>
      <c r="H51" s="1">
        <v>681</v>
      </c>
    </row>
    <row r="52" spans="1:8">
      <c r="A52" s="1">
        <v>21003050</v>
      </c>
      <c r="B52" s="1" t="s">
        <v>92</v>
      </c>
      <c r="C52" s="4">
        <v>44697.000694444447</v>
      </c>
      <c r="D52" s="1" t="str">
        <f t="shared" si="0"/>
        <v>2022-05</v>
      </c>
      <c r="E52" s="1">
        <v>35.837074000000001</v>
      </c>
      <c r="F52" s="1">
        <v>139.062062</v>
      </c>
      <c r="G52" s="1" t="s">
        <v>143</v>
      </c>
      <c r="H52" s="1">
        <v>632</v>
      </c>
    </row>
    <row r="53" spans="1:8">
      <c r="A53" s="1">
        <v>21003050</v>
      </c>
      <c r="B53" s="1" t="s">
        <v>92</v>
      </c>
      <c r="C53" s="4">
        <v>44698.000694444447</v>
      </c>
      <c r="D53" s="1" t="str">
        <f t="shared" si="0"/>
        <v>2022-05</v>
      </c>
      <c r="E53" s="1">
        <v>35.841428999999998</v>
      </c>
      <c r="F53" s="1">
        <v>139.059046</v>
      </c>
      <c r="G53" s="1" t="s">
        <v>144</v>
      </c>
      <c r="H53" s="1">
        <v>643</v>
      </c>
    </row>
    <row r="54" spans="1:8">
      <c r="A54" s="1">
        <v>21003050</v>
      </c>
      <c r="B54" s="1" t="s">
        <v>92</v>
      </c>
      <c r="C54" s="4">
        <v>44699.000694444447</v>
      </c>
      <c r="D54" s="1" t="str">
        <f t="shared" si="0"/>
        <v>2022-05</v>
      </c>
      <c r="E54" s="1">
        <v>35.842250999999997</v>
      </c>
      <c r="F54" s="1">
        <v>139.060599</v>
      </c>
      <c r="G54" s="1" t="s">
        <v>145</v>
      </c>
      <c r="H54" s="1">
        <v>576</v>
      </c>
    </row>
    <row r="55" spans="1:8">
      <c r="A55" s="1">
        <v>21003050</v>
      </c>
      <c r="B55" s="1" t="s">
        <v>92</v>
      </c>
      <c r="C55" s="4">
        <v>44700.000694444447</v>
      </c>
      <c r="D55" s="1" t="str">
        <f t="shared" si="0"/>
        <v>2022-05</v>
      </c>
      <c r="E55" s="1">
        <v>35.841709999999999</v>
      </c>
      <c r="F55" s="1">
        <v>139.05906999999999</v>
      </c>
      <c r="G55" s="1" t="s">
        <v>146</v>
      </c>
      <c r="H55" s="1">
        <v>672</v>
      </c>
    </row>
    <row r="56" spans="1:8">
      <c r="A56" s="1">
        <v>21003050</v>
      </c>
      <c r="B56" s="1" t="s">
        <v>92</v>
      </c>
      <c r="C56" s="4">
        <v>44701.000694444447</v>
      </c>
      <c r="D56" s="1" t="str">
        <f t="shared" si="0"/>
        <v>2022-05</v>
      </c>
      <c r="E56" s="1">
        <v>35.839348999999999</v>
      </c>
      <c r="F56" s="1">
        <v>139.058909</v>
      </c>
      <c r="G56" s="1" t="s">
        <v>147</v>
      </c>
      <c r="H56" s="1">
        <v>627</v>
      </c>
    </row>
    <row r="57" spans="1:8">
      <c r="A57" s="1">
        <v>21003050</v>
      </c>
      <c r="B57" s="1" t="s">
        <v>92</v>
      </c>
      <c r="C57" s="4">
        <v>44702.000694444447</v>
      </c>
      <c r="D57" s="1" t="str">
        <f t="shared" si="0"/>
        <v>2022-05</v>
      </c>
      <c r="E57" s="1">
        <v>35.842965999999997</v>
      </c>
      <c r="F57" s="1">
        <v>139.060057</v>
      </c>
      <c r="G57" s="1" t="s">
        <v>148</v>
      </c>
      <c r="H57" s="1">
        <v>544</v>
      </c>
    </row>
    <row r="58" spans="1:8">
      <c r="A58" s="1">
        <v>21003050</v>
      </c>
      <c r="B58" s="1" t="s">
        <v>92</v>
      </c>
      <c r="C58" s="4">
        <v>44703.000694444447</v>
      </c>
      <c r="D58" s="1" t="str">
        <f t="shared" si="0"/>
        <v>2022-05</v>
      </c>
      <c r="E58" s="1">
        <v>35.842517999999998</v>
      </c>
      <c r="F58" s="1">
        <v>139.06074599999999</v>
      </c>
      <c r="G58" s="1" t="s">
        <v>149</v>
      </c>
      <c r="H58" s="1">
        <v>625</v>
      </c>
    </row>
    <row r="59" spans="1:8">
      <c r="A59" s="1">
        <v>21003050</v>
      </c>
      <c r="B59" s="1" t="s">
        <v>92</v>
      </c>
      <c r="C59" s="4">
        <v>44704.000694444447</v>
      </c>
      <c r="D59" s="1" t="str">
        <f t="shared" si="0"/>
        <v>2022-05</v>
      </c>
      <c r="E59" s="1">
        <v>35.842140000000001</v>
      </c>
      <c r="F59" s="1">
        <v>139.059066</v>
      </c>
      <c r="G59" s="1" t="s">
        <v>150</v>
      </c>
      <c r="H59" s="1">
        <v>674</v>
      </c>
    </row>
    <row r="60" spans="1:8">
      <c r="A60" s="1">
        <v>21003050</v>
      </c>
      <c r="B60" s="1" t="s">
        <v>92</v>
      </c>
      <c r="C60" s="4">
        <v>44705.000694444447</v>
      </c>
      <c r="D60" s="1" t="str">
        <f t="shared" si="0"/>
        <v>2022-05</v>
      </c>
      <c r="E60" s="1">
        <v>35.846392000000002</v>
      </c>
      <c r="F60" s="1">
        <v>139.06375700000001</v>
      </c>
      <c r="G60" s="1" t="s">
        <v>151</v>
      </c>
      <c r="H60" s="1">
        <v>778</v>
      </c>
    </row>
    <row r="61" spans="1:8">
      <c r="A61" s="1">
        <v>21003050</v>
      </c>
      <c r="B61" s="1" t="s">
        <v>92</v>
      </c>
      <c r="C61" s="4">
        <v>44706.000694444447</v>
      </c>
      <c r="D61" s="1" t="str">
        <f t="shared" si="0"/>
        <v>2022-05</v>
      </c>
      <c r="E61" s="1">
        <v>35.842928000000001</v>
      </c>
      <c r="F61" s="1">
        <v>139.059517</v>
      </c>
      <c r="G61" s="1" t="s">
        <v>152</v>
      </c>
      <c r="H61" s="1">
        <v>687</v>
      </c>
    </row>
    <row r="62" spans="1:8">
      <c r="A62" s="1">
        <v>21003050</v>
      </c>
      <c r="B62" s="1" t="s">
        <v>92</v>
      </c>
      <c r="C62" s="4">
        <v>44707.000694444447</v>
      </c>
      <c r="D62" s="1" t="str">
        <f t="shared" si="0"/>
        <v>2022-05</v>
      </c>
      <c r="E62" s="1">
        <v>35.842514999999999</v>
      </c>
      <c r="F62" s="1">
        <v>139.059617</v>
      </c>
      <c r="G62" s="1" t="s">
        <v>153</v>
      </c>
      <c r="H62" s="1">
        <v>662</v>
      </c>
    </row>
    <row r="63" spans="1:8">
      <c r="A63" s="1">
        <v>21003050</v>
      </c>
      <c r="B63" s="1" t="s">
        <v>92</v>
      </c>
      <c r="C63" s="4">
        <v>44708.000694444447</v>
      </c>
      <c r="D63" s="1" t="str">
        <f t="shared" si="0"/>
        <v>2022-05</v>
      </c>
      <c r="E63" s="1">
        <v>35.841619999999999</v>
      </c>
      <c r="F63" s="1">
        <v>139.059201</v>
      </c>
      <c r="G63" s="1" t="s">
        <v>154</v>
      </c>
      <c r="H63" s="1">
        <v>642</v>
      </c>
    </row>
    <row r="64" spans="1:8">
      <c r="A64" s="1">
        <v>21003050</v>
      </c>
      <c r="B64" s="1" t="s">
        <v>92</v>
      </c>
      <c r="C64" s="4">
        <v>44709.000694444447</v>
      </c>
      <c r="D64" s="1" t="str">
        <f t="shared" si="0"/>
        <v>2022-05</v>
      </c>
      <c r="E64" s="1">
        <v>35.841994</v>
      </c>
      <c r="F64" s="1">
        <v>139.05918</v>
      </c>
      <c r="G64" s="1" t="s">
        <v>155</v>
      </c>
      <c r="H64" s="1">
        <v>651</v>
      </c>
    </row>
    <row r="65" spans="1:8">
      <c r="A65" s="1">
        <v>21003050</v>
      </c>
      <c r="B65" s="1" t="s">
        <v>92</v>
      </c>
      <c r="C65" s="4">
        <v>44710.000694444447</v>
      </c>
      <c r="D65" s="1" t="str">
        <f t="shared" si="0"/>
        <v>2022-05</v>
      </c>
      <c r="E65" s="1">
        <v>35.842533000000003</v>
      </c>
      <c r="F65" s="1">
        <v>139.05949000000001</v>
      </c>
      <c r="G65" s="1" t="s">
        <v>156</v>
      </c>
      <c r="H65" s="1">
        <v>676</v>
      </c>
    </row>
    <row r="66" spans="1:8">
      <c r="A66" s="1">
        <v>21003050</v>
      </c>
      <c r="B66" s="1" t="s">
        <v>92</v>
      </c>
      <c r="C66" s="4">
        <v>44711.000694444447</v>
      </c>
      <c r="D66" s="1" t="str">
        <f t="shared" si="0"/>
        <v>2022-05</v>
      </c>
      <c r="E66" s="1">
        <v>35.841388000000002</v>
      </c>
      <c r="F66" s="1">
        <v>139.05903799999999</v>
      </c>
      <c r="G66" s="1" t="s">
        <v>157</v>
      </c>
      <c r="H66" s="1">
        <v>628</v>
      </c>
    </row>
    <row r="67" spans="1:8">
      <c r="A67" s="1">
        <v>21003050</v>
      </c>
      <c r="B67" s="1" t="s">
        <v>92</v>
      </c>
      <c r="C67" s="4">
        <v>44712.000694444447</v>
      </c>
      <c r="D67" s="1" t="str">
        <f t="shared" si="0"/>
        <v>2022-05</v>
      </c>
      <c r="E67" s="1">
        <v>35.839458</v>
      </c>
      <c r="F67" s="1">
        <v>139.05721500000001</v>
      </c>
      <c r="G67" s="1" t="s">
        <v>158</v>
      </c>
      <c r="H67" s="1">
        <v>653</v>
      </c>
    </row>
    <row r="68" spans="1:8">
      <c r="A68" s="1">
        <v>21003050</v>
      </c>
      <c r="B68" s="1" t="s">
        <v>92</v>
      </c>
      <c r="C68" s="4">
        <v>44713.000694444447</v>
      </c>
      <c r="D68" s="1" t="str">
        <f t="shared" si="0"/>
        <v>2022-06</v>
      </c>
      <c r="E68" s="1">
        <v>35.840786000000001</v>
      </c>
      <c r="F68" s="1">
        <v>139.058697</v>
      </c>
      <c r="G68" s="1" t="s">
        <v>159</v>
      </c>
      <c r="H68" s="1">
        <v>548</v>
      </c>
    </row>
    <row r="69" spans="1:8">
      <c r="A69" s="1">
        <v>21003050</v>
      </c>
      <c r="B69" s="1" t="s">
        <v>92</v>
      </c>
      <c r="C69" s="4">
        <v>44714.000694444447</v>
      </c>
      <c r="D69" s="1" t="str">
        <f t="shared" si="0"/>
        <v>2022-06</v>
      </c>
      <c r="E69" s="1">
        <v>35.842387000000002</v>
      </c>
      <c r="F69" s="1">
        <v>139.06052199999999</v>
      </c>
      <c r="G69" s="1" t="s">
        <v>160</v>
      </c>
      <c r="H69" s="1">
        <v>567</v>
      </c>
    </row>
    <row r="70" spans="1:8">
      <c r="A70" s="1">
        <v>21003050</v>
      </c>
      <c r="B70" s="1" t="s">
        <v>92</v>
      </c>
      <c r="C70" s="4">
        <v>44715.000694444447</v>
      </c>
      <c r="D70" s="1" t="str">
        <f t="shared" si="0"/>
        <v>2022-06</v>
      </c>
      <c r="E70" s="1">
        <v>35.842950999999999</v>
      </c>
      <c r="F70" s="1">
        <v>139.059427</v>
      </c>
      <c r="G70" s="1" t="s">
        <v>161</v>
      </c>
      <c r="H70" s="1">
        <v>698</v>
      </c>
    </row>
    <row r="71" spans="1:8">
      <c r="A71" s="1">
        <v>21003050</v>
      </c>
      <c r="B71" s="1" t="s">
        <v>92</v>
      </c>
      <c r="C71" s="4">
        <v>44716.000694444447</v>
      </c>
      <c r="D71" s="1" t="str">
        <f t="shared" si="0"/>
        <v>2022-06</v>
      </c>
      <c r="E71" s="1">
        <v>35.843707000000002</v>
      </c>
      <c r="F71" s="1">
        <v>139.056344</v>
      </c>
      <c r="G71" s="1" t="s">
        <v>162</v>
      </c>
      <c r="H71" s="1">
        <v>903</v>
      </c>
    </row>
    <row r="72" spans="1:8">
      <c r="A72" s="1">
        <v>21003050</v>
      </c>
      <c r="B72" s="1" t="s">
        <v>92</v>
      </c>
      <c r="C72" s="4">
        <v>44717.000694444447</v>
      </c>
      <c r="D72" s="1" t="str">
        <f t="shared" si="0"/>
        <v>2022-06</v>
      </c>
      <c r="E72" s="1">
        <v>35.842354999999998</v>
      </c>
      <c r="F72" s="1">
        <v>139.05834899999999</v>
      </c>
      <c r="G72" s="1" t="s">
        <v>163</v>
      </c>
      <c r="H72" s="1">
        <v>665</v>
      </c>
    </row>
    <row r="73" spans="1:8">
      <c r="A73" s="1">
        <v>21003050</v>
      </c>
      <c r="B73" s="1" t="s">
        <v>92</v>
      </c>
      <c r="C73" s="4">
        <v>44718.000694444447</v>
      </c>
      <c r="D73" s="1" t="str">
        <f t="shared" si="0"/>
        <v>2022-06</v>
      </c>
      <c r="E73" s="1">
        <v>35.843749000000003</v>
      </c>
      <c r="F73" s="1">
        <v>139.05981199999999</v>
      </c>
      <c r="G73" s="1" t="s">
        <v>164</v>
      </c>
      <c r="H73" s="1">
        <v>711</v>
      </c>
    </row>
    <row r="74" spans="1:8">
      <c r="A74" s="1">
        <v>21003050</v>
      </c>
      <c r="B74" s="1" t="s">
        <v>92</v>
      </c>
      <c r="C74" s="4">
        <v>44719.000694444447</v>
      </c>
      <c r="D74" s="1" t="str">
        <f t="shared" si="0"/>
        <v>2022-06</v>
      </c>
      <c r="E74" s="1">
        <v>35.842409000000004</v>
      </c>
      <c r="F74" s="1">
        <v>139.057177</v>
      </c>
      <c r="G74" s="1" t="s">
        <v>165</v>
      </c>
      <c r="H74" s="1">
        <v>780</v>
      </c>
    </row>
    <row r="75" spans="1:8">
      <c r="A75" s="1">
        <v>21003050</v>
      </c>
      <c r="B75" s="1" t="s">
        <v>92</v>
      </c>
      <c r="C75" s="4">
        <v>44720.000694444447</v>
      </c>
      <c r="D75" s="1" t="str">
        <f t="shared" si="0"/>
        <v>2022-06</v>
      </c>
      <c r="E75" s="1">
        <v>35.841534000000003</v>
      </c>
      <c r="F75" s="1">
        <v>139.05801600000001</v>
      </c>
      <c r="G75" s="1" t="s">
        <v>166</v>
      </c>
      <c r="H75" s="1">
        <v>674</v>
      </c>
    </row>
    <row r="76" spans="1:8">
      <c r="A76" s="1">
        <v>21003050</v>
      </c>
      <c r="B76" s="1" t="s">
        <v>92</v>
      </c>
      <c r="C76" s="4">
        <v>44721.000694444447</v>
      </c>
      <c r="D76" s="1" t="str">
        <f t="shared" si="0"/>
        <v>2022-06</v>
      </c>
      <c r="E76" s="1">
        <v>35.845052000000003</v>
      </c>
      <c r="F76" s="1">
        <v>139.053495</v>
      </c>
      <c r="G76" s="1" t="s">
        <v>167</v>
      </c>
      <c r="H76" s="1">
        <v>879</v>
      </c>
    </row>
    <row r="77" spans="1:8">
      <c r="A77" s="1">
        <v>21003050</v>
      </c>
      <c r="B77" s="1" t="s">
        <v>92</v>
      </c>
      <c r="C77" s="4">
        <v>44722.000694444447</v>
      </c>
      <c r="D77" s="1" t="str">
        <f t="shared" si="0"/>
        <v>2022-06</v>
      </c>
      <c r="E77" s="1">
        <v>35.845362000000002</v>
      </c>
      <c r="F77" s="1">
        <v>139.053541</v>
      </c>
      <c r="G77" s="1" t="s">
        <v>168</v>
      </c>
      <c r="H77" s="1">
        <v>881</v>
      </c>
    </row>
    <row r="78" spans="1:8">
      <c r="A78" s="1">
        <v>21003050</v>
      </c>
      <c r="B78" s="1" t="s">
        <v>92</v>
      </c>
      <c r="C78" s="4">
        <v>44723.000694444447</v>
      </c>
      <c r="D78" s="1" t="str">
        <f t="shared" si="0"/>
        <v>2022-06</v>
      </c>
      <c r="E78" s="1">
        <v>35.847391000000002</v>
      </c>
      <c r="F78" s="1">
        <v>139.04711800000001</v>
      </c>
      <c r="G78" s="1" t="s">
        <v>169</v>
      </c>
      <c r="H78" s="1">
        <v>1089</v>
      </c>
    </row>
    <row r="79" spans="1:8">
      <c r="A79" s="1">
        <v>21003050</v>
      </c>
      <c r="B79" s="1" t="s">
        <v>92</v>
      </c>
      <c r="C79" s="4">
        <v>44724.000694444447</v>
      </c>
      <c r="D79" s="1" t="str">
        <f t="shared" si="0"/>
        <v>2022-06</v>
      </c>
      <c r="E79" s="1">
        <v>35.84639</v>
      </c>
      <c r="F79" s="1">
        <v>139.049013</v>
      </c>
      <c r="G79" s="1" t="s">
        <v>170</v>
      </c>
      <c r="H79" s="1">
        <v>964</v>
      </c>
    </row>
    <row r="80" spans="1:8">
      <c r="A80" s="1">
        <v>21003050</v>
      </c>
      <c r="B80" s="1" t="s">
        <v>92</v>
      </c>
      <c r="C80" s="4">
        <v>44725.000694444447</v>
      </c>
      <c r="D80" s="1" t="str">
        <f t="shared" si="0"/>
        <v>2022-06</v>
      </c>
      <c r="E80" s="1">
        <v>35.846770999999997</v>
      </c>
      <c r="F80" s="1">
        <v>139.04963100000001</v>
      </c>
      <c r="G80" s="1" t="s">
        <v>171</v>
      </c>
      <c r="H80" s="1">
        <v>889</v>
      </c>
    </row>
    <row r="81" spans="1:8">
      <c r="A81" s="1">
        <v>21003050</v>
      </c>
      <c r="B81" s="1" t="s">
        <v>92</v>
      </c>
      <c r="C81" s="4">
        <v>44726.000694444447</v>
      </c>
      <c r="D81" s="1" t="str">
        <f t="shared" si="0"/>
        <v>2022-06</v>
      </c>
      <c r="E81" s="1">
        <v>35.848401000000003</v>
      </c>
      <c r="F81" s="1">
        <v>139.061702</v>
      </c>
      <c r="G81" s="1" t="s">
        <v>172</v>
      </c>
      <c r="H81" s="1">
        <v>816</v>
      </c>
    </row>
    <row r="82" spans="1:8">
      <c r="A82" s="1">
        <v>21003050</v>
      </c>
      <c r="B82" s="1" t="s">
        <v>92</v>
      </c>
      <c r="C82" s="4">
        <v>44727.000694444447</v>
      </c>
      <c r="D82" s="1" t="str">
        <f t="shared" si="0"/>
        <v>2022-06</v>
      </c>
      <c r="E82" s="1">
        <v>35.843817999999999</v>
      </c>
      <c r="F82" s="1">
        <v>139.055274</v>
      </c>
      <c r="G82" s="1" t="s">
        <v>173</v>
      </c>
      <c r="H82" s="1">
        <v>887</v>
      </c>
    </row>
    <row r="83" spans="1:8">
      <c r="A83" s="1">
        <v>21003050</v>
      </c>
      <c r="B83" s="1" t="s">
        <v>92</v>
      </c>
      <c r="C83" s="4">
        <v>44728.000694444447</v>
      </c>
      <c r="D83" s="1" t="str">
        <f t="shared" si="0"/>
        <v>2022-06</v>
      </c>
      <c r="E83" s="1">
        <v>35.844628999999998</v>
      </c>
      <c r="F83" s="1">
        <v>139.05487199999999</v>
      </c>
      <c r="G83" s="1" t="s">
        <v>174</v>
      </c>
      <c r="H83" s="1">
        <v>930</v>
      </c>
    </row>
    <row r="84" spans="1:8">
      <c r="A84" s="1">
        <v>21003050</v>
      </c>
      <c r="B84" s="1" t="s">
        <v>92</v>
      </c>
      <c r="C84" s="4">
        <v>44729.000694444447</v>
      </c>
      <c r="D84" s="1" t="str">
        <f t="shared" si="0"/>
        <v>2022-06</v>
      </c>
      <c r="E84" s="1">
        <v>35.844389</v>
      </c>
      <c r="F84" s="1">
        <v>139.060936</v>
      </c>
      <c r="G84" s="1" t="s">
        <v>175</v>
      </c>
      <c r="H84" s="1">
        <v>769</v>
      </c>
    </row>
    <row r="85" spans="1:8">
      <c r="A85" s="1">
        <v>21003050</v>
      </c>
      <c r="B85" s="1" t="s">
        <v>92</v>
      </c>
      <c r="C85" s="4">
        <v>44730.000694444447</v>
      </c>
      <c r="D85" s="1" t="str">
        <f t="shared" si="0"/>
        <v>2022-06</v>
      </c>
      <c r="E85" s="1">
        <v>35.851686999999998</v>
      </c>
      <c r="F85" s="1">
        <v>139.05033599999999</v>
      </c>
      <c r="G85" s="1" t="s">
        <v>176</v>
      </c>
      <c r="H85" s="1">
        <v>1145</v>
      </c>
    </row>
    <row r="86" spans="1:8">
      <c r="A86" s="1">
        <v>21003050</v>
      </c>
      <c r="B86" s="1" t="s">
        <v>92</v>
      </c>
      <c r="C86" s="4">
        <v>44731.000694444447</v>
      </c>
      <c r="D86" s="1" t="str">
        <f t="shared" si="0"/>
        <v>2022-06</v>
      </c>
      <c r="E86" s="1">
        <v>35.846353000000001</v>
      </c>
      <c r="F86" s="1">
        <v>139.049205</v>
      </c>
      <c r="G86" s="1" t="s">
        <v>177</v>
      </c>
      <c r="H86" s="1">
        <v>882</v>
      </c>
    </row>
    <row r="87" spans="1:8">
      <c r="A87" s="1">
        <v>21003050</v>
      </c>
      <c r="B87" s="1" t="s">
        <v>92</v>
      </c>
      <c r="C87" s="4">
        <v>44732.000694444447</v>
      </c>
      <c r="D87" s="1" t="str">
        <f t="shared" si="0"/>
        <v>2022-06</v>
      </c>
      <c r="E87" s="1">
        <v>35.846384999999998</v>
      </c>
      <c r="F87" s="1">
        <v>139.049623</v>
      </c>
      <c r="G87" s="1" t="s">
        <v>178</v>
      </c>
      <c r="H87" s="1">
        <v>895</v>
      </c>
    </row>
    <row r="88" spans="1:8">
      <c r="A88" s="1">
        <v>21003050</v>
      </c>
      <c r="B88" s="1" t="s">
        <v>92</v>
      </c>
      <c r="C88" s="4">
        <v>44733.000694444447</v>
      </c>
      <c r="D88" s="1" t="str">
        <f t="shared" si="0"/>
        <v>2022-06</v>
      </c>
      <c r="E88" s="1">
        <v>35.845834000000004</v>
      </c>
      <c r="F88" s="1">
        <v>139.05631399999999</v>
      </c>
      <c r="G88" s="1" t="s">
        <v>179</v>
      </c>
      <c r="H88" s="1">
        <v>994</v>
      </c>
    </row>
    <row r="89" spans="1:8">
      <c r="A89" s="1">
        <v>21003050</v>
      </c>
      <c r="B89" s="1" t="s">
        <v>92</v>
      </c>
      <c r="C89" s="4">
        <v>44734.000694444447</v>
      </c>
      <c r="D89" s="1" t="str">
        <f t="shared" si="0"/>
        <v>2022-06</v>
      </c>
      <c r="E89" s="1">
        <v>35.846223999999999</v>
      </c>
      <c r="F89" s="1">
        <v>139.04924800000001</v>
      </c>
      <c r="G89" s="1" t="s">
        <v>180</v>
      </c>
      <c r="H89" s="1">
        <v>898</v>
      </c>
    </row>
    <row r="90" spans="1:8">
      <c r="A90" s="1">
        <v>21003050</v>
      </c>
      <c r="B90" s="1" t="s">
        <v>92</v>
      </c>
      <c r="C90" s="4">
        <v>44735.000694444447</v>
      </c>
      <c r="D90" s="1" t="str">
        <f t="shared" si="0"/>
        <v>2022-06</v>
      </c>
      <c r="E90" s="1">
        <v>35.851987999999999</v>
      </c>
      <c r="F90" s="1">
        <v>139.050016</v>
      </c>
      <c r="G90" s="1" t="s">
        <v>181</v>
      </c>
      <c r="H90" s="1">
        <v>1102</v>
      </c>
    </row>
    <row r="91" spans="1:8">
      <c r="A91" s="1">
        <v>21003050</v>
      </c>
      <c r="B91" s="1" t="s">
        <v>92</v>
      </c>
      <c r="C91" s="4">
        <v>44736.000694444447</v>
      </c>
      <c r="D91" s="1" t="str">
        <f t="shared" si="0"/>
        <v>2022-06</v>
      </c>
      <c r="E91" s="1">
        <v>35.846615999999997</v>
      </c>
      <c r="F91" s="1">
        <v>139.04866200000001</v>
      </c>
      <c r="G91" s="1" t="s">
        <v>182</v>
      </c>
      <c r="H91" s="1">
        <v>955</v>
      </c>
    </row>
    <row r="92" spans="1:8">
      <c r="A92" s="1">
        <v>21003050</v>
      </c>
      <c r="B92" s="1" t="s">
        <v>92</v>
      </c>
      <c r="C92" s="4">
        <v>44737.000694444447</v>
      </c>
      <c r="D92" s="1" t="str">
        <f t="shared" si="0"/>
        <v>2022-06</v>
      </c>
      <c r="E92" s="1">
        <v>35.851866000000001</v>
      </c>
      <c r="F92" s="1">
        <v>139.05682100000001</v>
      </c>
      <c r="G92" s="1" t="s">
        <v>183</v>
      </c>
      <c r="H92" s="1">
        <v>1099</v>
      </c>
    </row>
    <row r="93" spans="1:8">
      <c r="A93" s="1">
        <v>21003050</v>
      </c>
      <c r="B93" s="1" t="s">
        <v>92</v>
      </c>
      <c r="C93" s="4">
        <v>44738.000694444447</v>
      </c>
      <c r="D93" s="1" t="str">
        <f t="shared" si="0"/>
        <v>2022-06</v>
      </c>
      <c r="E93" s="1">
        <v>35.829762000000002</v>
      </c>
      <c r="F93" s="1">
        <v>139.086286</v>
      </c>
      <c r="G93" s="1" t="s">
        <v>184</v>
      </c>
      <c r="H93" s="1">
        <v>823</v>
      </c>
    </row>
    <row r="94" spans="1:8">
      <c r="A94" s="1">
        <v>21003050</v>
      </c>
      <c r="B94" s="1" t="s">
        <v>92</v>
      </c>
      <c r="C94" s="4">
        <v>44739.000694444447</v>
      </c>
      <c r="D94" s="1" t="str">
        <f t="shared" si="0"/>
        <v>2022-06</v>
      </c>
      <c r="E94" s="1">
        <v>35.826284000000001</v>
      </c>
      <c r="F94" s="1">
        <v>139.081076</v>
      </c>
      <c r="G94" s="1" t="s">
        <v>185</v>
      </c>
      <c r="H94" s="1">
        <v>642</v>
      </c>
    </row>
    <row r="95" spans="1:8">
      <c r="A95" s="1">
        <v>21003050</v>
      </c>
      <c r="B95" s="1" t="s">
        <v>92</v>
      </c>
      <c r="C95" s="4">
        <v>44740.000694444447</v>
      </c>
      <c r="D95" s="1" t="str">
        <f t="shared" si="0"/>
        <v>2022-06</v>
      </c>
      <c r="E95" s="1">
        <v>35.840642000000003</v>
      </c>
      <c r="F95" s="1">
        <v>139.045841</v>
      </c>
      <c r="G95" s="1" t="s">
        <v>186</v>
      </c>
      <c r="H95" s="1">
        <v>594</v>
      </c>
    </row>
    <row r="96" spans="1:8">
      <c r="A96" s="1">
        <v>21003050</v>
      </c>
      <c r="B96" s="1" t="s">
        <v>92</v>
      </c>
      <c r="C96" s="4">
        <v>44741.000694444447</v>
      </c>
      <c r="D96" s="1" t="str">
        <f t="shared" si="0"/>
        <v>2022-06</v>
      </c>
      <c r="E96" s="1">
        <v>35.820239999999998</v>
      </c>
      <c r="F96" s="1">
        <v>139.09408999999999</v>
      </c>
      <c r="G96" s="1" t="s">
        <v>187</v>
      </c>
      <c r="H96" s="1">
        <v>507</v>
      </c>
    </row>
    <row r="97" spans="1:8">
      <c r="A97" s="1">
        <v>21003050</v>
      </c>
      <c r="B97" s="1" t="s">
        <v>92</v>
      </c>
      <c r="C97" s="4">
        <v>44742.000694444447</v>
      </c>
      <c r="D97" s="1" t="str">
        <f t="shared" si="0"/>
        <v>2022-06</v>
      </c>
      <c r="E97" s="1">
        <v>35.822971000000003</v>
      </c>
      <c r="F97" s="1">
        <v>139.08317199999999</v>
      </c>
      <c r="G97" s="1" t="s">
        <v>188</v>
      </c>
      <c r="H97" s="1">
        <v>470</v>
      </c>
    </row>
    <row r="98" spans="1:8">
      <c r="A98" s="1">
        <v>21003050</v>
      </c>
      <c r="B98" s="1" t="s">
        <v>92</v>
      </c>
      <c r="C98" s="4">
        <v>44743.000694444447</v>
      </c>
      <c r="D98" s="1" t="str">
        <f t="shared" si="0"/>
        <v>2022-07</v>
      </c>
      <c r="E98" s="1">
        <v>35.816020999999999</v>
      </c>
      <c r="F98" s="1">
        <v>139.094594</v>
      </c>
      <c r="G98" s="1" t="s">
        <v>189</v>
      </c>
      <c r="H98" s="1">
        <v>407</v>
      </c>
    </row>
    <row r="99" spans="1:8">
      <c r="A99" s="1">
        <v>21003050</v>
      </c>
      <c r="B99" s="1" t="s">
        <v>92</v>
      </c>
      <c r="C99" s="4">
        <v>44744.000694444447</v>
      </c>
      <c r="D99" s="1" t="str">
        <f t="shared" si="0"/>
        <v>2022-07</v>
      </c>
      <c r="E99" s="1">
        <v>35.827976</v>
      </c>
      <c r="F99" s="1">
        <v>139.07858999999999</v>
      </c>
      <c r="G99" s="1" t="s">
        <v>190</v>
      </c>
      <c r="H99" s="1">
        <v>623</v>
      </c>
    </row>
    <row r="100" spans="1:8">
      <c r="A100" s="1">
        <v>21003050</v>
      </c>
      <c r="B100" s="1" t="s">
        <v>92</v>
      </c>
      <c r="C100" s="4">
        <v>44745.000694444447</v>
      </c>
      <c r="D100" s="1" t="str">
        <f t="shared" si="0"/>
        <v>2022-07</v>
      </c>
      <c r="E100" s="1">
        <v>35.840470000000003</v>
      </c>
      <c r="F100" s="1">
        <v>139.04049800000001</v>
      </c>
      <c r="G100" s="1" t="s">
        <v>191</v>
      </c>
      <c r="H100" s="1">
        <v>596</v>
      </c>
    </row>
    <row r="101" spans="1:8">
      <c r="A101" s="1">
        <v>21003050</v>
      </c>
      <c r="B101" s="1" t="s">
        <v>92</v>
      </c>
      <c r="C101" s="4">
        <v>44746.000694444447</v>
      </c>
      <c r="D101" s="1" t="str">
        <f t="shared" si="0"/>
        <v>2022-07</v>
      </c>
      <c r="E101" s="1">
        <v>35.848888000000002</v>
      </c>
      <c r="F101" s="1">
        <v>139.060768</v>
      </c>
      <c r="G101" s="1" t="s">
        <v>192</v>
      </c>
      <c r="H101" s="1">
        <v>838</v>
      </c>
    </row>
    <row r="102" spans="1:8">
      <c r="A102" s="1">
        <v>21003050</v>
      </c>
      <c r="B102" s="1" t="s">
        <v>92</v>
      </c>
      <c r="C102" s="4">
        <v>44747.000694444447</v>
      </c>
      <c r="D102" s="1" t="str">
        <f t="shared" si="0"/>
        <v>2022-07</v>
      </c>
      <c r="E102" s="1">
        <v>35.838726000000001</v>
      </c>
      <c r="F102" s="1">
        <v>139.08054200000001</v>
      </c>
      <c r="G102" s="1" t="s">
        <v>193</v>
      </c>
      <c r="H102" s="1">
        <v>574</v>
      </c>
    </row>
    <row r="103" spans="1:8">
      <c r="A103" s="1">
        <v>21003050</v>
      </c>
      <c r="B103" s="1" t="s">
        <v>92</v>
      </c>
      <c r="C103" s="4">
        <v>44748.000694444447</v>
      </c>
      <c r="D103" s="1" t="str">
        <f t="shared" si="0"/>
        <v>2022-07</v>
      </c>
      <c r="E103" s="1">
        <v>35.822311999999997</v>
      </c>
      <c r="F103" s="1">
        <v>139.09657899999999</v>
      </c>
      <c r="G103" s="1" t="s">
        <v>194</v>
      </c>
      <c r="H103" s="1">
        <v>674</v>
      </c>
    </row>
    <row r="104" spans="1:8">
      <c r="A104" s="1">
        <v>21003050</v>
      </c>
      <c r="B104" s="1" t="s">
        <v>92</v>
      </c>
      <c r="C104" s="4">
        <v>44749.000694444447</v>
      </c>
      <c r="D104" s="1" t="str">
        <f t="shared" si="0"/>
        <v>2022-07</v>
      </c>
      <c r="E104" s="1">
        <v>35.829861999999999</v>
      </c>
      <c r="F104" s="1">
        <v>139.08555999999999</v>
      </c>
      <c r="G104" s="1" t="s">
        <v>195</v>
      </c>
      <c r="H104" s="1">
        <v>835</v>
      </c>
    </row>
    <row r="105" spans="1:8">
      <c r="A105" s="1">
        <v>21003050</v>
      </c>
      <c r="B105" s="1" t="s">
        <v>92</v>
      </c>
      <c r="C105" s="4">
        <v>44750.000694444447</v>
      </c>
      <c r="D105" s="1" t="str">
        <f t="shared" si="0"/>
        <v>2022-07</v>
      </c>
      <c r="E105" s="1">
        <v>35.826495000000001</v>
      </c>
      <c r="F105" s="1">
        <v>139.079241</v>
      </c>
      <c r="G105" s="1" t="s">
        <v>196</v>
      </c>
      <c r="H105" s="1">
        <v>599</v>
      </c>
    </row>
    <row r="106" spans="1:8">
      <c r="A106" s="1">
        <v>21003050</v>
      </c>
      <c r="B106" s="1" t="s">
        <v>92</v>
      </c>
      <c r="C106" s="4">
        <v>44751.000694444447</v>
      </c>
      <c r="D106" s="1" t="str">
        <f t="shared" si="0"/>
        <v>2022-07</v>
      </c>
      <c r="E106" s="1">
        <v>35.811734000000001</v>
      </c>
      <c r="F106" s="1">
        <v>139.09900200000001</v>
      </c>
      <c r="G106" s="1" t="s">
        <v>197</v>
      </c>
      <c r="H106" s="1">
        <v>405</v>
      </c>
    </row>
    <row r="107" spans="1:8">
      <c r="A107" s="1">
        <v>21003050</v>
      </c>
      <c r="B107" s="1" t="s">
        <v>92</v>
      </c>
      <c r="C107" s="4">
        <v>44752.000694444447</v>
      </c>
      <c r="D107" s="1" t="str">
        <f t="shared" si="0"/>
        <v>2022-07</v>
      </c>
      <c r="E107" s="1">
        <v>35.828721000000002</v>
      </c>
      <c r="F107" s="1">
        <v>139.08153200000001</v>
      </c>
      <c r="G107" s="1" t="s">
        <v>198</v>
      </c>
      <c r="H107" s="1">
        <v>744</v>
      </c>
    </row>
    <row r="108" spans="1:8">
      <c r="A108" s="1">
        <v>21003050</v>
      </c>
      <c r="B108" s="1" t="s">
        <v>92</v>
      </c>
      <c r="C108" s="4">
        <v>44753.000694444447</v>
      </c>
      <c r="D108" s="1" t="str">
        <f t="shared" si="0"/>
        <v>2022-07</v>
      </c>
      <c r="E108" s="1">
        <v>35.825093000000003</v>
      </c>
      <c r="F108" s="1">
        <v>139.10458199999999</v>
      </c>
      <c r="G108" s="1" t="s">
        <v>199</v>
      </c>
      <c r="H108" s="1">
        <v>908</v>
      </c>
    </row>
    <row r="109" spans="1:8">
      <c r="A109" s="1">
        <v>21003050</v>
      </c>
      <c r="B109" s="1" t="s">
        <v>92</v>
      </c>
      <c r="C109" s="4">
        <v>44754.000694444447</v>
      </c>
      <c r="D109" s="1" t="str">
        <f t="shared" si="0"/>
        <v>2022-07</v>
      </c>
      <c r="E109" s="1">
        <v>35.816540000000003</v>
      </c>
      <c r="F109" s="1">
        <v>139.10422800000001</v>
      </c>
      <c r="G109" s="1" t="s">
        <v>200</v>
      </c>
      <c r="H109" s="1">
        <v>759</v>
      </c>
    </row>
    <row r="110" spans="1:8">
      <c r="A110" s="1">
        <v>21003050</v>
      </c>
      <c r="B110" s="1" t="s">
        <v>92</v>
      </c>
      <c r="C110" s="4">
        <v>44755.000694444447</v>
      </c>
      <c r="D110" s="1" t="str">
        <f t="shared" si="0"/>
        <v>2022-07</v>
      </c>
      <c r="E110" s="1">
        <v>35.803471000000002</v>
      </c>
      <c r="F110" s="1">
        <v>139.10591500000001</v>
      </c>
      <c r="G110" s="1" t="s">
        <v>201</v>
      </c>
      <c r="H110" s="1">
        <v>439</v>
      </c>
    </row>
    <row r="111" spans="1:8">
      <c r="A111" s="1">
        <v>21003050</v>
      </c>
      <c r="B111" s="1" t="s">
        <v>92</v>
      </c>
      <c r="C111" s="4">
        <v>44756.000694444447</v>
      </c>
      <c r="D111" s="1" t="str">
        <f t="shared" si="0"/>
        <v>2022-07</v>
      </c>
      <c r="E111" s="1">
        <v>35.811334000000002</v>
      </c>
      <c r="F111" s="1">
        <v>139.09854799999999</v>
      </c>
      <c r="G111" s="1" t="s">
        <v>202</v>
      </c>
      <c r="H111" s="1">
        <v>416</v>
      </c>
    </row>
    <row r="112" spans="1:8">
      <c r="A112" s="1">
        <v>21003050</v>
      </c>
      <c r="B112" s="1" t="s">
        <v>92</v>
      </c>
      <c r="C112" s="4">
        <v>44757.000694444447</v>
      </c>
      <c r="D112" s="1" t="str">
        <f t="shared" si="0"/>
        <v>2022-07</v>
      </c>
      <c r="E112" s="1">
        <v>35.827682000000003</v>
      </c>
      <c r="F112" s="1">
        <v>139.07380000000001</v>
      </c>
      <c r="G112" s="1" t="s">
        <v>203</v>
      </c>
      <c r="H112" s="1">
        <v>485</v>
      </c>
    </row>
    <row r="113" spans="1:8">
      <c r="A113" s="1">
        <v>21003050</v>
      </c>
      <c r="B113" s="1" t="s">
        <v>92</v>
      </c>
      <c r="C113" s="4">
        <v>44758.000694444447</v>
      </c>
      <c r="D113" s="1" t="str">
        <f t="shared" si="0"/>
        <v>2022-07</v>
      </c>
      <c r="E113" s="1">
        <v>35.839131000000002</v>
      </c>
      <c r="F113" s="1">
        <v>139.07172199999999</v>
      </c>
      <c r="G113" s="1" t="s">
        <v>204</v>
      </c>
      <c r="H113" s="1">
        <v>514</v>
      </c>
    </row>
    <row r="114" spans="1:8">
      <c r="A114" s="1">
        <v>21003050</v>
      </c>
      <c r="B114" s="1" t="s">
        <v>92</v>
      </c>
      <c r="C114" s="4">
        <v>44759.000694444447</v>
      </c>
      <c r="D114" s="1" t="str">
        <f t="shared" si="0"/>
        <v>2022-07</v>
      </c>
      <c r="E114" s="1">
        <v>35.822080999999997</v>
      </c>
      <c r="F114" s="1">
        <v>139.084416</v>
      </c>
      <c r="G114" s="1" t="s">
        <v>205</v>
      </c>
      <c r="H114" s="1">
        <v>410</v>
      </c>
    </row>
    <row r="115" spans="1:8">
      <c r="A115" s="1">
        <v>21003050</v>
      </c>
      <c r="B115" s="1" t="s">
        <v>92</v>
      </c>
      <c r="C115" s="4">
        <v>44760.000694444447</v>
      </c>
      <c r="D115" s="1" t="str">
        <f t="shared" si="0"/>
        <v>2022-07</v>
      </c>
      <c r="E115" s="1">
        <v>35.815452000000001</v>
      </c>
      <c r="F115" s="1">
        <v>139.092716</v>
      </c>
      <c r="G115" s="1" t="s">
        <v>206</v>
      </c>
      <c r="H115" s="1">
        <v>381</v>
      </c>
    </row>
    <row r="116" spans="1:8">
      <c r="A116" s="1">
        <v>21003050</v>
      </c>
      <c r="B116" s="1" t="s">
        <v>92</v>
      </c>
      <c r="C116" s="4">
        <v>44761.000694444447</v>
      </c>
      <c r="D116" s="1" t="str">
        <f t="shared" si="0"/>
        <v>2022-07</v>
      </c>
      <c r="E116" s="1">
        <v>35.814979999999998</v>
      </c>
      <c r="F116" s="1">
        <v>139.095144</v>
      </c>
      <c r="G116" s="1" t="s">
        <v>207</v>
      </c>
      <c r="H116" s="1">
        <v>433</v>
      </c>
    </row>
    <row r="117" spans="1:8">
      <c r="A117" s="1">
        <v>21003050</v>
      </c>
      <c r="B117" s="1" t="s">
        <v>92</v>
      </c>
      <c r="C117" s="4">
        <v>44762.000694444447</v>
      </c>
      <c r="D117" s="1" t="str">
        <f t="shared" si="0"/>
        <v>2022-07</v>
      </c>
      <c r="E117" s="1">
        <v>35.819011000000003</v>
      </c>
      <c r="F117" s="1">
        <v>139.08669699999999</v>
      </c>
      <c r="G117" s="1" t="s">
        <v>208</v>
      </c>
      <c r="H117" s="1">
        <v>364</v>
      </c>
    </row>
    <row r="118" spans="1:8">
      <c r="A118" s="1">
        <v>21003050</v>
      </c>
      <c r="B118" s="1" t="s">
        <v>92</v>
      </c>
      <c r="C118" s="4">
        <v>44763.000694444447</v>
      </c>
      <c r="D118" s="1" t="str">
        <f t="shared" si="0"/>
        <v>2022-07</v>
      </c>
      <c r="E118" s="1">
        <v>35.832572999999996</v>
      </c>
      <c r="F118" s="1">
        <v>139.10520299999999</v>
      </c>
      <c r="G118" s="1" t="s">
        <v>209</v>
      </c>
      <c r="H118" s="1">
        <v>1100</v>
      </c>
    </row>
    <row r="119" spans="1:8">
      <c r="A119" s="1">
        <v>21003050</v>
      </c>
      <c r="B119" s="1" t="s">
        <v>92</v>
      </c>
      <c r="C119" s="4">
        <v>44764.000694444447</v>
      </c>
      <c r="D119" s="1" t="str">
        <f t="shared" si="0"/>
        <v>2022-07</v>
      </c>
      <c r="E119" s="1">
        <v>35.806635999999997</v>
      </c>
      <c r="F119" s="1">
        <v>139.10500500000001</v>
      </c>
      <c r="G119" s="1" t="s">
        <v>210</v>
      </c>
      <c r="H119" s="1">
        <v>620</v>
      </c>
    </row>
    <row r="120" spans="1:8">
      <c r="A120" s="1">
        <v>21003050</v>
      </c>
      <c r="B120" s="1" t="s">
        <v>92</v>
      </c>
      <c r="C120" s="4">
        <v>44765.000694444447</v>
      </c>
      <c r="D120" s="1" t="str">
        <f t="shared" si="0"/>
        <v>2022-07</v>
      </c>
      <c r="E120" s="1">
        <v>35.804223</v>
      </c>
      <c r="F120" s="1">
        <v>139.107765</v>
      </c>
      <c r="G120" s="1" t="s">
        <v>211</v>
      </c>
      <c r="H120" s="1">
        <v>397</v>
      </c>
    </row>
    <row r="121" spans="1:8">
      <c r="A121" s="1">
        <v>21003050</v>
      </c>
      <c r="B121" s="1" t="s">
        <v>92</v>
      </c>
      <c r="C121" s="4">
        <v>44766.000694444447</v>
      </c>
      <c r="D121" s="1" t="str">
        <f t="shared" si="0"/>
        <v>2022-07</v>
      </c>
      <c r="E121" s="1">
        <v>35.810206000000001</v>
      </c>
      <c r="F121" s="1">
        <v>139.09930600000001</v>
      </c>
      <c r="G121" s="1" t="s">
        <v>212</v>
      </c>
      <c r="H121" s="1">
        <v>413</v>
      </c>
    </row>
    <row r="122" spans="1:8">
      <c r="A122" s="1">
        <v>21003050</v>
      </c>
      <c r="B122" s="1" t="s">
        <v>92</v>
      </c>
      <c r="C122" s="4">
        <v>44767.000694444447</v>
      </c>
      <c r="D122" s="1" t="str">
        <f t="shared" si="0"/>
        <v>2022-07</v>
      </c>
      <c r="E122" s="1">
        <v>35.831200000000003</v>
      </c>
      <c r="F122" s="1">
        <v>139.09761700000001</v>
      </c>
      <c r="G122" s="1" t="s">
        <v>213</v>
      </c>
      <c r="H122" s="1">
        <v>1043</v>
      </c>
    </row>
    <row r="123" spans="1:8">
      <c r="A123" s="1">
        <v>21003050</v>
      </c>
      <c r="B123" s="1" t="s">
        <v>92</v>
      </c>
      <c r="C123" s="4">
        <v>44768.000694444447</v>
      </c>
      <c r="D123" s="1" t="str">
        <f t="shared" si="0"/>
        <v>2022-07</v>
      </c>
      <c r="E123" s="1">
        <v>35.831913</v>
      </c>
      <c r="F123" s="1">
        <v>139.08126100000001</v>
      </c>
      <c r="G123" s="1" t="s">
        <v>214</v>
      </c>
      <c r="H123" s="1">
        <v>617</v>
      </c>
    </row>
    <row r="124" spans="1:8">
      <c r="A124" s="1">
        <v>21003050</v>
      </c>
      <c r="B124" s="1" t="s">
        <v>92</v>
      </c>
      <c r="C124" s="4">
        <v>44769.000694444447</v>
      </c>
      <c r="D124" s="1" t="str">
        <f t="shared" si="0"/>
        <v>2022-07</v>
      </c>
      <c r="E124" s="1">
        <v>35.832461000000002</v>
      </c>
      <c r="F124" s="1">
        <v>139.10134600000001</v>
      </c>
      <c r="G124" s="1" t="s">
        <v>215</v>
      </c>
      <c r="H124" s="1">
        <v>1105</v>
      </c>
    </row>
    <row r="125" spans="1:8">
      <c r="A125" s="1">
        <v>21003050</v>
      </c>
      <c r="B125" s="1" t="s">
        <v>92</v>
      </c>
      <c r="C125" s="4">
        <v>44770.000694444447</v>
      </c>
      <c r="D125" s="1" t="str">
        <f t="shared" si="0"/>
        <v>2022-07</v>
      </c>
      <c r="E125" s="1">
        <v>35.817501999999998</v>
      </c>
      <c r="F125" s="1">
        <v>139.10265000000001</v>
      </c>
      <c r="G125" s="1" t="s">
        <v>216</v>
      </c>
      <c r="H125" s="1">
        <v>561</v>
      </c>
    </row>
    <row r="126" spans="1:8">
      <c r="A126" s="1">
        <v>21003050</v>
      </c>
      <c r="B126" s="1" t="s">
        <v>92</v>
      </c>
      <c r="C126" s="4">
        <v>44771.000694444447</v>
      </c>
      <c r="D126" s="1" t="str">
        <f t="shared" si="0"/>
        <v>2022-07</v>
      </c>
      <c r="E126" s="1">
        <v>35.809640999999999</v>
      </c>
      <c r="F126" s="1">
        <v>139.10804400000001</v>
      </c>
      <c r="G126" s="1" t="s">
        <v>217</v>
      </c>
      <c r="H126" s="1">
        <v>609</v>
      </c>
    </row>
    <row r="127" spans="1:8">
      <c r="A127" s="1">
        <v>21003050</v>
      </c>
      <c r="B127" s="1" t="s">
        <v>92</v>
      </c>
      <c r="C127" s="4">
        <v>44772.000694444447</v>
      </c>
      <c r="D127" s="1" t="str">
        <f t="shared" si="0"/>
        <v>2022-07</v>
      </c>
      <c r="E127" s="1">
        <v>35.830820000000003</v>
      </c>
      <c r="F127" s="1">
        <v>139.088516</v>
      </c>
      <c r="G127" s="1" t="s">
        <v>218</v>
      </c>
      <c r="H127" s="1">
        <v>899</v>
      </c>
    </row>
    <row r="128" spans="1:8">
      <c r="A128" s="1">
        <v>21003050</v>
      </c>
      <c r="B128" s="1" t="s">
        <v>92</v>
      </c>
      <c r="C128" s="4">
        <v>44773.000694444447</v>
      </c>
      <c r="D128" s="1" t="str">
        <f t="shared" si="0"/>
        <v>2022-07</v>
      </c>
      <c r="E128" s="1">
        <v>35.843494999999997</v>
      </c>
      <c r="F128" s="1">
        <v>139.069502</v>
      </c>
      <c r="G128" s="1" t="s">
        <v>219</v>
      </c>
      <c r="H128" s="1">
        <v>742</v>
      </c>
    </row>
    <row r="129" spans="1:8">
      <c r="A129" s="1">
        <v>21003050</v>
      </c>
      <c r="B129" s="1" t="s">
        <v>92</v>
      </c>
      <c r="C129" s="4">
        <v>44774.000694444447</v>
      </c>
      <c r="D129" s="1" t="str">
        <f t="shared" si="0"/>
        <v>2022-08</v>
      </c>
      <c r="E129" s="1">
        <v>35.852632</v>
      </c>
      <c r="F129" s="1">
        <v>139.054857</v>
      </c>
      <c r="G129" s="1" t="s">
        <v>220</v>
      </c>
      <c r="H129" s="1">
        <v>1191</v>
      </c>
    </row>
    <row r="130" spans="1:8">
      <c r="A130" s="1">
        <v>21003050</v>
      </c>
      <c r="B130" s="1" t="s">
        <v>92</v>
      </c>
      <c r="C130" s="4">
        <v>44775.000694444447</v>
      </c>
      <c r="D130" s="1" t="str">
        <f t="shared" si="0"/>
        <v>2022-08</v>
      </c>
      <c r="E130" s="1">
        <v>35.838591999999998</v>
      </c>
      <c r="F130" s="1">
        <v>139.067905</v>
      </c>
      <c r="G130" s="1" t="s">
        <v>221</v>
      </c>
      <c r="H130" s="1">
        <v>519</v>
      </c>
    </row>
    <row r="131" spans="1:8">
      <c r="A131" s="1">
        <v>21003050</v>
      </c>
      <c r="B131" s="1" t="s">
        <v>92</v>
      </c>
      <c r="C131" s="4">
        <v>44776.000694444447</v>
      </c>
      <c r="D131" s="1" t="str">
        <f t="shared" si="0"/>
        <v>2022-08</v>
      </c>
      <c r="E131" s="1">
        <v>35.819580000000002</v>
      </c>
      <c r="F131" s="1">
        <v>139.10703100000001</v>
      </c>
      <c r="G131" s="1" t="s">
        <v>222</v>
      </c>
      <c r="H131" s="1">
        <v>905</v>
      </c>
    </row>
    <row r="132" spans="1:8">
      <c r="A132" s="1">
        <v>21003050</v>
      </c>
      <c r="B132" s="1" t="s">
        <v>92</v>
      </c>
      <c r="C132" s="4">
        <v>44777.000694444447</v>
      </c>
      <c r="D132" s="1" t="str">
        <f t="shared" si="0"/>
        <v>2022-08</v>
      </c>
      <c r="E132" s="1">
        <v>35.824598000000002</v>
      </c>
      <c r="F132" s="1">
        <v>139.09658099999999</v>
      </c>
      <c r="G132" s="1" t="s">
        <v>223</v>
      </c>
      <c r="H132" s="1">
        <v>809</v>
      </c>
    </row>
    <row r="133" spans="1:8">
      <c r="A133" s="1">
        <v>21003050</v>
      </c>
      <c r="B133" s="1" t="s">
        <v>92</v>
      </c>
      <c r="C133" s="4">
        <v>44778.000694444447</v>
      </c>
      <c r="D133" s="1" t="str">
        <f t="shared" si="0"/>
        <v>2022-08</v>
      </c>
      <c r="E133" s="1">
        <v>35.833010000000002</v>
      </c>
      <c r="F133" s="1">
        <v>139.07968199999999</v>
      </c>
      <c r="G133" s="1" t="s">
        <v>224</v>
      </c>
      <c r="H133" s="1">
        <v>495</v>
      </c>
    </row>
    <row r="134" spans="1:8">
      <c r="A134" s="1">
        <v>21003050</v>
      </c>
      <c r="B134" s="1" t="s">
        <v>92</v>
      </c>
      <c r="C134" s="4">
        <v>44779.000694444447</v>
      </c>
      <c r="D134" s="1" t="str">
        <f t="shared" si="0"/>
        <v>2022-08</v>
      </c>
      <c r="E134" s="1">
        <v>35.833157999999997</v>
      </c>
      <c r="F134" s="1">
        <v>139.06367599999999</v>
      </c>
      <c r="G134" s="1" t="s">
        <v>225</v>
      </c>
      <c r="H134" s="1">
        <v>924</v>
      </c>
    </row>
    <row r="135" spans="1:8">
      <c r="A135" s="1">
        <v>21003050</v>
      </c>
      <c r="B135" s="1" t="s">
        <v>92</v>
      </c>
      <c r="C135" s="4">
        <v>44780.000694444447</v>
      </c>
      <c r="D135" s="1" t="str">
        <f t="shared" si="0"/>
        <v>2022-08</v>
      </c>
      <c r="E135" s="1">
        <v>35.840913</v>
      </c>
      <c r="F135" s="1">
        <v>139.05266900000001</v>
      </c>
      <c r="G135" s="1" t="s">
        <v>226</v>
      </c>
      <c r="H135" s="1">
        <v>557</v>
      </c>
    </row>
    <row r="136" spans="1:8">
      <c r="A136" s="1">
        <v>21003050</v>
      </c>
      <c r="B136" s="1" t="s">
        <v>92</v>
      </c>
      <c r="C136" s="4">
        <v>44781.000694444447</v>
      </c>
      <c r="D136" s="1" t="str">
        <f t="shared" si="0"/>
        <v>2022-08</v>
      </c>
      <c r="E136" s="1">
        <v>35.812994000000003</v>
      </c>
      <c r="F136" s="1">
        <v>139.09296399999999</v>
      </c>
      <c r="G136" s="1" t="s">
        <v>227</v>
      </c>
      <c r="H136" s="1">
        <v>412</v>
      </c>
    </row>
    <row r="137" spans="1:8">
      <c r="A137" s="1">
        <v>21003050</v>
      </c>
      <c r="B137" s="1" t="s">
        <v>92</v>
      </c>
      <c r="C137" s="4">
        <v>44782.000694444447</v>
      </c>
      <c r="D137" s="1" t="str">
        <f t="shared" si="0"/>
        <v>2022-08</v>
      </c>
      <c r="E137" s="1">
        <v>35.815834000000002</v>
      </c>
      <c r="F137" s="1">
        <v>139.09021300000001</v>
      </c>
      <c r="G137" s="1" t="s">
        <v>228</v>
      </c>
      <c r="H137" s="1">
        <v>341</v>
      </c>
    </row>
    <row r="138" spans="1:8">
      <c r="A138" s="1">
        <v>21003050</v>
      </c>
      <c r="B138" s="1" t="s">
        <v>92</v>
      </c>
      <c r="C138" s="4">
        <v>44783.000694444447</v>
      </c>
      <c r="D138" s="1" t="str">
        <f t="shared" si="0"/>
        <v>2022-08</v>
      </c>
      <c r="E138" s="1">
        <v>35.811968</v>
      </c>
      <c r="F138" s="1">
        <v>139.08961099999999</v>
      </c>
      <c r="G138" s="1" t="s">
        <v>229</v>
      </c>
      <c r="H138" s="1">
        <v>577</v>
      </c>
    </row>
    <row r="139" spans="1:8">
      <c r="A139" s="1">
        <v>21003050</v>
      </c>
      <c r="B139" s="1" t="s">
        <v>92</v>
      </c>
      <c r="C139" s="4">
        <v>44784.000694444447</v>
      </c>
      <c r="D139" s="1" t="str">
        <f t="shared" si="0"/>
        <v>2022-08</v>
      </c>
      <c r="E139" s="1">
        <v>35.841293</v>
      </c>
      <c r="F139" s="1">
        <v>139.04182700000001</v>
      </c>
      <c r="G139" s="1" t="s">
        <v>230</v>
      </c>
      <c r="H139" s="1">
        <v>673</v>
      </c>
    </row>
    <row r="140" spans="1:8">
      <c r="A140" s="1">
        <v>21003050</v>
      </c>
      <c r="B140" s="1" t="s">
        <v>92</v>
      </c>
      <c r="C140" s="4">
        <v>44785.000694444447</v>
      </c>
      <c r="D140" s="1" t="str">
        <f t="shared" si="0"/>
        <v>2022-08</v>
      </c>
      <c r="E140" s="1">
        <v>35.854422</v>
      </c>
      <c r="F140" s="1">
        <v>139.05157700000001</v>
      </c>
      <c r="G140" s="1" t="s">
        <v>231</v>
      </c>
      <c r="H140" s="1">
        <v>1289</v>
      </c>
    </row>
    <row r="141" spans="1:8">
      <c r="A141" s="1">
        <v>21003050</v>
      </c>
      <c r="B141" s="1" t="s">
        <v>92</v>
      </c>
      <c r="C141" s="4">
        <v>44786.000694444447</v>
      </c>
      <c r="D141" s="1" t="str">
        <f t="shared" si="0"/>
        <v>2022-08</v>
      </c>
      <c r="E141" s="1">
        <v>35.839924000000003</v>
      </c>
      <c r="F141" s="1">
        <v>139.06387899999999</v>
      </c>
      <c r="G141" s="1" t="s">
        <v>232</v>
      </c>
      <c r="H141" s="1">
        <v>490</v>
      </c>
    </row>
    <row r="142" spans="1:8">
      <c r="A142" s="1">
        <v>21003050</v>
      </c>
      <c r="B142" s="1" t="s">
        <v>92</v>
      </c>
      <c r="C142" s="4">
        <v>44787.000694444447</v>
      </c>
      <c r="D142" s="1" t="str">
        <f t="shared" si="0"/>
        <v>2022-08</v>
      </c>
      <c r="E142" s="1">
        <v>35.827278</v>
      </c>
      <c r="F142" s="1">
        <v>139.07515599999999</v>
      </c>
      <c r="G142" s="1" t="s">
        <v>233</v>
      </c>
      <c r="H142" s="1">
        <v>465</v>
      </c>
    </row>
    <row r="143" spans="1:8">
      <c r="A143" s="1">
        <v>21003050</v>
      </c>
      <c r="B143" s="1" t="s">
        <v>92</v>
      </c>
      <c r="C143" s="4">
        <v>44788.000694444447</v>
      </c>
      <c r="D143" s="1" t="str">
        <f t="shared" si="0"/>
        <v>2022-08</v>
      </c>
      <c r="E143" s="1">
        <v>35.826850999999998</v>
      </c>
      <c r="F143" s="1">
        <v>139.091735</v>
      </c>
      <c r="G143" s="1" t="s">
        <v>234</v>
      </c>
      <c r="H143" s="1">
        <v>852</v>
      </c>
    </row>
    <row r="144" spans="1:8">
      <c r="A144" s="1">
        <v>21003050</v>
      </c>
      <c r="B144" s="1" t="s">
        <v>92</v>
      </c>
      <c r="C144" s="4">
        <v>44789.000694444447</v>
      </c>
      <c r="D144" s="1" t="str">
        <f t="shared" si="0"/>
        <v>2022-08</v>
      </c>
      <c r="E144" s="1">
        <v>35.827404000000001</v>
      </c>
      <c r="F144" s="1">
        <v>139.09934899999999</v>
      </c>
      <c r="G144" s="1" t="s">
        <v>235</v>
      </c>
      <c r="H144" s="1">
        <v>1046</v>
      </c>
    </row>
    <row r="145" spans="1:8">
      <c r="A145" s="1">
        <v>21003050</v>
      </c>
      <c r="B145" s="1" t="s">
        <v>92</v>
      </c>
      <c r="C145" s="4">
        <v>44790.000694444447</v>
      </c>
      <c r="D145" s="1" t="str">
        <f t="shared" si="0"/>
        <v>2022-08</v>
      </c>
      <c r="E145" s="1">
        <v>35.831789999999998</v>
      </c>
      <c r="F145" s="1">
        <v>139.06536800000001</v>
      </c>
      <c r="G145" s="1" t="s">
        <v>236</v>
      </c>
      <c r="H145" s="1">
        <v>918</v>
      </c>
    </row>
    <row r="146" spans="1:8">
      <c r="A146" s="1">
        <v>21003050</v>
      </c>
      <c r="B146" s="1" t="s">
        <v>92</v>
      </c>
      <c r="C146" s="4">
        <v>44791.000694444447</v>
      </c>
      <c r="D146" s="1" t="str">
        <f t="shared" si="0"/>
        <v>2022-08</v>
      </c>
      <c r="E146" s="1">
        <v>35.838349000000001</v>
      </c>
      <c r="F146" s="1">
        <v>139.058393</v>
      </c>
      <c r="G146" s="1" t="s">
        <v>237</v>
      </c>
      <c r="H146" s="1">
        <v>588</v>
      </c>
    </row>
    <row r="147" spans="1:8">
      <c r="A147" s="1">
        <v>21003050</v>
      </c>
      <c r="B147" s="1" t="s">
        <v>92</v>
      </c>
      <c r="C147" s="4">
        <v>44792.000694444447</v>
      </c>
      <c r="D147" s="1" t="str">
        <f t="shared" si="0"/>
        <v>2022-08</v>
      </c>
      <c r="E147" s="1">
        <v>35.843592999999998</v>
      </c>
      <c r="F147" s="1">
        <v>139.05992900000001</v>
      </c>
      <c r="G147" s="1" t="s">
        <v>238</v>
      </c>
      <c r="H147" s="1">
        <v>729</v>
      </c>
    </row>
    <row r="148" spans="1:8">
      <c r="A148" s="1">
        <v>21003050</v>
      </c>
      <c r="B148" s="1" t="s">
        <v>92</v>
      </c>
      <c r="C148" s="4">
        <v>44793.000694444447</v>
      </c>
      <c r="D148" s="1" t="str">
        <f t="shared" si="0"/>
        <v>2022-08</v>
      </c>
      <c r="E148" s="1">
        <v>35.841735999999997</v>
      </c>
      <c r="F148" s="1">
        <v>139.042013</v>
      </c>
      <c r="G148" s="1" t="s">
        <v>239</v>
      </c>
      <c r="H148" s="1">
        <v>654</v>
      </c>
    </row>
    <row r="149" spans="1:8">
      <c r="A149" s="1">
        <v>21003050</v>
      </c>
      <c r="B149" s="1" t="s">
        <v>92</v>
      </c>
      <c r="C149" s="4">
        <v>44794.000694444447</v>
      </c>
      <c r="D149" s="1" t="str">
        <f t="shared" si="0"/>
        <v>2022-08</v>
      </c>
      <c r="E149" s="1">
        <v>35.838684999999998</v>
      </c>
      <c r="F149" s="1">
        <v>139.06249399999999</v>
      </c>
      <c r="G149" s="1" t="s">
        <v>240</v>
      </c>
      <c r="H149" s="1">
        <v>579</v>
      </c>
    </row>
    <row r="150" spans="1:8">
      <c r="A150" s="1">
        <v>21003050</v>
      </c>
      <c r="B150" s="1" t="s">
        <v>92</v>
      </c>
      <c r="C150" s="4">
        <v>44795.000694444447</v>
      </c>
      <c r="D150" s="1" t="str">
        <f t="shared" si="0"/>
        <v>2022-08</v>
      </c>
      <c r="E150" s="1">
        <v>35.812902000000001</v>
      </c>
      <c r="F150" s="1">
        <v>139.10174000000001</v>
      </c>
      <c r="G150" s="1" t="s">
        <v>241</v>
      </c>
      <c r="H150" s="1">
        <v>679</v>
      </c>
    </row>
    <row r="151" spans="1:8">
      <c r="A151" s="1">
        <v>21003050</v>
      </c>
      <c r="B151" s="1" t="s">
        <v>92</v>
      </c>
      <c r="C151" s="4">
        <v>44796.000694444447</v>
      </c>
      <c r="D151" s="1" t="str">
        <f t="shared" si="0"/>
        <v>2022-08</v>
      </c>
      <c r="E151" s="1">
        <v>35.811619999999998</v>
      </c>
      <c r="F151" s="1">
        <v>139.11195900000001</v>
      </c>
      <c r="G151" s="1" t="s">
        <v>242</v>
      </c>
      <c r="H151" s="1">
        <v>404</v>
      </c>
    </row>
    <row r="152" spans="1:8">
      <c r="A152" s="1">
        <v>21003050</v>
      </c>
      <c r="B152" s="1" t="s">
        <v>92</v>
      </c>
      <c r="C152" s="4">
        <v>44797.000694444447</v>
      </c>
      <c r="D152" s="1" t="str">
        <f t="shared" si="0"/>
        <v>2022-08</v>
      </c>
      <c r="E152" s="1">
        <v>35.815705999999999</v>
      </c>
      <c r="F152" s="1">
        <v>139.09173899999999</v>
      </c>
      <c r="G152" s="1" t="s">
        <v>243</v>
      </c>
      <c r="H152" s="1">
        <v>379</v>
      </c>
    </row>
    <row r="153" spans="1:8">
      <c r="A153" s="1">
        <v>21003050</v>
      </c>
      <c r="B153" s="1" t="s">
        <v>92</v>
      </c>
      <c r="C153" s="4">
        <v>44798.000694444447</v>
      </c>
      <c r="D153" s="1" t="str">
        <f t="shared" si="0"/>
        <v>2022-08</v>
      </c>
      <c r="E153" s="1">
        <v>35.816721999999999</v>
      </c>
      <c r="F153" s="1">
        <v>139.10719800000001</v>
      </c>
      <c r="G153" s="1" t="s">
        <v>244</v>
      </c>
      <c r="H153" s="1">
        <v>810</v>
      </c>
    </row>
    <row r="154" spans="1:8">
      <c r="A154" s="1">
        <v>21003050</v>
      </c>
      <c r="B154" s="1" t="s">
        <v>92</v>
      </c>
      <c r="C154" s="4">
        <v>44799.000694444447</v>
      </c>
      <c r="D154" s="1" t="str">
        <f t="shared" si="0"/>
        <v>2022-08</v>
      </c>
      <c r="E154" s="1">
        <v>35.811926</v>
      </c>
      <c r="F154" s="1">
        <v>139.110657</v>
      </c>
      <c r="G154" s="1" t="s">
        <v>245</v>
      </c>
      <c r="H154" s="1">
        <v>457</v>
      </c>
    </row>
    <row r="155" spans="1:8">
      <c r="A155" s="1">
        <v>21003050</v>
      </c>
      <c r="B155" s="1" t="s">
        <v>92</v>
      </c>
      <c r="C155" s="4">
        <v>44800.000694444447</v>
      </c>
      <c r="D155" s="1" t="str">
        <f t="shared" si="0"/>
        <v>2022-08</v>
      </c>
      <c r="E155" s="1">
        <v>35.804639999999999</v>
      </c>
      <c r="F155" s="1">
        <v>139.108079</v>
      </c>
      <c r="G155" s="1" t="s">
        <v>246</v>
      </c>
      <c r="H155" s="1">
        <v>460</v>
      </c>
    </row>
    <row r="156" spans="1:8">
      <c r="A156" s="1">
        <v>21003050</v>
      </c>
      <c r="B156" s="1" t="s">
        <v>92</v>
      </c>
      <c r="C156" s="4">
        <v>44801.000694444447</v>
      </c>
      <c r="D156" s="1" t="str">
        <f t="shared" si="0"/>
        <v>2022-08</v>
      </c>
      <c r="E156" s="1">
        <v>35.827759999999998</v>
      </c>
      <c r="F156" s="1">
        <v>139.074105</v>
      </c>
      <c r="G156" s="1" t="s">
        <v>247</v>
      </c>
      <c r="H156" s="1">
        <v>497</v>
      </c>
    </row>
    <row r="157" spans="1:8">
      <c r="A157" s="1">
        <v>21003050</v>
      </c>
      <c r="B157" s="1" t="s">
        <v>92</v>
      </c>
      <c r="C157" s="4">
        <v>44802.000694444447</v>
      </c>
      <c r="D157" s="1" t="str">
        <f t="shared" si="0"/>
        <v>2022-08</v>
      </c>
      <c r="E157" s="1">
        <v>35.833970000000001</v>
      </c>
      <c r="F157" s="1">
        <v>139.07260199999999</v>
      </c>
      <c r="G157" s="1" t="s">
        <v>248</v>
      </c>
      <c r="H157" s="1">
        <v>610</v>
      </c>
    </row>
    <row r="158" spans="1:8">
      <c r="A158" s="1">
        <v>21003050</v>
      </c>
      <c r="B158" s="1" t="s">
        <v>92</v>
      </c>
      <c r="C158" s="4">
        <v>44803.000694444447</v>
      </c>
      <c r="D158" s="1" t="str">
        <f t="shared" si="0"/>
        <v>2022-08</v>
      </c>
      <c r="E158" s="1">
        <v>35.842288000000003</v>
      </c>
      <c r="F158" s="1">
        <v>139.04556199999999</v>
      </c>
      <c r="G158" s="1" t="s">
        <v>249</v>
      </c>
      <c r="H158" s="1">
        <v>702</v>
      </c>
    </row>
    <row r="159" spans="1:8">
      <c r="A159" s="1">
        <v>21003050</v>
      </c>
      <c r="B159" s="1" t="s">
        <v>92</v>
      </c>
      <c r="C159" s="4">
        <v>44804.000694444447</v>
      </c>
      <c r="D159" s="1" t="str">
        <f t="shared" si="0"/>
        <v>2022-08</v>
      </c>
      <c r="E159" s="1">
        <v>35.827522999999999</v>
      </c>
      <c r="F159" s="1">
        <v>139.07700600000001</v>
      </c>
      <c r="G159" s="1" t="s">
        <v>250</v>
      </c>
      <c r="H159" s="1">
        <v>496</v>
      </c>
    </row>
    <row r="160" spans="1:8">
      <c r="A160" s="1">
        <v>21003050</v>
      </c>
      <c r="B160" s="1" t="s">
        <v>92</v>
      </c>
      <c r="C160" s="4">
        <v>44805.000694444447</v>
      </c>
      <c r="D160" s="1" t="str">
        <f t="shared" si="0"/>
        <v>2022-09</v>
      </c>
      <c r="E160" s="1">
        <v>35.814346999999998</v>
      </c>
      <c r="F160" s="1">
        <v>139.086242</v>
      </c>
      <c r="G160" s="1" t="s">
        <v>251</v>
      </c>
      <c r="H160" s="1">
        <v>534</v>
      </c>
    </row>
    <row r="161" spans="1:8">
      <c r="A161" s="1">
        <v>21003050</v>
      </c>
      <c r="B161" s="1" t="s">
        <v>92</v>
      </c>
      <c r="C161" s="4">
        <v>44806.000694444447</v>
      </c>
      <c r="D161" s="1" t="str">
        <f t="shared" si="0"/>
        <v>2022-09</v>
      </c>
      <c r="E161" s="1">
        <v>35.811852999999999</v>
      </c>
      <c r="F161" s="1">
        <v>139.108847</v>
      </c>
      <c r="G161" s="1" t="s">
        <v>252</v>
      </c>
      <c r="H161" s="1">
        <v>485</v>
      </c>
    </row>
    <row r="162" spans="1:8">
      <c r="A162" s="1">
        <v>21003050</v>
      </c>
      <c r="B162" s="1" t="s">
        <v>92</v>
      </c>
      <c r="C162" s="4">
        <v>44807.000694444447</v>
      </c>
      <c r="D162" s="1" t="str">
        <f t="shared" si="0"/>
        <v>2022-09</v>
      </c>
      <c r="E162" s="1">
        <v>35.818238999999998</v>
      </c>
      <c r="F162" s="1">
        <v>139.09520599999999</v>
      </c>
      <c r="G162" s="1" t="s">
        <v>253</v>
      </c>
      <c r="H162" s="1">
        <v>565</v>
      </c>
    </row>
    <row r="163" spans="1:8">
      <c r="A163" s="1">
        <v>21003050</v>
      </c>
      <c r="B163" s="1" t="s">
        <v>92</v>
      </c>
      <c r="C163" s="4">
        <v>44808.000694444447</v>
      </c>
      <c r="D163" s="1" t="str">
        <f t="shared" si="0"/>
        <v>2022-09</v>
      </c>
      <c r="E163" s="1">
        <v>35.810586999999998</v>
      </c>
      <c r="F163" s="1">
        <v>139.08957899999999</v>
      </c>
      <c r="G163" s="1" t="s">
        <v>254</v>
      </c>
      <c r="H163" s="1">
        <v>480</v>
      </c>
    </row>
    <row r="164" spans="1:8">
      <c r="A164" s="1">
        <v>21003050</v>
      </c>
      <c r="B164" s="1" t="s">
        <v>92</v>
      </c>
      <c r="C164" s="4">
        <v>44809.000694444447</v>
      </c>
      <c r="D164" s="1" t="str">
        <f t="shared" si="0"/>
        <v>2022-09</v>
      </c>
      <c r="E164" s="1">
        <v>35.806916000000001</v>
      </c>
      <c r="F164" s="1">
        <v>139.088708</v>
      </c>
      <c r="G164" s="1" t="s">
        <v>255</v>
      </c>
      <c r="H164" s="1">
        <v>550</v>
      </c>
    </row>
    <row r="165" spans="1:8">
      <c r="A165" s="1">
        <v>21003050</v>
      </c>
      <c r="B165" s="1" t="s">
        <v>92</v>
      </c>
      <c r="C165" s="4">
        <v>44810.000694444447</v>
      </c>
      <c r="D165" s="1" t="str">
        <f t="shared" si="0"/>
        <v>2022-09</v>
      </c>
      <c r="E165" s="1">
        <v>35.827531999999998</v>
      </c>
      <c r="F165" s="1">
        <v>139.07444000000001</v>
      </c>
      <c r="G165" s="1" t="s">
        <v>256</v>
      </c>
      <c r="H165" s="1">
        <v>516</v>
      </c>
    </row>
    <row r="166" spans="1:8">
      <c r="A166" s="1">
        <v>21003050</v>
      </c>
      <c r="B166" s="1" t="s">
        <v>92</v>
      </c>
      <c r="C166" s="4">
        <v>44811.000694444447</v>
      </c>
      <c r="D166" s="1" t="str">
        <f t="shared" si="0"/>
        <v>2022-09</v>
      </c>
      <c r="E166" s="1">
        <v>35.812807999999997</v>
      </c>
      <c r="F166" s="1">
        <v>139.104434</v>
      </c>
      <c r="G166" s="1" t="s">
        <v>257</v>
      </c>
      <c r="H166" s="1">
        <v>725</v>
      </c>
    </row>
    <row r="167" spans="1:8">
      <c r="A167" s="1">
        <v>21003050</v>
      </c>
      <c r="B167" s="1" t="s">
        <v>92</v>
      </c>
      <c r="C167" s="4">
        <v>44812.000694444447</v>
      </c>
      <c r="D167" s="1" t="str">
        <f t="shared" si="0"/>
        <v>2022-09</v>
      </c>
      <c r="E167" s="1">
        <v>35.812052999999999</v>
      </c>
      <c r="F167" s="1">
        <v>139.111605</v>
      </c>
      <c r="G167" s="1" t="s">
        <v>258</v>
      </c>
      <c r="H167" s="1">
        <v>421</v>
      </c>
    </row>
    <row r="168" spans="1:8">
      <c r="A168" s="1">
        <v>21003050</v>
      </c>
      <c r="B168" s="1" t="s">
        <v>92</v>
      </c>
      <c r="C168" s="4">
        <v>44813.000694444447</v>
      </c>
      <c r="D168" s="1" t="str">
        <f t="shared" si="0"/>
        <v>2022-09</v>
      </c>
      <c r="E168" s="1">
        <v>35.803659000000003</v>
      </c>
      <c r="F168" s="1">
        <v>139.10665700000001</v>
      </c>
      <c r="G168" s="1" t="s">
        <v>259</v>
      </c>
      <c r="H168" s="1">
        <v>424</v>
      </c>
    </row>
    <row r="169" spans="1:8">
      <c r="A169" s="1">
        <v>21003050</v>
      </c>
      <c r="B169" s="1" t="s">
        <v>92</v>
      </c>
      <c r="C169" s="4">
        <v>44814.000694444447</v>
      </c>
      <c r="D169" s="1" t="str">
        <f t="shared" si="0"/>
        <v>2022-09</v>
      </c>
      <c r="E169" s="1">
        <v>35.831910999999998</v>
      </c>
      <c r="F169" s="1">
        <v>139.09713600000001</v>
      </c>
      <c r="G169" s="1" t="s">
        <v>260</v>
      </c>
      <c r="H169" s="1">
        <v>1120</v>
      </c>
    </row>
    <row r="170" spans="1:8">
      <c r="A170" s="1">
        <v>21003050</v>
      </c>
      <c r="B170" s="1" t="s">
        <v>92</v>
      </c>
      <c r="C170" s="4">
        <v>44815.000694444447</v>
      </c>
      <c r="D170" s="1" t="str">
        <f t="shared" si="0"/>
        <v>2022-09</v>
      </c>
      <c r="E170" s="1">
        <v>35.836872</v>
      </c>
      <c r="F170" s="1">
        <v>139.07065800000001</v>
      </c>
      <c r="G170" s="1" t="s">
        <v>261</v>
      </c>
      <c r="H170" s="1">
        <v>573</v>
      </c>
    </row>
    <row r="171" spans="1:8">
      <c r="A171" s="1">
        <v>21003050</v>
      </c>
      <c r="B171" s="1" t="s">
        <v>92</v>
      </c>
      <c r="C171" s="4">
        <v>44816.000694444447</v>
      </c>
      <c r="D171" s="1" t="str">
        <f t="shared" si="0"/>
        <v>2022-09</v>
      </c>
      <c r="E171" s="1">
        <v>35.842945999999998</v>
      </c>
      <c r="F171" s="1">
        <v>139.040447</v>
      </c>
      <c r="G171" s="1" t="s">
        <v>262</v>
      </c>
      <c r="H171" s="1">
        <v>746</v>
      </c>
    </row>
    <row r="172" spans="1:8">
      <c r="A172" s="1">
        <v>21003050</v>
      </c>
      <c r="B172" s="1" t="s">
        <v>92</v>
      </c>
      <c r="C172" s="4">
        <v>44817.000694444447</v>
      </c>
      <c r="D172" s="1" t="str">
        <f t="shared" si="0"/>
        <v>2022-09</v>
      </c>
      <c r="E172" s="1">
        <v>35.846294</v>
      </c>
      <c r="F172" s="1">
        <v>139.054734</v>
      </c>
      <c r="G172" s="1" t="s">
        <v>263</v>
      </c>
      <c r="H172" s="1">
        <v>925</v>
      </c>
    </row>
    <row r="173" spans="1:8">
      <c r="A173" s="1">
        <v>21003050</v>
      </c>
      <c r="B173" s="1" t="s">
        <v>92</v>
      </c>
      <c r="C173" s="4">
        <v>44818.000694444447</v>
      </c>
      <c r="D173" s="1" t="str">
        <f t="shared" si="0"/>
        <v>2022-09</v>
      </c>
      <c r="E173" s="1">
        <v>35.851674000000003</v>
      </c>
      <c r="F173" s="1">
        <v>139.04654500000001</v>
      </c>
      <c r="G173" s="1" t="s">
        <v>264</v>
      </c>
      <c r="H173" s="1">
        <v>1092</v>
      </c>
    </row>
    <row r="174" spans="1:8">
      <c r="A174" s="1">
        <v>21003050</v>
      </c>
      <c r="B174" s="1" t="s">
        <v>92</v>
      </c>
      <c r="C174" s="4">
        <v>44819.000694444447</v>
      </c>
      <c r="D174" s="1" t="str">
        <f t="shared" si="0"/>
        <v>2022-09</v>
      </c>
      <c r="E174" s="1">
        <v>35.828325</v>
      </c>
      <c r="F174" s="1">
        <v>139.084262</v>
      </c>
      <c r="G174" s="1" t="s">
        <v>265</v>
      </c>
      <c r="H174" s="1">
        <v>747</v>
      </c>
    </row>
    <row r="175" spans="1:8">
      <c r="A175" s="1">
        <v>21003050</v>
      </c>
      <c r="B175" s="1" t="s">
        <v>92</v>
      </c>
      <c r="C175" s="4">
        <v>44820.000694444447</v>
      </c>
      <c r="D175" s="1" t="str">
        <f t="shared" si="0"/>
        <v>2022-09</v>
      </c>
      <c r="E175" s="1">
        <v>35.831214000000003</v>
      </c>
      <c r="F175" s="1">
        <v>139.10296199999999</v>
      </c>
      <c r="G175" s="1" t="s">
        <v>266</v>
      </c>
      <c r="H175" s="1">
        <v>1181</v>
      </c>
    </row>
    <row r="176" spans="1:8">
      <c r="A176" s="1">
        <v>21003050</v>
      </c>
      <c r="B176" s="1" t="s">
        <v>92</v>
      </c>
      <c r="C176" s="4">
        <v>44821.000694444447</v>
      </c>
      <c r="D176" s="1" t="str">
        <f t="shared" si="0"/>
        <v>2022-09</v>
      </c>
      <c r="E176" s="1">
        <v>35.831569999999999</v>
      </c>
      <c r="F176" s="1">
        <v>139.09993399999999</v>
      </c>
      <c r="G176" s="1" t="s">
        <v>267</v>
      </c>
      <c r="H176" s="1">
        <v>1223</v>
      </c>
    </row>
    <row r="177" spans="1:8">
      <c r="A177" s="1">
        <v>21003050</v>
      </c>
      <c r="B177" s="1" t="s">
        <v>92</v>
      </c>
      <c r="C177" s="4">
        <v>44822.000694444447</v>
      </c>
      <c r="D177" s="1" t="str">
        <f t="shared" si="0"/>
        <v>2022-09</v>
      </c>
      <c r="E177" s="1">
        <v>35.821834000000003</v>
      </c>
      <c r="F177" s="1">
        <v>139.09275400000001</v>
      </c>
      <c r="G177" s="1" t="s">
        <v>268</v>
      </c>
      <c r="H177" s="1">
        <v>595</v>
      </c>
    </row>
    <row r="178" spans="1:8">
      <c r="A178" s="1">
        <v>21003050</v>
      </c>
      <c r="B178" s="1" t="s">
        <v>92</v>
      </c>
      <c r="C178" s="4">
        <v>44823.000694444447</v>
      </c>
      <c r="D178" s="1" t="str">
        <f t="shared" si="0"/>
        <v>2022-09</v>
      </c>
      <c r="E178" s="1">
        <v>35.835127999999997</v>
      </c>
      <c r="F178" s="1">
        <v>139.08882199999999</v>
      </c>
      <c r="G178" s="1" t="s">
        <v>269</v>
      </c>
      <c r="H178" s="1">
        <v>528</v>
      </c>
    </row>
    <row r="179" spans="1:8">
      <c r="A179" s="1">
        <v>21003050</v>
      </c>
      <c r="B179" s="1" t="s">
        <v>92</v>
      </c>
      <c r="C179" s="4">
        <v>44824.000694444447</v>
      </c>
      <c r="D179" s="1" t="str">
        <f t="shared" si="0"/>
        <v>2022-09</v>
      </c>
      <c r="E179" s="1">
        <v>35.824205999999997</v>
      </c>
      <c r="F179" s="1">
        <v>139.10706099999999</v>
      </c>
      <c r="G179" s="1" t="s">
        <v>270</v>
      </c>
      <c r="H179" s="1">
        <v>1038</v>
      </c>
    </row>
    <row r="180" spans="1:8">
      <c r="A180" s="1">
        <v>21003050</v>
      </c>
      <c r="B180" s="1" t="s">
        <v>92</v>
      </c>
      <c r="C180" s="4">
        <v>44825.000694444447</v>
      </c>
      <c r="D180" s="1" t="str">
        <f t="shared" si="0"/>
        <v>2022-09</v>
      </c>
      <c r="E180" s="1">
        <v>35.832428</v>
      </c>
      <c r="F180" s="1">
        <v>139.09239299999999</v>
      </c>
      <c r="G180" s="1" t="s">
        <v>271</v>
      </c>
      <c r="H180" s="1">
        <v>1031</v>
      </c>
    </row>
    <row r="181" spans="1:8">
      <c r="A181" s="1">
        <v>21003050</v>
      </c>
      <c r="B181" s="1" t="s">
        <v>92</v>
      </c>
      <c r="C181" s="4">
        <v>44826.000694444447</v>
      </c>
      <c r="D181" s="1" t="str">
        <f t="shared" si="0"/>
        <v>2022-09</v>
      </c>
      <c r="E181" s="1">
        <v>35.834414000000002</v>
      </c>
      <c r="F181" s="1">
        <v>139.09780000000001</v>
      </c>
      <c r="G181" s="1" t="s">
        <v>272</v>
      </c>
      <c r="H181" s="1">
        <v>1024</v>
      </c>
    </row>
    <row r="182" spans="1:8">
      <c r="A182" s="1">
        <v>21003050</v>
      </c>
      <c r="B182" s="1" t="s">
        <v>92</v>
      </c>
      <c r="C182" s="4">
        <v>44827.000694444447</v>
      </c>
      <c r="D182" s="1" t="str">
        <f t="shared" si="0"/>
        <v>2022-09</v>
      </c>
      <c r="E182" s="1">
        <v>35.848576999999999</v>
      </c>
      <c r="F182" s="1">
        <v>139.046503</v>
      </c>
      <c r="G182" s="1" t="s">
        <v>273</v>
      </c>
      <c r="H182" s="1">
        <v>1129</v>
      </c>
    </row>
    <row r="183" spans="1:8">
      <c r="A183" s="1">
        <v>21003050</v>
      </c>
      <c r="B183" s="1" t="s">
        <v>92</v>
      </c>
      <c r="C183" s="4">
        <v>44828.000694444447</v>
      </c>
      <c r="D183" s="1" t="str">
        <f t="shared" si="0"/>
        <v>2022-09</v>
      </c>
      <c r="E183" s="1">
        <v>35.851970999999999</v>
      </c>
      <c r="F183" s="1">
        <v>139.057885</v>
      </c>
      <c r="G183" s="1" t="s">
        <v>274</v>
      </c>
      <c r="H183" s="1">
        <v>1079</v>
      </c>
    </row>
    <row r="184" spans="1:8">
      <c r="A184" s="1">
        <v>21003050</v>
      </c>
      <c r="B184" s="1" t="s">
        <v>92</v>
      </c>
      <c r="C184" s="4">
        <v>44829.000694444447</v>
      </c>
      <c r="D184" s="1" t="str">
        <f t="shared" si="0"/>
        <v>2022-09</v>
      </c>
      <c r="E184" s="1">
        <v>35.853839999999998</v>
      </c>
      <c r="F184" s="1">
        <v>139.04723999999999</v>
      </c>
      <c r="G184" s="1" t="s">
        <v>275</v>
      </c>
      <c r="H184" s="1">
        <v>1066</v>
      </c>
    </row>
    <row r="185" spans="1:8">
      <c r="A185" s="1">
        <v>21003050</v>
      </c>
      <c r="B185" s="1" t="s">
        <v>92</v>
      </c>
      <c r="C185" s="4">
        <v>44830.000694444447</v>
      </c>
      <c r="D185" s="1" t="str">
        <f t="shared" si="0"/>
        <v>2022-09</v>
      </c>
      <c r="E185" s="1">
        <v>35.850572</v>
      </c>
      <c r="F185" s="1">
        <v>139.051074</v>
      </c>
      <c r="G185" s="1" t="s">
        <v>276</v>
      </c>
      <c r="H185" s="1">
        <v>1074</v>
      </c>
    </row>
    <row r="186" spans="1:8">
      <c r="A186" s="1">
        <v>21003050</v>
      </c>
      <c r="B186" s="1" t="s">
        <v>92</v>
      </c>
      <c r="C186" s="4">
        <v>44831.000694444447</v>
      </c>
      <c r="D186" s="1" t="str">
        <f t="shared" si="0"/>
        <v>2022-09</v>
      </c>
      <c r="E186" s="1">
        <v>35.850915000000001</v>
      </c>
      <c r="F186" s="1">
        <v>139.04844</v>
      </c>
      <c r="G186" s="1" t="s">
        <v>277</v>
      </c>
      <c r="H186" s="1">
        <v>1147</v>
      </c>
    </row>
    <row r="187" spans="1:8">
      <c r="A187" s="1">
        <v>21003050</v>
      </c>
      <c r="B187" s="1" t="s">
        <v>92</v>
      </c>
      <c r="C187" s="4">
        <v>44832.000694444447</v>
      </c>
      <c r="D187" s="1" t="str">
        <f t="shared" si="0"/>
        <v>2022-09</v>
      </c>
      <c r="E187" s="1">
        <v>35.853437999999997</v>
      </c>
      <c r="F187" s="1">
        <v>139.058862</v>
      </c>
      <c r="G187" s="1" t="s">
        <v>278</v>
      </c>
      <c r="H187" s="1">
        <v>979</v>
      </c>
    </row>
    <row r="188" spans="1:8">
      <c r="A188" s="1">
        <v>21003050</v>
      </c>
      <c r="B188" s="1" t="s">
        <v>92</v>
      </c>
      <c r="C188" s="4">
        <v>44833.000694444447</v>
      </c>
      <c r="D188" s="1" t="str">
        <f t="shared" si="0"/>
        <v>2022-09</v>
      </c>
      <c r="E188" s="1">
        <v>35.827888999999999</v>
      </c>
      <c r="F188" s="1">
        <v>139.05678399999999</v>
      </c>
      <c r="G188" s="1" t="s">
        <v>279</v>
      </c>
      <c r="H188" s="1">
        <v>1158</v>
      </c>
    </row>
    <row r="189" spans="1:8">
      <c r="A189" s="1">
        <v>21003050</v>
      </c>
      <c r="B189" s="1" t="s">
        <v>92</v>
      </c>
      <c r="C189" s="4">
        <v>44834.000694444447</v>
      </c>
      <c r="D189" s="1" t="str">
        <f t="shared" si="0"/>
        <v>2022-09</v>
      </c>
      <c r="E189" s="1">
        <v>35.833792000000003</v>
      </c>
      <c r="F189" s="1">
        <v>139.06421700000001</v>
      </c>
      <c r="G189" s="1" t="s">
        <v>280</v>
      </c>
      <c r="H189" s="1">
        <v>844</v>
      </c>
    </row>
    <row r="190" spans="1:8">
      <c r="A190" s="1">
        <v>21003050</v>
      </c>
      <c r="B190" s="1" t="s">
        <v>92</v>
      </c>
      <c r="C190" s="4">
        <v>44835.000694444447</v>
      </c>
      <c r="D190" s="1" t="str">
        <f t="shared" si="0"/>
        <v>2022-10</v>
      </c>
      <c r="E190" s="1">
        <v>35.829349999999998</v>
      </c>
      <c r="F190" s="1">
        <v>139.10584900000001</v>
      </c>
      <c r="G190" s="1" t="s">
        <v>281</v>
      </c>
      <c r="H190" s="1">
        <v>1015</v>
      </c>
    </row>
    <row r="191" spans="1:8">
      <c r="A191" s="1">
        <v>21003050</v>
      </c>
      <c r="B191" s="1" t="s">
        <v>92</v>
      </c>
      <c r="C191" s="4">
        <v>44836.000694444447</v>
      </c>
      <c r="D191" s="1" t="str">
        <f t="shared" si="0"/>
        <v>2022-10</v>
      </c>
      <c r="E191" s="1">
        <v>35.833799999999997</v>
      </c>
      <c r="F191" s="1">
        <v>139.10480100000001</v>
      </c>
      <c r="G191" s="1" t="s">
        <v>282</v>
      </c>
      <c r="H191" s="1">
        <v>1099</v>
      </c>
    </row>
    <row r="192" spans="1:8">
      <c r="A192" s="1">
        <v>21003050</v>
      </c>
      <c r="B192" s="1" t="s">
        <v>92</v>
      </c>
      <c r="C192" s="4">
        <v>44837.000694444447</v>
      </c>
      <c r="D192" s="1" t="str">
        <f t="shared" si="0"/>
        <v>2022-10</v>
      </c>
      <c r="E192" s="1">
        <v>35.828051000000002</v>
      </c>
      <c r="F192" s="1">
        <v>139.107078</v>
      </c>
      <c r="G192" s="1" t="s">
        <v>283</v>
      </c>
      <c r="H192" s="1">
        <v>1040</v>
      </c>
    </row>
    <row r="193" spans="1:8">
      <c r="A193" s="1">
        <v>21003050</v>
      </c>
      <c r="B193" s="1" t="s">
        <v>92</v>
      </c>
      <c r="C193" s="4">
        <v>44838.000694444447</v>
      </c>
      <c r="D193" s="1" t="str">
        <f t="shared" si="0"/>
        <v>2022-10</v>
      </c>
      <c r="E193" s="1">
        <v>35.832059999999998</v>
      </c>
      <c r="F193" s="1">
        <v>139.097554</v>
      </c>
      <c r="G193" s="1" t="s">
        <v>284</v>
      </c>
      <c r="H193" s="1">
        <v>1143</v>
      </c>
    </row>
    <row r="194" spans="1:8">
      <c r="A194" s="1">
        <v>21003050</v>
      </c>
      <c r="B194" s="1" t="s">
        <v>92</v>
      </c>
      <c r="C194" s="4">
        <v>44839.000694444447</v>
      </c>
      <c r="D194" s="1" t="str">
        <f t="shared" si="0"/>
        <v>2022-10</v>
      </c>
      <c r="E194" s="1">
        <v>35.826422000000001</v>
      </c>
      <c r="F194" s="1">
        <v>139.08430799999999</v>
      </c>
      <c r="G194" s="1" t="s">
        <v>285</v>
      </c>
      <c r="H194" s="1">
        <v>690</v>
      </c>
    </row>
    <row r="195" spans="1:8">
      <c r="A195" s="1">
        <v>21003050</v>
      </c>
      <c r="B195" s="1" t="s">
        <v>92</v>
      </c>
      <c r="C195" s="4">
        <v>44840.000694444447</v>
      </c>
      <c r="D195" s="1" t="str">
        <f t="shared" si="0"/>
        <v>2022-10</v>
      </c>
      <c r="E195" s="1">
        <v>35.829585000000002</v>
      </c>
      <c r="F195" s="1">
        <v>139.10222899999999</v>
      </c>
      <c r="G195" s="1" t="s">
        <v>286</v>
      </c>
      <c r="H195" s="1">
        <v>1219</v>
      </c>
    </row>
    <row r="196" spans="1:8">
      <c r="A196" s="1">
        <v>21003050</v>
      </c>
      <c r="B196" s="1" t="s">
        <v>92</v>
      </c>
      <c r="C196" s="4">
        <v>44841.000694444447</v>
      </c>
      <c r="D196" s="1" t="str">
        <f t="shared" si="0"/>
        <v>2022-10</v>
      </c>
      <c r="E196" s="1">
        <v>35.830478999999997</v>
      </c>
      <c r="F196" s="1">
        <v>139.10255599999999</v>
      </c>
      <c r="G196" s="1" t="s">
        <v>287</v>
      </c>
      <c r="H196" s="1">
        <v>1196</v>
      </c>
    </row>
    <row r="197" spans="1:8">
      <c r="A197" s="1">
        <v>21003050</v>
      </c>
      <c r="B197" s="1" t="s">
        <v>92</v>
      </c>
      <c r="C197" s="4">
        <v>44842.000694444447</v>
      </c>
      <c r="D197" s="1" t="str">
        <f t="shared" si="0"/>
        <v>2022-10</v>
      </c>
      <c r="E197" s="1">
        <v>35.831727999999998</v>
      </c>
      <c r="F197" s="1">
        <v>139.10454799999999</v>
      </c>
      <c r="G197" s="1" t="s">
        <v>288</v>
      </c>
      <c r="H197" s="1">
        <v>1130</v>
      </c>
    </row>
    <row r="198" spans="1:8">
      <c r="A198" s="1">
        <v>21003050</v>
      </c>
      <c r="B198" s="1" t="s">
        <v>92</v>
      </c>
      <c r="C198" s="4">
        <v>44843.000694444447</v>
      </c>
      <c r="D198" s="1" t="str">
        <f t="shared" si="0"/>
        <v>2022-10</v>
      </c>
      <c r="E198" s="1">
        <v>35.833120000000001</v>
      </c>
      <c r="F198" s="1">
        <v>139.09929199999999</v>
      </c>
      <c r="G198" s="1" t="s">
        <v>289</v>
      </c>
      <c r="H198" s="1">
        <v>1111</v>
      </c>
    </row>
    <row r="199" spans="1:8">
      <c r="A199" s="1">
        <v>21003050</v>
      </c>
      <c r="B199" s="1" t="s">
        <v>92</v>
      </c>
      <c r="C199" s="4">
        <v>44844.000694444447</v>
      </c>
      <c r="D199" s="1" t="str">
        <f t="shared" si="0"/>
        <v>2022-10</v>
      </c>
      <c r="E199" s="1">
        <v>35.833877000000001</v>
      </c>
      <c r="F199" s="1">
        <v>139.101552</v>
      </c>
      <c r="G199" s="1" t="s">
        <v>290</v>
      </c>
      <c r="H199" s="1">
        <v>1133</v>
      </c>
    </row>
    <row r="200" spans="1:8">
      <c r="A200" s="1">
        <v>21003050</v>
      </c>
      <c r="B200" s="1" t="s">
        <v>92</v>
      </c>
      <c r="C200" s="4">
        <v>44845.000694444447</v>
      </c>
      <c r="D200" s="1" t="str">
        <f t="shared" si="0"/>
        <v>2022-10</v>
      </c>
      <c r="E200" s="1">
        <v>35.83399</v>
      </c>
      <c r="F200" s="1">
        <v>139.090101</v>
      </c>
      <c r="G200" s="1" t="s">
        <v>291</v>
      </c>
      <c r="H200" s="1">
        <v>800</v>
      </c>
    </row>
    <row r="201" spans="1:8">
      <c r="A201" s="1">
        <v>21003050</v>
      </c>
      <c r="B201" s="1" t="s">
        <v>92</v>
      </c>
      <c r="C201" s="4">
        <v>44846.000694444447</v>
      </c>
      <c r="D201" s="1" t="str">
        <f t="shared" si="0"/>
        <v>2022-10</v>
      </c>
      <c r="E201" s="1">
        <v>35.831096000000002</v>
      </c>
      <c r="F201" s="1">
        <v>139.09769299999999</v>
      </c>
      <c r="G201" s="1" t="s">
        <v>292</v>
      </c>
      <c r="H201" s="1">
        <v>1088</v>
      </c>
    </row>
    <row r="202" spans="1:8">
      <c r="A202" s="1">
        <v>21003050</v>
      </c>
      <c r="B202" s="1" t="s">
        <v>92</v>
      </c>
      <c r="C202" s="4">
        <v>44847.000694444447</v>
      </c>
      <c r="D202" s="1" t="str">
        <f t="shared" si="0"/>
        <v>2022-10</v>
      </c>
      <c r="E202" s="1">
        <v>35.831099000000002</v>
      </c>
      <c r="F202" s="1">
        <v>139.101947</v>
      </c>
      <c r="G202" s="1" t="s">
        <v>293</v>
      </c>
      <c r="H202" s="1">
        <v>1220</v>
      </c>
    </row>
    <row r="203" spans="1:8">
      <c r="A203" s="1">
        <v>21003050</v>
      </c>
      <c r="B203" s="1" t="s">
        <v>92</v>
      </c>
      <c r="C203" s="4">
        <v>44848.000694444447</v>
      </c>
      <c r="D203" s="1" t="str">
        <f t="shared" si="0"/>
        <v>2022-10</v>
      </c>
      <c r="E203" s="1">
        <v>35.831679000000001</v>
      </c>
      <c r="F203" s="1">
        <v>139.10202899999999</v>
      </c>
      <c r="G203" s="1" t="s">
        <v>294</v>
      </c>
      <c r="H203" s="1">
        <v>1207</v>
      </c>
    </row>
    <row r="204" spans="1:8">
      <c r="A204" s="1">
        <v>21003050</v>
      </c>
      <c r="B204" s="1" t="s">
        <v>92</v>
      </c>
      <c r="C204" s="4">
        <v>44849.000694444447</v>
      </c>
      <c r="D204" s="1" t="str">
        <f t="shared" si="0"/>
        <v>2022-10</v>
      </c>
      <c r="E204" s="1">
        <v>35.829535999999997</v>
      </c>
      <c r="F204" s="1">
        <v>139.101753</v>
      </c>
      <c r="G204" s="1" t="s">
        <v>295</v>
      </c>
      <c r="H204" s="1">
        <v>1220</v>
      </c>
    </row>
    <row r="205" spans="1:8">
      <c r="A205" s="1">
        <v>21003050</v>
      </c>
      <c r="B205" s="1" t="s">
        <v>92</v>
      </c>
      <c r="C205" s="4">
        <v>44850.000694444447</v>
      </c>
      <c r="D205" s="1" t="str">
        <f t="shared" si="0"/>
        <v>2022-10</v>
      </c>
      <c r="E205" s="1">
        <v>35.829783999999997</v>
      </c>
      <c r="F205" s="1">
        <v>139.101157</v>
      </c>
      <c r="G205" s="1" t="s">
        <v>296</v>
      </c>
      <c r="H205" s="1">
        <v>1225</v>
      </c>
    </row>
    <row r="206" spans="1:8">
      <c r="A206" s="1">
        <v>21003050</v>
      </c>
      <c r="B206" s="1" t="s">
        <v>92</v>
      </c>
      <c r="C206" s="4">
        <v>44851.000694444447</v>
      </c>
      <c r="D206" s="1" t="str">
        <f t="shared" si="0"/>
        <v>2022-10</v>
      </c>
      <c r="E206" s="1">
        <v>35.828074000000001</v>
      </c>
      <c r="F206" s="1">
        <v>139.10325800000001</v>
      </c>
      <c r="G206" s="1" t="s">
        <v>297</v>
      </c>
      <c r="H206" s="1">
        <v>1124</v>
      </c>
    </row>
    <row r="207" spans="1:8">
      <c r="A207" s="1">
        <v>21003050</v>
      </c>
      <c r="B207" s="1" t="s">
        <v>92</v>
      </c>
      <c r="C207" s="4">
        <v>44852.000694444447</v>
      </c>
      <c r="D207" s="1" t="str">
        <f t="shared" si="0"/>
        <v>2022-10</v>
      </c>
      <c r="E207" s="1">
        <v>35.827486</v>
      </c>
      <c r="F207" s="1">
        <v>139.10674599999999</v>
      </c>
      <c r="G207" s="1" t="s">
        <v>298</v>
      </c>
      <c r="H207" s="1">
        <v>1034</v>
      </c>
    </row>
    <row r="208" spans="1:8">
      <c r="A208" s="1">
        <v>21003050</v>
      </c>
      <c r="B208" s="1" t="s">
        <v>92</v>
      </c>
      <c r="C208" s="4">
        <v>44853.000694444447</v>
      </c>
      <c r="D208" s="1" t="str">
        <f t="shared" si="0"/>
        <v>2022-10</v>
      </c>
      <c r="E208" s="1">
        <v>35.827330000000003</v>
      </c>
      <c r="F208" s="1">
        <v>139.101395</v>
      </c>
      <c r="G208" s="1" t="s">
        <v>299</v>
      </c>
      <c r="H208" s="1">
        <v>1096</v>
      </c>
    </row>
    <row r="209" spans="1:8">
      <c r="A209" s="1">
        <v>21003050</v>
      </c>
      <c r="B209" s="1" t="s">
        <v>92</v>
      </c>
      <c r="C209" s="4">
        <v>44854.000694444447</v>
      </c>
      <c r="D209" s="1" t="str">
        <f t="shared" si="0"/>
        <v>2022-10</v>
      </c>
      <c r="E209" s="1">
        <v>35.829594999999998</v>
      </c>
      <c r="F209" s="1">
        <v>139.099065</v>
      </c>
      <c r="G209" s="1" t="s">
        <v>300</v>
      </c>
      <c r="H209" s="1">
        <v>1050</v>
      </c>
    </row>
    <row r="210" spans="1:8">
      <c r="A210" s="1">
        <v>21003050</v>
      </c>
      <c r="B210" s="1" t="s">
        <v>92</v>
      </c>
      <c r="C210" s="4">
        <v>44855.000694444447</v>
      </c>
      <c r="D210" s="1" t="str">
        <f t="shared" si="0"/>
        <v>2022-10</v>
      </c>
      <c r="E210" s="1">
        <v>35.832093</v>
      </c>
      <c r="F210" s="1">
        <v>139.09597199999999</v>
      </c>
      <c r="G210" s="1" t="s">
        <v>301</v>
      </c>
      <c r="H210" s="1">
        <v>1121</v>
      </c>
    </row>
    <row r="211" spans="1:8">
      <c r="A211" s="1">
        <v>21003050</v>
      </c>
      <c r="B211" s="1" t="s">
        <v>92</v>
      </c>
      <c r="C211" s="4">
        <v>44856.000694444447</v>
      </c>
      <c r="D211" s="1" t="str">
        <f t="shared" si="0"/>
        <v>2022-10</v>
      </c>
      <c r="E211" s="1">
        <v>35.832076000000001</v>
      </c>
      <c r="F211" s="1">
        <v>139.083237</v>
      </c>
      <c r="G211" s="1" t="s">
        <v>302</v>
      </c>
      <c r="H211" s="1">
        <v>693</v>
      </c>
    </row>
    <row r="212" spans="1:8">
      <c r="A212" s="1">
        <v>21003050</v>
      </c>
      <c r="B212" s="1" t="s">
        <v>92</v>
      </c>
      <c r="C212" s="4">
        <v>44857.000694444447</v>
      </c>
      <c r="D212" s="1" t="str">
        <f t="shared" si="0"/>
        <v>2022-10</v>
      </c>
      <c r="E212" s="1">
        <v>35.827094000000002</v>
      </c>
      <c r="F212" s="1">
        <v>139.077181</v>
      </c>
      <c r="G212" s="1" t="s">
        <v>303</v>
      </c>
      <c r="H212" s="1">
        <v>516</v>
      </c>
    </row>
    <row r="213" spans="1:8">
      <c r="A213" s="1">
        <v>21003050</v>
      </c>
      <c r="B213" s="1" t="s">
        <v>92</v>
      </c>
      <c r="C213" s="4">
        <v>44858.000694444447</v>
      </c>
      <c r="D213" s="1" t="str">
        <f t="shared" si="0"/>
        <v>2022-10</v>
      </c>
      <c r="E213" s="1">
        <v>35.829059999999998</v>
      </c>
      <c r="F213" s="1">
        <v>139.07082800000001</v>
      </c>
      <c r="G213" s="1" t="s">
        <v>304</v>
      </c>
      <c r="H213" s="1">
        <v>629</v>
      </c>
    </row>
    <row r="214" spans="1:8">
      <c r="A214" s="1">
        <v>21003050</v>
      </c>
      <c r="B214" s="1" t="s">
        <v>92</v>
      </c>
      <c r="C214" s="4">
        <v>44859.000694444447</v>
      </c>
      <c r="D214" s="1" t="str">
        <f t="shared" si="0"/>
        <v>2022-10</v>
      </c>
      <c r="E214" s="1">
        <v>35.833841999999997</v>
      </c>
      <c r="F214" s="1">
        <v>139.05641600000001</v>
      </c>
      <c r="G214" s="1" t="s">
        <v>305</v>
      </c>
      <c r="H214" s="1">
        <v>812</v>
      </c>
    </row>
    <row r="215" spans="1:8">
      <c r="A215" s="1">
        <v>21003050</v>
      </c>
      <c r="B215" s="1" t="s">
        <v>92</v>
      </c>
      <c r="C215" s="4">
        <v>44860.000694444447</v>
      </c>
      <c r="D215" s="1" t="str">
        <f t="shared" si="0"/>
        <v>2022-10</v>
      </c>
      <c r="E215" s="1">
        <v>35.852415999999998</v>
      </c>
      <c r="F215" s="1">
        <v>139.050443</v>
      </c>
      <c r="G215" s="1" t="s">
        <v>306</v>
      </c>
      <c r="H215" s="1">
        <v>1180</v>
      </c>
    </row>
    <row r="216" spans="1:8">
      <c r="A216" s="1">
        <v>21003050</v>
      </c>
      <c r="B216" s="1" t="s">
        <v>92</v>
      </c>
      <c r="C216" s="4">
        <v>44861.000694444447</v>
      </c>
      <c r="D216" s="1" t="str">
        <f t="shared" si="0"/>
        <v>2022-10</v>
      </c>
      <c r="E216" s="1">
        <v>35.851298999999997</v>
      </c>
      <c r="F216" s="1">
        <v>139.05032399999999</v>
      </c>
      <c r="G216" s="1" t="s">
        <v>307</v>
      </c>
      <c r="H216" s="1">
        <v>1157</v>
      </c>
    </row>
    <row r="217" spans="1:8">
      <c r="A217" s="1">
        <v>21003050</v>
      </c>
      <c r="B217" s="1" t="s">
        <v>92</v>
      </c>
      <c r="C217" s="4">
        <v>44862.000694444447</v>
      </c>
      <c r="D217" s="1" t="str">
        <f t="shared" si="0"/>
        <v>2022-10</v>
      </c>
      <c r="E217" s="1">
        <v>35.851559999999999</v>
      </c>
      <c r="F217" s="1">
        <v>139.05208200000001</v>
      </c>
      <c r="G217" s="1" t="s">
        <v>308</v>
      </c>
      <c r="H217" s="1">
        <v>1119</v>
      </c>
    </row>
    <row r="218" spans="1:8">
      <c r="A218" s="1">
        <v>21003050</v>
      </c>
      <c r="B218" s="1" t="s">
        <v>92</v>
      </c>
      <c r="C218" s="4">
        <v>44863.000694444447</v>
      </c>
      <c r="D218" s="1" t="str">
        <f t="shared" si="0"/>
        <v>2022-10</v>
      </c>
      <c r="E218" s="1">
        <v>35.853622999999999</v>
      </c>
      <c r="F218" s="1">
        <v>139.05348499999999</v>
      </c>
      <c r="G218" s="1" t="s">
        <v>309</v>
      </c>
      <c r="H218" s="1">
        <v>1228</v>
      </c>
    </row>
    <row r="219" spans="1:8">
      <c r="A219" s="1">
        <v>21003050</v>
      </c>
      <c r="B219" s="1" t="s">
        <v>92</v>
      </c>
      <c r="C219" s="4">
        <v>44864.000694444447</v>
      </c>
      <c r="D219" s="1" t="str">
        <f t="shared" si="0"/>
        <v>2022-10</v>
      </c>
      <c r="E219" s="1">
        <v>35.852474000000001</v>
      </c>
      <c r="F219" s="1">
        <v>139.055148</v>
      </c>
      <c r="G219" s="1" t="s">
        <v>310</v>
      </c>
      <c r="H219" s="1">
        <v>1202</v>
      </c>
    </row>
    <row r="220" spans="1:8">
      <c r="A220" s="1">
        <v>21003050</v>
      </c>
      <c r="B220" s="1" t="s">
        <v>92</v>
      </c>
      <c r="C220" s="4">
        <v>44865.000694444447</v>
      </c>
      <c r="D220" s="1" t="str">
        <f t="shared" si="0"/>
        <v>2022-10</v>
      </c>
      <c r="E220" s="1">
        <v>35.858601999999998</v>
      </c>
      <c r="F220" s="1">
        <v>139.06166099999999</v>
      </c>
      <c r="G220" s="1" t="s">
        <v>311</v>
      </c>
      <c r="H220" s="1">
        <v>1217</v>
      </c>
    </row>
    <row r="221" spans="1:8">
      <c r="A221" s="1">
        <v>21003050</v>
      </c>
      <c r="B221" s="1" t="s">
        <v>92</v>
      </c>
      <c r="C221" s="4">
        <v>44866.000694444447</v>
      </c>
      <c r="D221" s="1" t="str">
        <f t="shared" si="0"/>
        <v>2022-11</v>
      </c>
      <c r="E221" s="1">
        <v>35.861466</v>
      </c>
      <c r="F221" s="1">
        <v>139.05497399999999</v>
      </c>
      <c r="G221" s="1" t="s">
        <v>312</v>
      </c>
      <c r="H221" s="1">
        <v>1179</v>
      </c>
    </row>
    <row r="222" spans="1:8">
      <c r="A222" s="1">
        <v>21003050</v>
      </c>
      <c r="B222" s="1" t="s">
        <v>92</v>
      </c>
      <c r="C222" s="4">
        <v>44867.000694444447</v>
      </c>
      <c r="D222" s="1" t="str">
        <f t="shared" si="0"/>
        <v>2022-11</v>
      </c>
      <c r="E222" s="1">
        <v>35.866444000000001</v>
      </c>
      <c r="F222" s="1">
        <v>139.05658299999999</v>
      </c>
      <c r="G222" s="1" t="s">
        <v>313</v>
      </c>
      <c r="H222" s="1">
        <v>1294</v>
      </c>
    </row>
    <row r="223" spans="1:8">
      <c r="A223" s="1">
        <v>21003050</v>
      </c>
      <c r="B223" s="1" t="s">
        <v>92</v>
      </c>
      <c r="C223" s="4">
        <v>44868.000694444447</v>
      </c>
      <c r="D223" s="1" t="str">
        <f t="shared" si="0"/>
        <v>2022-11</v>
      </c>
      <c r="E223" s="1">
        <v>35.862479</v>
      </c>
      <c r="F223" s="1">
        <v>139.05613</v>
      </c>
      <c r="G223" s="1" t="s">
        <v>314</v>
      </c>
      <c r="H223" s="1">
        <v>1250</v>
      </c>
    </row>
    <row r="224" spans="1:8">
      <c r="A224" s="1">
        <v>21003050</v>
      </c>
      <c r="B224" s="1" t="s">
        <v>92</v>
      </c>
      <c r="C224" s="4">
        <v>44869.000694444447</v>
      </c>
      <c r="D224" s="1" t="str">
        <f t="shared" si="0"/>
        <v>2022-11</v>
      </c>
      <c r="E224" s="1">
        <v>35.851996</v>
      </c>
      <c r="F224" s="1">
        <v>139.054855</v>
      </c>
      <c r="G224" s="1" t="s">
        <v>315</v>
      </c>
      <c r="H224" s="1">
        <v>1178</v>
      </c>
    </row>
    <row r="225" spans="1:8">
      <c r="A225" s="1">
        <v>21003050</v>
      </c>
      <c r="B225" s="1" t="s">
        <v>92</v>
      </c>
      <c r="C225" s="4">
        <v>44870.000694444447</v>
      </c>
      <c r="D225" s="1" t="str">
        <f t="shared" si="0"/>
        <v>2022-11</v>
      </c>
      <c r="E225" s="1">
        <v>35.850321999999998</v>
      </c>
      <c r="F225" s="1">
        <v>139.05039600000001</v>
      </c>
      <c r="G225" s="1" t="s">
        <v>316</v>
      </c>
      <c r="H225" s="1">
        <v>1072</v>
      </c>
    </row>
    <row r="226" spans="1:8">
      <c r="A226" s="1">
        <v>21003050</v>
      </c>
      <c r="B226" s="1" t="s">
        <v>92</v>
      </c>
      <c r="C226" s="4">
        <v>44871.000694444447</v>
      </c>
      <c r="D226" s="1" t="str">
        <f t="shared" si="0"/>
        <v>2022-11</v>
      </c>
      <c r="E226" s="1">
        <v>35.846338000000003</v>
      </c>
      <c r="F226" s="1">
        <v>139.08265800000001</v>
      </c>
      <c r="G226" s="1" t="s">
        <v>317</v>
      </c>
      <c r="H226" s="1">
        <v>976</v>
      </c>
    </row>
    <row r="227" spans="1:8">
      <c r="A227" s="1">
        <v>21003050</v>
      </c>
      <c r="B227" s="1" t="s">
        <v>92</v>
      </c>
      <c r="C227" s="4">
        <v>44872.000694444447</v>
      </c>
      <c r="D227" s="1" t="str">
        <f t="shared" si="0"/>
        <v>2022-11</v>
      </c>
      <c r="E227" s="1">
        <v>35.855857</v>
      </c>
      <c r="F227" s="1">
        <v>139.07579999999999</v>
      </c>
      <c r="G227" s="1" t="s">
        <v>318</v>
      </c>
      <c r="H227" s="1">
        <v>902</v>
      </c>
    </row>
    <row r="228" spans="1:8">
      <c r="A228" s="1">
        <v>21003050</v>
      </c>
      <c r="B228" s="1" t="s">
        <v>92</v>
      </c>
      <c r="C228" s="4">
        <v>44873.000694444447</v>
      </c>
      <c r="D228" s="1" t="str">
        <f t="shared" si="0"/>
        <v>2022-11</v>
      </c>
      <c r="E228" s="1">
        <v>35.844988000000001</v>
      </c>
      <c r="F228" s="1">
        <v>139.06389200000001</v>
      </c>
      <c r="G228" s="1" t="s">
        <v>319</v>
      </c>
      <c r="H228" s="1">
        <v>632</v>
      </c>
    </row>
    <row r="229" spans="1:8">
      <c r="A229" s="1">
        <v>21003050</v>
      </c>
      <c r="B229" s="1" t="s">
        <v>92</v>
      </c>
      <c r="C229" s="4">
        <v>44874.000694444447</v>
      </c>
      <c r="D229" s="1" t="str">
        <f t="shared" si="0"/>
        <v>2022-11</v>
      </c>
      <c r="E229" s="1">
        <v>35.842367000000003</v>
      </c>
      <c r="F229" s="1">
        <v>139.04026400000001</v>
      </c>
      <c r="G229" s="1" t="s">
        <v>320</v>
      </c>
      <c r="H229" s="1">
        <v>705</v>
      </c>
    </row>
    <row r="230" spans="1:8">
      <c r="A230" s="1">
        <v>21003050</v>
      </c>
      <c r="B230" s="1" t="s">
        <v>92</v>
      </c>
      <c r="C230" s="4">
        <v>44875.000694444447</v>
      </c>
      <c r="D230" s="1" t="str">
        <f t="shared" si="0"/>
        <v>2022-11</v>
      </c>
      <c r="E230" s="1">
        <v>35.852981999999997</v>
      </c>
      <c r="F230" s="1">
        <v>139.048834</v>
      </c>
      <c r="G230" s="1" t="s">
        <v>321</v>
      </c>
      <c r="H230" s="1">
        <v>1198</v>
      </c>
    </row>
    <row r="231" spans="1:8">
      <c r="A231" s="1">
        <v>21003050</v>
      </c>
      <c r="B231" s="1" t="s">
        <v>92</v>
      </c>
      <c r="C231" s="4">
        <v>44876.000694444447</v>
      </c>
      <c r="D231" s="1" t="str">
        <f t="shared" si="0"/>
        <v>2022-11</v>
      </c>
      <c r="E231" s="1">
        <v>35.850141999999998</v>
      </c>
      <c r="F231" s="1">
        <v>139.05651399999999</v>
      </c>
      <c r="G231" s="1" t="s">
        <v>322</v>
      </c>
      <c r="H231" s="1">
        <v>1102</v>
      </c>
    </row>
    <row r="232" spans="1:8">
      <c r="A232" s="1">
        <v>21003050</v>
      </c>
      <c r="B232" s="1" t="s">
        <v>92</v>
      </c>
      <c r="C232" s="4">
        <v>44877.000694444447</v>
      </c>
      <c r="D232" s="1" t="str">
        <f t="shared" si="0"/>
        <v>2022-11</v>
      </c>
      <c r="E232" s="1">
        <v>35.842970999999999</v>
      </c>
      <c r="F232" s="1">
        <v>139.04457099999999</v>
      </c>
      <c r="G232" s="1" t="s">
        <v>323</v>
      </c>
      <c r="H232" s="1">
        <v>740</v>
      </c>
    </row>
    <row r="233" spans="1:8">
      <c r="A233" s="1">
        <v>21003050</v>
      </c>
      <c r="B233" s="1" t="s">
        <v>92</v>
      </c>
      <c r="C233" s="4">
        <v>44878.000694444447</v>
      </c>
      <c r="D233" s="1" t="str">
        <f t="shared" si="0"/>
        <v>2022-11</v>
      </c>
      <c r="E233" s="1">
        <v>35.830212000000003</v>
      </c>
      <c r="F233" s="1">
        <v>139.104772</v>
      </c>
      <c r="G233" s="1" t="s">
        <v>324</v>
      </c>
      <c r="H233" s="1">
        <v>1021</v>
      </c>
    </row>
    <row r="234" spans="1:8">
      <c r="A234" s="1">
        <v>21003050</v>
      </c>
      <c r="B234" s="1" t="s">
        <v>92</v>
      </c>
      <c r="C234" s="4">
        <v>44879.000694444447</v>
      </c>
      <c r="D234" s="1" t="str">
        <f t="shared" si="0"/>
        <v>2022-11</v>
      </c>
      <c r="E234" s="1">
        <v>35.828977999999999</v>
      </c>
      <c r="F234" s="1">
        <v>139.10760200000001</v>
      </c>
      <c r="G234" s="1" t="s">
        <v>325</v>
      </c>
      <c r="H234" s="1">
        <v>955</v>
      </c>
    </row>
    <row r="235" spans="1:8">
      <c r="A235" s="1">
        <v>21003050</v>
      </c>
      <c r="B235" s="1" t="s">
        <v>92</v>
      </c>
      <c r="C235" s="4">
        <v>44880.000694444447</v>
      </c>
      <c r="D235" s="1" t="str">
        <f t="shared" si="0"/>
        <v>2022-11</v>
      </c>
      <c r="E235" s="1">
        <v>35.824911999999998</v>
      </c>
      <c r="F235" s="1">
        <v>139.10602900000001</v>
      </c>
      <c r="G235" s="1" t="s">
        <v>326</v>
      </c>
      <c r="H235" s="1">
        <v>1039</v>
      </c>
    </row>
    <row r="236" spans="1:8">
      <c r="A236" s="1">
        <v>21003050</v>
      </c>
      <c r="B236" s="1" t="s">
        <v>92</v>
      </c>
      <c r="C236" s="4">
        <v>44881.000694444447</v>
      </c>
      <c r="D236" s="1" t="str">
        <f t="shared" si="0"/>
        <v>2022-11</v>
      </c>
      <c r="E236" s="1">
        <v>35.831564</v>
      </c>
      <c r="F236" s="1">
        <v>139.099672</v>
      </c>
      <c r="G236" s="1" t="s">
        <v>327</v>
      </c>
      <c r="H236" s="1">
        <v>1213</v>
      </c>
    </row>
    <row r="237" spans="1:8">
      <c r="A237" s="1">
        <v>21003050</v>
      </c>
      <c r="B237" s="1" t="s">
        <v>92</v>
      </c>
      <c r="C237" s="4">
        <v>44882.000694444447</v>
      </c>
      <c r="D237" s="1" t="str">
        <f t="shared" si="0"/>
        <v>2022-11</v>
      </c>
      <c r="E237" s="1">
        <v>35.833066000000002</v>
      </c>
      <c r="F237" s="1">
        <v>139.100123</v>
      </c>
      <c r="G237" s="1" t="s">
        <v>328</v>
      </c>
      <c r="H237" s="1">
        <v>1118</v>
      </c>
    </row>
    <row r="238" spans="1:8">
      <c r="A238" s="1">
        <v>21003050</v>
      </c>
      <c r="B238" s="1" t="s">
        <v>92</v>
      </c>
      <c r="C238" s="4">
        <v>44883.000694444447</v>
      </c>
      <c r="D238" s="1" t="str">
        <f t="shared" si="0"/>
        <v>2022-11</v>
      </c>
      <c r="E238" s="1">
        <v>35.831800000000001</v>
      </c>
      <c r="F238" s="1">
        <v>139.098859</v>
      </c>
      <c r="G238" s="1" t="s">
        <v>329</v>
      </c>
      <c r="H238" s="1">
        <v>1183</v>
      </c>
    </row>
    <row r="239" spans="1:8">
      <c r="A239" s="1">
        <v>21003050</v>
      </c>
      <c r="B239" s="1" t="s">
        <v>92</v>
      </c>
      <c r="C239" s="4">
        <v>44884.000694444447</v>
      </c>
      <c r="D239" s="1" t="str">
        <f t="shared" si="0"/>
        <v>2022-11</v>
      </c>
      <c r="E239" s="1">
        <v>35.833511999999999</v>
      </c>
      <c r="F239" s="1">
        <v>139.097092</v>
      </c>
      <c r="G239" s="1" t="s">
        <v>330</v>
      </c>
      <c r="H239" s="1">
        <v>1093</v>
      </c>
    </row>
    <row r="240" spans="1:8">
      <c r="A240" s="1">
        <v>21003050</v>
      </c>
      <c r="B240" s="1" t="s">
        <v>92</v>
      </c>
      <c r="C240" s="4">
        <v>44885.000694444447</v>
      </c>
      <c r="D240" s="1" t="str">
        <f t="shared" si="0"/>
        <v>2022-11</v>
      </c>
      <c r="E240" s="1">
        <v>35.831650000000003</v>
      </c>
      <c r="F240" s="1">
        <v>139.09196</v>
      </c>
      <c r="G240" s="1" t="s">
        <v>331</v>
      </c>
      <c r="H240" s="1">
        <v>1060</v>
      </c>
    </row>
    <row r="241" spans="1:8">
      <c r="A241" s="1">
        <v>21003050</v>
      </c>
      <c r="B241" s="1" t="s">
        <v>92</v>
      </c>
      <c r="C241" s="4">
        <v>44886.000694444447</v>
      </c>
      <c r="D241" s="1" t="str">
        <f t="shared" si="0"/>
        <v>2022-11</v>
      </c>
      <c r="E241" s="1">
        <v>35.834637999999998</v>
      </c>
      <c r="F241" s="1">
        <v>139.08716799999999</v>
      </c>
      <c r="G241" s="1" t="s">
        <v>332</v>
      </c>
      <c r="H241" s="1">
        <v>751</v>
      </c>
    </row>
    <row r="242" spans="1:8">
      <c r="A242" s="1">
        <v>21003050</v>
      </c>
      <c r="B242" s="1" t="s">
        <v>92</v>
      </c>
      <c r="C242" s="4">
        <v>44887.000694444447</v>
      </c>
      <c r="D242" s="1" t="str">
        <f t="shared" si="0"/>
        <v>2022-11</v>
      </c>
      <c r="E242" s="1">
        <v>35.841324</v>
      </c>
      <c r="F242" s="1">
        <v>139.05540400000001</v>
      </c>
      <c r="G242" s="1" t="s">
        <v>333</v>
      </c>
      <c r="H242" s="1">
        <v>715</v>
      </c>
    </row>
    <row r="243" spans="1:8">
      <c r="A243" s="1">
        <v>21003050</v>
      </c>
      <c r="B243" s="1" t="s">
        <v>92</v>
      </c>
      <c r="C243" s="4">
        <v>44888.000694444447</v>
      </c>
      <c r="D243" s="1" t="str">
        <f t="shared" si="0"/>
        <v>2022-11</v>
      </c>
      <c r="E243" s="1">
        <v>35.860047999999999</v>
      </c>
      <c r="F243" s="1">
        <v>139.05986899999999</v>
      </c>
      <c r="G243" s="1" t="s">
        <v>334</v>
      </c>
      <c r="H243" s="1">
        <v>1211</v>
      </c>
    </row>
    <row r="244" spans="1:8">
      <c r="A244" s="1">
        <v>21003050</v>
      </c>
      <c r="B244" s="1" t="s">
        <v>92</v>
      </c>
      <c r="C244" s="4">
        <v>44889.000694444447</v>
      </c>
      <c r="D244" s="1" t="str">
        <f t="shared" si="0"/>
        <v>2022-11</v>
      </c>
      <c r="E244" s="1">
        <v>35.862783</v>
      </c>
      <c r="F244" s="1">
        <v>139.058987</v>
      </c>
      <c r="G244" s="1" t="s">
        <v>335</v>
      </c>
      <c r="H244" s="1">
        <v>1291</v>
      </c>
    </row>
    <row r="245" spans="1:8">
      <c r="A245" s="1">
        <v>21003050</v>
      </c>
      <c r="B245" s="1" t="s">
        <v>92</v>
      </c>
      <c r="C245" s="4">
        <v>44890.000694444447</v>
      </c>
      <c r="D245" s="1" t="str">
        <f t="shared" si="0"/>
        <v>2022-11</v>
      </c>
      <c r="E245" s="1">
        <v>35.863770000000002</v>
      </c>
      <c r="F245" s="1">
        <v>139.05790400000001</v>
      </c>
      <c r="G245" s="1" t="s">
        <v>336</v>
      </c>
      <c r="H245" s="1">
        <v>1272</v>
      </c>
    </row>
    <row r="246" spans="1:8">
      <c r="A246" s="1">
        <v>21003050</v>
      </c>
      <c r="B246" s="1" t="s">
        <v>92</v>
      </c>
      <c r="C246" s="4">
        <v>44891.000694444447</v>
      </c>
      <c r="D246" s="1" t="str">
        <f t="shared" si="0"/>
        <v>2022-11</v>
      </c>
      <c r="E246" s="1">
        <v>35.860354000000001</v>
      </c>
      <c r="F246" s="1">
        <v>139.056273</v>
      </c>
      <c r="G246" s="1" t="s">
        <v>337</v>
      </c>
      <c r="H246" s="1">
        <v>1168</v>
      </c>
    </row>
    <row r="247" spans="1:8">
      <c r="A247" s="1">
        <v>21003050</v>
      </c>
      <c r="B247" s="1" t="s">
        <v>92</v>
      </c>
      <c r="C247" s="4">
        <v>44892.000694444447</v>
      </c>
      <c r="D247" s="1" t="str">
        <f t="shared" si="0"/>
        <v>2022-11</v>
      </c>
      <c r="E247" s="1">
        <v>35.850425999999999</v>
      </c>
      <c r="F247" s="1">
        <v>139.04640699999999</v>
      </c>
      <c r="G247" s="1" t="s">
        <v>338</v>
      </c>
      <c r="H247" s="1">
        <v>1100</v>
      </c>
    </row>
    <row r="248" spans="1:8">
      <c r="A248" s="1">
        <v>21003050</v>
      </c>
      <c r="B248" s="1" t="s">
        <v>92</v>
      </c>
      <c r="C248" s="4">
        <v>44893.000694444447</v>
      </c>
      <c r="D248" s="1" t="str">
        <f t="shared" si="0"/>
        <v>2022-11</v>
      </c>
      <c r="E248" s="1">
        <v>35.866095999999999</v>
      </c>
      <c r="F248" s="1">
        <v>139.05989600000001</v>
      </c>
      <c r="G248" s="1" t="s">
        <v>339</v>
      </c>
      <c r="H248" s="1">
        <v>1390</v>
      </c>
    </row>
    <row r="249" spans="1:8">
      <c r="A249" s="1">
        <v>21003050</v>
      </c>
      <c r="B249" s="1" t="s">
        <v>92</v>
      </c>
      <c r="C249" s="4">
        <v>44894.000694444447</v>
      </c>
      <c r="D249" s="1" t="str">
        <f t="shared" si="0"/>
        <v>2022-11</v>
      </c>
      <c r="E249" s="1">
        <v>35.862774000000002</v>
      </c>
      <c r="F249" s="1">
        <v>139.06101899999999</v>
      </c>
      <c r="G249" s="1" t="s">
        <v>340</v>
      </c>
      <c r="H249" s="1">
        <v>1192</v>
      </c>
    </row>
    <row r="250" spans="1:8">
      <c r="A250" s="1">
        <v>21003050</v>
      </c>
      <c r="B250" s="1" t="s">
        <v>92</v>
      </c>
      <c r="C250" s="4">
        <v>44895.000694444447</v>
      </c>
      <c r="D250" s="1" t="str">
        <f t="shared" si="0"/>
        <v>2022-11</v>
      </c>
      <c r="E250" s="1">
        <v>35.862211000000002</v>
      </c>
      <c r="F250" s="1">
        <v>139.05743799999999</v>
      </c>
      <c r="G250" s="1" t="s">
        <v>341</v>
      </c>
      <c r="H250" s="1">
        <v>1294</v>
      </c>
    </row>
    <row r="251" spans="1:8">
      <c r="A251" s="1">
        <v>21003050</v>
      </c>
      <c r="B251" s="1" t="s">
        <v>92</v>
      </c>
      <c r="C251" s="4">
        <v>44896.000694444447</v>
      </c>
      <c r="D251" s="1" t="str">
        <f t="shared" si="0"/>
        <v>2022-12</v>
      </c>
      <c r="E251" s="1">
        <v>35.859360000000002</v>
      </c>
      <c r="F251" s="1">
        <v>139.061699</v>
      </c>
      <c r="G251" s="1" t="s">
        <v>342</v>
      </c>
      <c r="H251" s="1">
        <v>1216</v>
      </c>
    </row>
    <row r="252" spans="1:8">
      <c r="A252" s="1">
        <v>21003050</v>
      </c>
      <c r="B252" s="1" t="s">
        <v>92</v>
      </c>
      <c r="C252" s="4">
        <v>44897.000694444447</v>
      </c>
      <c r="D252" s="1" t="str">
        <f t="shared" si="0"/>
        <v>2022-12</v>
      </c>
      <c r="E252" s="1">
        <v>35.843527999999999</v>
      </c>
      <c r="F252" s="1">
        <v>139.080894</v>
      </c>
      <c r="G252" s="1" t="s">
        <v>343</v>
      </c>
      <c r="H252" s="1">
        <v>894</v>
      </c>
    </row>
    <row r="253" spans="1:8">
      <c r="A253" s="1">
        <v>21003050</v>
      </c>
      <c r="B253" s="1" t="s">
        <v>92</v>
      </c>
      <c r="C253" s="4">
        <v>44898.000694444447</v>
      </c>
      <c r="D253" s="1" t="str">
        <f t="shared" si="0"/>
        <v>2022-12</v>
      </c>
      <c r="E253" s="1">
        <v>35.827952000000003</v>
      </c>
      <c r="F253" s="1">
        <v>139.10424699999999</v>
      </c>
      <c r="G253" s="1" t="s">
        <v>344</v>
      </c>
      <c r="H253" s="1">
        <v>1057</v>
      </c>
    </row>
  </sheetData>
  <phoneticPr fontId="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1000"/>
  <sheetViews>
    <sheetView tabSelected="1" workbookViewId="0"/>
  </sheetViews>
  <sheetFormatPr defaultColWidth="12.6640625" defaultRowHeight="15" customHeight="1"/>
  <cols>
    <col min="1" max="1" width="11.21875" customWidth="1"/>
    <col min="2" max="2" width="12.88671875" customWidth="1"/>
    <col min="3" max="3" width="18.21875" customWidth="1"/>
    <col min="4" max="4" width="10" customWidth="1"/>
    <col min="5" max="5" width="16" customWidth="1"/>
    <col min="6" max="6" width="65.88671875" customWidth="1"/>
    <col min="9" max="9" width="8.44140625" customWidth="1"/>
    <col min="10" max="10" width="27.88671875" customWidth="1"/>
    <col min="11" max="16" width="12.6640625" customWidth="1"/>
  </cols>
  <sheetData>
    <row r="1" spans="1:22" ht="15.75" customHeight="1">
      <c r="A1" s="5" t="s">
        <v>345</v>
      </c>
      <c r="B1" s="5" t="s">
        <v>346</v>
      </c>
      <c r="C1" s="5" t="s">
        <v>347</v>
      </c>
      <c r="D1" s="1" t="s">
        <v>348</v>
      </c>
      <c r="E1" s="5" t="s">
        <v>1</v>
      </c>
      <c r="F1" s="5" t="s">
        <v>349</v>
      </c>
      <c r="G1" s="5" t="s">
        <v>350</v>
      </c>
      <c r="H1" s="5" t="s">
        <v>351</v>
      </c>
      <c r="I1" s="5" t="s">
        <v>352</v>
      </c>
      <c r="J1" s="5" t="s">
        <v>353</v>
      </c>
      <c r="K1" s="5" t="s">
        <v>354</v>
      </c>
      <c r="L1" s="5"/>
      <c r="M1" s="5"/>
      <c r="N1" s="5"/>
      <c r="O1" s="5"/>
      <c r="P1" s="5"/>
      <c r="Q1" s="5"/>
      <c r="R1" s="5" t="s">
        <v>355</v>
      </c>
      <c r="S1" s="5" t="s">
        <v>356</v>
      </c>
      <c r="T1" s="5" t="s">
        <v>357</v>
      </c>
      <c r="U1" s="5" t="s">
        <v>358</v>
      </c>
      <c r="V1" s="5" t="s">
        <v>359</v>
      </c>
    </row>
    <row r="2" spans="1:22" ht="15.75" customHeight="1">
      <c r="A2" s="5">
        <f>シート1!A2</f>
        <v>3</v>
      </c>
      <c r="B2" s="6" t="str">
        <f>シート1!G2</f>
        <v>2023-03-08T21:38:05.884Z</v>
      </c>
      <c r="C2" s="7">
        <f t="shared" ref="C2:C101" si="0">DATEVALUE(MIDB(B2,1,10))+TIMEVALUE(MIDB(B2,12,8))+TIME(0,0,0)</f>
        <v>44993.901446759257</v>
      </c>
      <c r="D2" s="1" t="str">
        <f t="shared" ref="D2:D101" si="1">LEFT(B2,10)</f>
        <v>2023-03-08</v>
      </c>
      <c r="E2" s="1" t="str">
        <f>SUBSTITUTE(SUBSTITUTE(SUBSTITUTE(SUBSTITUTE(シート1!B2,substitute参照用!C$2,substitute参照用!B$2),substitute参照用!C$3,substitute参照用!B$3),substitute参照用!C$4,substitute参照用!B$4),substitute参照用!C$5,substitute参照用!B$5)</f>
        <v>イノシシ</v>
      </c>
      <c r="F2" s="5" t="str">
        <f>SUBSTITUTE(SUBSTITUTE(シート1!C2,"東京都西多摩郡",""),"日本、〒","")</f>
        <v>198-0212 奥多摩町氷川２７２−１</v>
      </c>
      <c r="G2" s="5" t="str">
        <f ca="1">IFERROR(__xludf.DUMMYFUNCTION("iferror(REGEXEXTRACT(REGEXEXTRACT(F2,""奥多摩町.*""),""[^0-9０-９]*""),"""")"),"奥多摩町氷川")</f>
        <v>奥多摩町氷川</v>
      </c>
      <c r="H2" s="5">
        <f>シート1!D2</f>
        <v>35.811324999999997</v>
      </c>
      <c r="I2" s="5">
        <f>シート1!E2</f>
        <v>139.097576</v>
      </c>
      <c r="J2" s="5" t="str">
        <f ca="1">IFERROR(__xludf.DUMMYFUNCTION("iferror(REGEXEXTRACT(L2,""[^0-9]*""),N2)"),"")</f>
        <v/>
      </c>
      <c r="K2" s="1" t="e">
        <f t="shared" ref="K2:K100" ca="1" si="2">IF(H2="","", reverseGeocoding2(H2,I2))</f>
        <v>#NAME?</v>
      </c>
      <c r="L2" s="5" t="str">
        <f ca="1">IFERROR(__xludf.DUMMYFUNCTION("SPLIT(K2,"","")"),"#NAME?")</f>
        <v>#NAME?</v>
      </c>
      <c r="M2" s="5"/>
      <c r="N2" s="5"/>
      <c r="O2" s="5"/>
      <c r="P2" s="5"/>
      <c r="Q2" s="5"/>
      <c r="R2" s="8" t="str">
        <f>シート1!F2</f>
        <v>https://vermin-network.s3.amazonaws.com/37922a14479b3b3434a8ec7f26892b4919f95a7e923b2e23caad3c5086787aef.jpg</v>
      </c>
      <c r="S2" s="5" t="b">
        <v>1</v>
      </c>
      <c r="T2" s="5" t="b">
        <v>1</v>
      </c>
      <c r="U2" s="5" t="b">
        <v>1</v>
      </c>
    </row>
    <row r="3" spans="1:22" ht="15.75" customHeight="1">
      <c r="A3" s="5">
        <f>シート1!A3</f>
        <v>3</v>
      </c>
      <c r="B3" s="6" t="str">
        <f>シート1!G3</f>
        <v>2023-03-08T11:40:48.876Z</v>
      </c>
      <c r="C3" s="7">
        <f t="shared" si="0"/>
        <v>44993.486666666664</v>
      </c>
      <c r="D3" s="1" t="str">
        <f t="shared" si="1"/>
        <v>2023-03-08</v>
      </c>
      <c r="E3" s="1" t="str">
        <f>SUBSTITUTE(SUBSTITUTE(SUBSTITUTE(SUBSTITUTE(シート1!B3,substitute参照用!C$2,substitute参照用!B$2),substitute参照用!C$3,substitute参照用!B$3),substitute参照用!C$4,substitute参照用!B$4),substitute参照用!C$5,substitute参照用!B$5)</f>
        <v>イノシシ</v>
      </c>
      <c r="F3" s="5" t="str">
        <f>SUBSTITUTE(SUBSTITUTE(シート1!C3,"東京都西多摩郡",""),"日本、〒","")</f>
        <v>198-0225 奥多摩町川野１７４０</v>
      </c>
      <c r="G3" s="5" t="str">
        <f ca="1">IFERROR(__xludf.DUMMYFUNCTION("iferror(REGEXEXTRACT(REGEXEXTRACT(F3,""奥多摩町.*""),""[^0-9０-９]*""),"""")"),"奥多摩町川野")</f>
        <v>奥多摩町川野</v>
      </c>
      <c r="H3" s="5">
        <f>シート1!D3</f>
        <v>35.765867999999998</v>
      </c>
      <c r="I3" s="5">
        <f>シート1!E3</f>
        <v>139.022288</v>
      </c>
      <c r="J3" s="5" t="str">
        <f ca="1">IFERROR(__xludf.DUMMYFUNCTION("iferror(REGEXEXTRACT(L3,""[^0-9]*""),N3)"),"")</f>
        <v/>
      </c>
      <c r="K3" s="1" t="e">
        <f t="shared" ca="1" si="2"/>
        <v>#NAME?</v>
      </c>
      <c r="L3" s="5" t="str">
        <f ca="1">IFERROR(__xludf.DUMMYFUNCTION("SPLIT(K3,"","")"),"#NAME?")</f>
        <v>#NAME?</v>
      </c>
      <c r="M3" s="5"/>
      <c r="N3" s="5"/>
      <c r="O3" s="5"/>
      <c r="P3" s="5"/>
      <c r="Q3" s="5"/>
      <c r="R3" s="8" t="str">
        <f>シート1!F3</f>
        <v>https://vermin-network.s3.amazonaws.com/29a039e348aad8b595deffccd5d07fd471c1540d724f39dabb5fbdb9c80f1b1d.jpg</v>
      </c>
    </row>
    <row r="4" spans="1:22" ht="15.75" customHeight="1">
      <c r="A4" s="5">
        <f>シート1!A4</f>
        <v>6</v>
      </c>
      <c r="B4" s="6" t="str">
        <f>シート1!G4</f>
        <v>2023-03-07T13:00:47.501Z</v>
      </c>
      <c r="C4" s="7">
        <f t="shared" si="0"/>
        <v>44992.542210648149</v>
      </c>
      <c r="D4" s="1" t="str">
        <f t="shared" si="1"/>
        <v>2023-03-07</v>
      </c>
      <c r="E4" s="1" t="str">
        <f>SUBSTITUTE(SUBSTITUTE(SUBSTITUTE(SUBSTITUTE(シート1!B4,substitute参照用!C$2,substitute参照用!B$2),substitute参照用!C$3,substitute参照用!B$3),substitute参照用!C$4,substitute参照用!B$4),substitute参照用!C$5,substitute参照用!B$5)</f>
        <v>サル</v>
      </c>
      <c r="F4" s="5" t="str">
        <f>SUBSTITUTE(SUBSTITUTE(シート1!C4,"東京都西多摩郡",""),"日本、〒","")</f>
        <v>198-0212 奥多摩町氷川７０２</v>
      </c>
      <c r="G4" s="5" t="str">
        <f ca="1">IFERROR(__xludf.DUMMYFUNCTION("iferror(REGEXEXTRACT(REGEXEXTRACT(F4,""奥多摩町.*""),""[^0-9０-９]*""),"""")"),"奥多摩町氷川")</f>
        <v>奥多摩町氷川</v>
      </c>
      <c r="H4" s="5">
        <f>シート1!D4</f>
        <v>35.807220999999998</v>
      </c>
      <c r="I4" s="5">
        <f>シート1!E4</f>
        <v>139.09917999999999</v>
      </c>
      <c r="J4" s="5" t="str">
        <f ca="1">IFERROR(__xludf.DUMMYFUNCTION("iferror(REGEXEXTRACT(L4,""[^0-9]*""),N4)"),"")</f>
        <v/>
      </c>
      <c r="K4" s="1" t="e">
        <f t="shared" ca="1" si="2"/>
        <v>#NAME?</v>
      </c>
      <c r="L4" s="5" t="str">
        <f ca="1">IFERROR(__xludf.DUMMYFUNCTION("SPLIT(K4,"","")"),"#NAME?")</f>
        <v>#NAME?</v>
      </c>
      <c r="M4" s="5"/>
      <c r="N4" s="5"/>
      <c r="O4" s="5"/>
      <c r="P4" s="5"/>
      <c r="Q4" s="5"/>
      <c r="R4" s="8" t="str">
        <f>シート1!F4</f>
        <v>https://vermin-network.s3.amazonaws.com/b397cf706ab952fc182ede84a902b5ce485677e4540b7d13d5a97dace5cd564b.jpg</v>
      </c>
    </row>
    <row r="5" spans="1:22" ht="15.75" customHeight="1">
      <c r="A5" s="5">
        <f>シート1!A5</f>
        <v>7</v>
      </c>
      <c r="B5" s="6" t="str">
        <f>シート1!G5</f>
        <v>2023-03-07T10:52:56.765Z</v>
      </c>
      <c r="C5" s="7">
        <f t="shared" si="0"/>
        <v>44992.453425925924</v>
      </c>
      <c r="D5" s="1" t="str">
        <f t="shared" si="1"/>
        <v>2023-03-07</v>
      </c>
      <c r="E5" s="1" t="str">
        <f>SUBSTITUTE(SUBSTITUTE(SUBSTITUTE(SUBSTITUTE(シート1!B5,substitute参照用!C$2,substitute参照用!B$2),substitute参照用!C$3,substitute参照用!B$3),substitute参照用!C$4,substitute参照用!B$4),substitute参照用!C$5,substitute参照用!B$5)</f>
        <v>シカ</v>
      </c>
      <c r="F5" s="5" t="str">
        <f>SUBSTITUTE(SUBSTITUTE(シート1!C5,"東京都西多摩郡",""),"日本、〒","")</f>
        <v>198-0106 奥多摩町棚澤５６５</v>
      </c>
      <c r="G5" s="5" t="str">
        <f ca="1">IFERROR(__xludf.DUMMYFUNCTION("iferror(REGEXEXTRACT(REGEXEXTRACT(F5,""奥多摩町.*""),""[^0-9０-９]*""),"""")"),"奥多摩町棚澤")</f>
        <v>奥多摩町棚澤</v>
      </c>
      <c r="H5" s="5">
        <f>シート1!D5</f>
        <v>35.816882999999997</v>
      </c>
      <c r="I5" s="5">
        <f>シート1!E5</f>
        <v>139.12660600000001</v>
      </c>
      <c r="J5" s="5" t="str">
        <f ca="1">IFERROR(__xludf.DUMMYFUNCTION("iferror(REGEXEXTRACT(L5,""[^0-9]*""),N5)"),"")</f>
        <v/>
      </c>
      <c r="K5" s="1" t="e">
        <f t="shared" ca="1" si="2"/>
        <v>#NAME?</v>
      </c>
      <c r="L5" s="5" t="str">
        <f ca="1">IFERROR(__xludf.DUMMYFUNCTION("SPLIT(K5,"","")"),"#NAME?")</f>
        <v>#NAME?</v>
      </c>
      <c r="M5" s="5"/>
      <c r="N5" s="5"/>
      <c r="O5" s="5"/>
      <c r="P5" s="5"/>
      <c r="Q5" s="5"/>
      <c r="R5" s="8" t="str">
        <f>シート1!F5</f>
        <v>https://vermin-network.s3.amazonaws.com/b4a2bc9e9d7fc6c8117a2b1eda811d1bb53238ac3c0f6423b3c1bd719ba2770e.jpg</v>
      </c>
    </row>
    <row r="6" spans="1:22" ht="15.75" customHeight="1">
      <c r="A6" s="5">
        <f>シート1!A6</f>
        <v>6</v>
      </c>
      <c r="B6" s="6" t="str">
        <f>シート1!G6</f>
        <v>2023-03-07T08:34:04.219Z</v>
      </c>
      <c r="C6" s="7">
        <f t="shared" si="0"/>
        <v>44992.356990740744</v>
      </c>
      <c r="D6" s="1" t="str">
        <f t="shared" si="1"/>
        <v>2023-03-07</v>
      </c>
      <c r="E6" s="1" t="str">
        <f>SUBSTITUTE(SUBSTITUTE(SUBSTITUTE(SUBSTITUTE(シート1!B6,substitute参照用!C$2,substitute参照用!B$2),substitute参照用!C$3,substitute参照用!B$3),substitute参照用!C$4,substitute参照用!B$4),substitute参照用!C$5,substitute参照用!B$5)</f>
        <v>サル</v>
      </c>
      <c r="F6" s="5" t="str">
        <f>SUBSTITUTE(SUBSTITUTE(シート1!C6,"東京都西多摩郡",""),"日本、〒","")</f>
        <v>198-0212 奥多摩町氷川２７８</v>
      </c>
      <c r="G6" s="5" t="str">
        <f ca="1">IFERROR(__xludf.DUMMYFUNCTION("iferror(REGEXEXTRACT(REGEXEXTRACT(F6,""奥多摩町.*""),""[^0-9０-９]*""),"""")"),"奥多摩町氷川")</f>
        <v>奥多摩町氷川</v>
      </c>
      <c r="H6" s="5">
        <f>シート1!D6</f>
        <v>35.810529000000002</v>
      </c>
      <c r="I6" s="5">
        <f>シート1!E6</f>
        <v>139.09729899999999</v>
      </c>
      <c r="J6" s="5" t="str">
        <f ca="1">IFERROR(__xludf.DUMMYFUNCTION("iferror(REGEXEXTRACT(L6,""[^0-9]*""),N6)"),"")</f>
        <v/>
      </c>
      <c r="K6" s="1" t="e">
        <f t="shared" ca="1" si="2"/>
        <v>#NAME?</v>
      </c>
      <c r="L6" s="5" t="str">
        <f ca="1">IFERROR(__xludf.DUMMYFUNCTION("SPLIT(K6,"","")"),"#NAME?")</f>
        <v>#NAME?</v>
      </c>
      <c r="M6" s="5"/>
      <c r="N6" s="5"/>
      <c r="O6" s="5"/>
      <c r="P6" s="5"/>
      <c r="Q6" s="5"/>
      <c r="R6" s="5">
        <f>シート1!F6</f>
        <v>0</v>
      </c>
    </row>
    <row r="7" spans="1:22" ht="15.75" customHeight="1">
      <c r="A7" s="5">
        <f>シート1!A7</f>
        <v>4</v>
      </c>
      <c r="B7" s="6" t="str">
        <f>シート1!G7</f>
        <v>2023-03-07T01:05:33.621Z</v>
      </c>
      <c r="C7" s="7">
        <f t="shared" si="0"/>
        <v>44992.045520833337</v>
      </c>
      <c r="D7" s="1" t="str">
        <f t="shared" si="1"/>
        <v>2023-03-07</v>
      </c>
      <c r="E7" s="1" t="str">
        <f>SUBSTITUTE(SUBSTITUTE(SUBSTITUTE(SUBSTITUTE(シート1!B7,substitute参照用!C$2,substitute参照用!B$2),substitute参照用!C$3,substitute参照用!B$3),substitute参照用!C$4,substitute参照用!B$4),substitute参照用!C$5,substitute参照用!B$5)</f>
        <v>シカ</v>
      </c>
      <c r="F7" s="5" t="str">
        <f>SUBSTITUTE(SUBSTITUTE(シート1!C7,"東京都西多摩郡",""),"日本、〒","")</f>
        <v>198-0212 奥多摩町氷川１７９９</v>
      </c>
      <c r="G7" s="5" t="str">
        <f ca="1">IFERROR(__xludf.DUMMYFUNCTION("iferror(REGEXEXTRACT(REGEXEXTRACT(F7,""奥多摩町.*""),""[^0-9０-９]*""),"""")"),"奥多摩町氷川")</f>
        <v>奥多摩町氷川</v>
      </c>
      <c r="H7" s="5">
        <f>シート1!D7</f>
        <v>35.812595999999999</v>
      </c>
      <c r="I7" s="5">
        <f>シート1!E7</f>
        <v>139.09451000000001</v>
      </c>
      <c r="J7" s="5" t="str">
        <f ca="1">IFERROR(__xludf.DUMMYFUNCTION("iferror(REGEXEXTRACT(L7,""[^0-9]*""),N7)"),"")</f>
        <v/>
      </c>
      <c r="K7" s="1" t="e">
        <f t="shared" ca="1" si="2"/>
        <v>#NAME?</v>
      </c>
      <c r="L7" s="5" t="str">
        <f ca="1">IFERROR(__xludf.DUMMYFUNCTION("SPLIT(K7,"","")"),"#NAME?")</f>
        <v>#NAME?</v>
      </c>
      <c r="M7" s="5"/>
      <c r="N7" s="5"/>
      <c r="O7" s="5"/>
      <c r="P7" s="5"/>
      <c r="Q7" s="5"/>
      <c r="R7" s="5">
        <f>シート1!F7</f>
        <v>0</v>
      </c>
    </row>
    <row r="8" spans="1:22" ht="15.75" customHeight="1">
      <c r="A8" s="5">
        <f>シート1!A8</f>
        <v>3</v>
      </c>
      <c r="B8" s="6" t="str">
        <f>シート1!G8</f>
        <v>2023-03-06T23:21:35.442Z</v>
      </c>
      <c r="C8" s="7">
        <f t="shared" si="0"/>
        <v>44991.973321759258</v>
      </c>
      <c r="D8" s="1" t="str">
        <f t="shared" si="1"/>
        <v>2023-03-06</v>
      </c>
      <c r="E8" s="1" t="str">
        <f>SUBSTITUTE(SUBSTITUTE(SUBSTITUTE(SUBSTITUTE(シート1!B8,substitute参照用!C$2,substitute参照用!B$2),substitute参照用!C$3,substitute参照用!B$3),substitute参照用!C$4,substitute参照用!B$4),substitute参照用!C$5,substitute参照用!B$5)</f>
        <v>サル</v>
      </c>
      <c r="F8" s="5" t="str">
        <f>SUBSTITUTE(SUBSTITUTE(シート1!C8,"東京都西多摩郡",""),"日本、〒","")</f>
        <v>Japan, 〒198-0212 Tokyo, Nishitama District, Tokyo, Okutama, Hikawa, 神庭沢（バス）</v>
      </c>
      <c r="G8" s="5" t="str">
        <f ca="1">IFERROR(__xludf.DUMMYFUNCTION("iferror(REGEXEXTRACT(REGEXEXTRACT(F8,""奥多摩町.*""),""[^0-9０-９]*""),"""")"),"")</f>
        <v/>
      </c>
      <c r="H8" s="5">
        <f>シート1!D8</f>
        <v>35.839032000000003</v>
      </c>
      <c r="I8" s="5">
        <f>シート1!E8</f>
        <v>139.07480100000001</v>
      </c>
      <c r="J8" s="5" t="str">
        <f ca="1">IFERROR(__xludf.DUMMYFUNCTION("iferror(REGEXEXTRACT(L8,""[^0-9]*""),N8)"),"")</f>
        <v/>
      </c>
      <c r="K8" s="1" t="e">
        <f t="shared" ca="1" si="2"/>
        <v>#NAME?</v>
      </c>
      <c r="L8" s="5" t="str">
        <f ca="1">IFERROR(__xludf.DUMMYFUNCTION("SPLIT(K8,"","")"),"#NAME?")</f>
        <v>#NAME?</v>
      </c>
      <c r="M8" s="5"/>
      <c r="N8" s="5"/>
      <c r="O8" s="5"/>
      <c r="P8" s="5"/>
      <c r="Q8" s="5"/>
      <c r="R8" s="8" t="str">
        <f>シート1!F8</f>
        <v>https://vermin-network.s3.amazonaws.com/a0210e8d03a9e32f111e5b19e93f54f8753b8762998fa1ff44cd82edf16bccae.jpg</v>
      </c>
    </row>
    <row r="9" spans="1:22" ht="15.75" customHeight="1">
      <c r="A9" s="5">
        <f>シート1!A9</f>
        <v>4</v>
      </c>
      <c r="B9" s="6" t="str">
        <f>シート1!G9</f>
        <v>2023-03-06T01:36:23.771Z</v>
      </c>
      <c r="C9" s="7">
        <f t="shared" si="0"/>
        <v>44991.066932870373</v>
      </c>
      <c r="D9" s="1" t="str">
        <f t="shared" si="1"/>
        <v>2023-03-06</v>
      </c>
      <c r="E9" s="1" t="str">
        <f>SUBSTITUTE(SUBSTITUTE(SUBSTITUTE(SUBSTITUTE(シート1!B9,substitute参照用!C$2,substitute参照用!B$2),substitute参照用!C$3,substitute参照用!B$3),substitute参照用!C$4,substitute参照用!B$4),substitute参照用!C$5,substitute参照用!B$5)</f>
        <v>イノシシ</v>
      </c>
      <c r="F9" s="5" t="str">
        <f>SUBSTITUTE(SUBSTITUTE(シート1!C9,"東京都西多摩郡",""),"日本、〒","")</f>
        <v>奥多摩町氷川177</v>
      </c>
      <c r="G9" s="5" t="str">
        <f ca="1">IFERROR(__xludf.DUMMYFUNCTION("iferror(REGEXEXTRACT(REGEXEXTRACT(F9,""奥多摩町.*""),""[^0-9０-９]*""),"""")"),"奥多摩町氷川")</f>
        <v>奥多摩町氷川</v>
      </c>
      <c r="H9" s="5">
        <f>シート1!D9</f>
        <v>35.807999000000002</v>
      </c>
      <c r="I9" s="5">
        <f>シート1!E9</f>
        <v>139.09774100000001</v>
      </c>
      <c r="J9" s="5" t="str">
        <f ca="1">IFERROR(__xludf.DUMMYFUNCTION("iferror(REGEXEXTRACT(L9,""[^0-9]*""),N9)"),"")</f>
        <v/>
      </c>
      <c r="K9" s="1" t="e">
        <f t="shared" ca="1" si="2"/>
        <v>#NAME?</v>
      </c>
      <c r="L9" s="5" t="str">
        <f ca="1">IFERROR(__xludf.DUMMYFUNCTION("SPLIT(K9,"","")"),"#NAME?")</f>
        <v>#NAME?</v>
      </c>
      <c r="M9" s="5"/>
      <c r="N9" s="5"/>
      <c r="O9" s="5"/>
      <c r="P9" s="5"/>
      <c r="Q9" s="5"/>
      <c r="R9" s="5">
        <f>シート1!F9</f>
        <v>0</v>
      </c>
    </row>
    <row r="10" spans="1:22" ht="15.75" customHeight="1">
      <c r="A10" s="5">
        <f>シート1!A10</f>
        <v>4</v>
      </c>
      <c r="B10" s="6" t="str">
        <f>シート1!G10</f>
        <v>2023-03-06T01:31:55.555Z</v>
      </c>
      <c r="C10" s="7">
        <f t="shared" si="0"/>
        <v>44991.063831018517</v>
      </c>
      <c r="D10" s="1" t="str">
        <f t="shared" si="1"/>
        <v>2023-03-06</v>
      </c>
      <c r="E10" s="1" t="str">
        <f>SUBSTITUTE(SUBSTITUTE(SUBSTITUTE(SUBSTITUTE(シート1!B10,substitute参照用!C$2,substitute参照用!B$2),substitute参照用!C$3,substitute参照用!B$3),substitute参照用!C$4,substitute参照用!B$4),substitute参照用!C$5,substitute参照用!B$5)</f>
        <v>イノシシ</v>
      </c>
      <c r="F10" s="5" t="str">
        <f>SUBSTITUTE(SUBSTITUTE(シート1!C10,"東京都西多摩郡",""),"日本、〒","")</f>
        <v>奥多摩町氷川210</v>
      </c>
      <c r="G10" s="5" t="str">
        <f ca="1">IFERROR(__xludf.DUMMYFUNCTION("iferror(REGEXEXTRACT(REGEXEXTRACT(F10,""奥多摩町.*""),""[^0-9０-９]*""),"""")"),"奥多摩町氷川")</f>
        <v>奥多摩町氷川</v>
      </c>
      <c r="H10" s="5">
        <f>シート1!D10</f>
        <v>35.809215000000002</v>
      </c>
      <c r="I10" s="5">
        <f>シート1!E10</f>
        <v>139.09666000000001</v>
      </c>
      <c r="J10" s="5" t="str">
        <f ca="1">IFERROR(__xludf.DUMMYFUNCTION("iferror(REGEXEXTRACT(L10,""[^0-9]*""),N10)"),"")</f>
        <v/>
      </c>
      <c r="K10" s="1" t="e">
        <f t="shared" ca="1" si="2"/>
        <v>#NAME?</v>
      </c>
      <c r="L10" s="5" t="str">
        <f ca="1">IFERROR(__xludf.DUMMYFUNCTION("SPLIT(K10,"","")"),"#NAME?")</f>
        <v>#NAME?</v>
      </c>
      <c r="M10" s="5"/>
      <c r="N10" s="5"/>
      <c r="O10" s="5"/>
      <c r="P10" s="5"/>
      <c r="Q10" s="5"/>
      <c r="R10" s="8" t="str">
        <f>シート1!F10</f>
        <v>https://vermin-network.s3.amazonaws.com/548f9545f7516cad8b2c6e4b7594530ea639e371d8658198888c9fec90fb4893.jpg</v>
      </c>
    </row>
    <row r="11" spans="1:22" ht="15.75" customHeight="1">
      <c r="A11" s="5">
        <f>シート1!A11</f>
        <v>4</v>
      </c>
      <c r="B11" s="6" t="str">
        <f>シート1!G11</f>
        <v>2023-03-06T00:38:07.444Z</v>
      </c>
      <c r="C11" s="7">
        <f t="shared" si="0"/>
        <v>44991.026469907411</v>
      </c>
      <c r="D11" s="1" t="str">
        <f t="shared" si="1"/>
        <v>2023-03-06</v>
      </c>
      <c r="E11" s="1" t="str">
        <f>SUBSTITUTE(SUBSTITUTE(SUBSTITUTE(SUBSTITUTE(シート1!B11,substitute参照用!C$2,substitute参照用!B$2),substitute参照用!C$3,substitute参照用!B$3),substitute参照用!C$4,substitute参照用!B$4),substitute参照用!C$5,substitute参照用!B$5)</f>
        <v>イノシシ</v>
      </c>
      <c r="F11" s="5" t="str">
        <f>SUBSTITUTE(SUBSTITUTE(シート1!C11,"東京都西多摩郡",""),"日本、〒","")</f>
        <v>奥多摩町氷川177</v>
      </c>
      <c r="G11" s="5" t="str">
        <f ca="1">IFERROR(__xludf.DUMMYFUNCTION("iferror(REGEXEXTRACT(REGEXEXTRACT(F11,""奥多摩町.*""),""[^0-9０-９]*""),"""")"),"奥多摩町氷川")</f>
        <v>奥多摩町氷川</v>
      </c>
      <c r="H11" s="5">
        <f>シート1!D11</f>
        <v>35.807999000000002</v>
      </c>
      <c r="I11" s="5">
        <f>シート1!E11</f>
        <v>139.09774100000001</v>
      </c>
      <c r="J11" s="5" t="str">
        <f ca="1">IFERROR(__xludf.DUMMYFUNCTION("iferror(REGEXEXTRACT(L11,""[^0-9]*""),N11)"),"")</f>
        <v/>
      </c>
      <c r="K11" s="1" t="e">
        <f t="shared" ca="1" si="2"/>
        <v>#NAME?</v>
      </c>
      <c r="L11" s="5" t="str">
        <f ca="1">IFERROR(__xludf.DUMMYFUNCTION("SPLIT(K11,"","")"),"#NAME?")</f>
        <v>#NAME?</v>
      </c>
      <c r="M11" s="5"/>
      <c r="N11" s="5"/>
      <c r="O11" s="5"/>
      <c r="P11" s="5"/>
      <c r="Q11" s="5"/>
      <c r="R11" s="5">
        <f>シート1!F11</f>
        <v>0</v>
      </c>
    </row>
    <row r="12" spans="1:22" ht="15.75" customHeight="1">
      <c r="A12" s="5">
        <f>シート1!A12</f>
        <v>3</v>
      </c>
      <c r="B12" s="6" t="str">
        <f>シート1!G12</f>
        <v>2023-03-05T22:14:04.852Z</v>
      </c>
      <c r="C12" s="7">
        <f t="shared" si="0"/>
        <v>44990.926435185182</v>
      </c>
      <c r="D12" s="1" t="str">
        <f t="shared" si="1"/>
        <v>2023-03-05</v>
      </c>
      <c r="E12" s="1" t="str">
        <f>SUBSTITUTE(SUBSTITUTE(SUBSTITUTE(SUBSTITUTE(シート1!B12,substitute参照用!C$2,substitute参照用!B$2),substitute参照用!C$3,substitute参照用!B$3),substitute参照用!C$4,substitute参照用!B$4),substitute参照用!C$5,substitute参照用!B$5)</f>
        <v>イノシシ</v>
      </c>
      <c r="F12" s="5" t="str">
        <f>SUBSTITUTE(SUBSTITUTE(シート1!C12,"東京都西多摩郡",""),"日本、〒","")</f>
        <v>958 Sakai, Okutama, Nishitama District, Tokyo, Tokyo 198-0222, Japan</v>
      </c>
      <c r="G12" s="5" t="str">
        <f ca="1">IFERROR(__xludf.DUMMYFUNCTION("iferror(REGEXEXTRACT(REGEXEXTRACT(F12,""奥多摩町.*""),""[^0-9０-９]*""),"""")"),"")</f>
        <v/>
      </c>
      <c r="H12" s="5">
        <f>シート1!D12</f>
        <v>35.792433000000003</v>
      </c>
      <c r="I12" s="5">
        <f>シート1!E12</f>
        <v>139.055598</v>
      </c>
      <c r="J12" s="5" t="str">
        <f ca="1">IFERROR(__xludf.DUMMYFUNCTION("iferror(REGEXEXTRACT(L12,""[^0-9]*""),N12)"),"")</f>
        <v/>
      </c>
      <c r="K12" s="1" t="e">
        <f t="shared" ca="1" si="2"/>
        <v>#NAME?</v>
      </c>
      <c r="L12" s="5" t="str">
        <f ca="1">IFERROR(__xludf.DUMMYFUNCTION("SPLIT(K12,"","")"),"#NAME?")</f>
        <v>#NAME?</v>
      </c>
      <c r="M12" s="5"/>
      <c r="N12" s="5"/>
      <c r="O12" s="5"/>
      <c r="P12" s="5"/>
      <c r="Q12" s="5"/>
      <c r="R12" s="8" t="str">
        <f>シート1!F12</f>
        <v>https://vermin-network.s3.amazonaws.com/ff444f80356ef93414b8f1760e1bcc9b1d1bec463787b552b9299c54af394895.jpg</v>
      </c>
    </row>
    <row r="13" spans="1:22" ht="15.75" customHeight="1">
      <c r="A13" s="5">
        <f>シート1!A13</f>
        <v>3</v>
      </c>
      <c r="B13" s="6" t="str">
        <f>シート1!G13</f>
        <v>2023-03-05T22:00:46.684Z</v>
      </c>
      <c r="C13" s="7">
        <f t="shared" si="0"/>
        <v>44990.917199074072</v>
      </c>
      <c r="D13" s="1" t="str">
        <f t="shared" si="1"/>
        <v>2023-03-05</v>
      </c>
      <c r="E13" s="1" t="str">
        <f>SUBSTITUTE(SUBSTITUTE(SUBSTITUTE(SUBSTITUTE(シート1!B13,substitute参照用!C$2,substitute参照用!B$2),substitute参照用!C$3,substitute参照用!B$3),substitute参照用!C$4,substitute参照用!B$4),substitute参照用!C$5,substitute参照用!B$5)</f>
        <v>サル</v>
      </c>
      <c r="F13" s="5" t="str">
        <f>SUBSTITUTE(SUBSTITUTE(シート1!C13,"東京都西多摩郡",""),"日本、〒","")</f>
        <v>Japan, 〒198-0212 Tokyo, Nishitama District, Tokyo, Okutama, Hikawa, 川乗橋（バス）</v>
      </c>
      <c r="G13" s="5" t="str">
        <f ca="1">IFERROR(__xludf.DUMMYFUNCTION("iferror(REGEXEXTRACT(REGEXEXTRACT(F13,""奥多摩町.*""),""[^0-9０-９]*""),"""")"),"")</f>
        <v/>
      </c>
      <c r="H13" s="5">
        <f>シート1!D13</f>
        <v>35.832805999999998</v>
      </c>
      <c r="I13" s="5">
        <f>シート1!E13</f>
        <v>139.07650899999999</v>
      </c>
      <c r="J13" s="5" t="str">
        <f ca="1">IFERROR(__xludf.DUMMYFUNCTION("iferror(REGEXEXTRACT(L13,""[^0-9]*""),N13)"),"")</f>
        <v/>
      </c>
      <c r="K13" s="1" t="e">
        <f t="shared" ca="1" si="2"/>
        <v>#NAME?</v>
      </c>
      <c r="L13" s="5" t="str">
        <f ca="1">IFERROR(__xludf.DUMMYFUNCTION("SPLIT(K13,"","")"),"#NAME?")</f>
        <v>#NAME?</v>
      </c>
      <c r="M13" s="5"/>
      <c r="N13" s="5"/>
      <c r="O13" s="5"/>
      <c r="P13" s="5"/>
      <c r="Q13" s="5"/>
      <c r="R13" s="8" t="str">
        <f>シート1!F13</f>
        <v>https://vermin-network.s3.amazonaws.com/fd0b9607beac2a516ffd167d86d162552f6c86c54bd9be033caeafb572e0a1a6.jpg</v>
      </c>
    </row>
    <row r="14" spans="1:22" ht="15.75" customHeight="1">
      <c r="A14" s="5">
        <f>シート1!A14</f>
        <v>4</v>
      </c>
      <c r="B14" s="6" t="str">
        <f>シート1!G14</f>
        <v>2023-03-05T21:28:57.861Z</v>
      </c>
      <c r="C14" s="7">
        <f t="shared" si="0"/>
        <v>44990.895104166666</v>
      </c>
      <c r="D14" s="1" t="str">
        <f t="shared" si="1"/>
        <v>2023-03-05</v>
      </c>
      <c r="E14" s="1" t="str">
        <f>SUBSTITUTE(SUBSTITUTE(SUBSTITUTE(SUBSTITUTE(シート1!B14,substitute参照用!C$2,substitute参照用!B$2),substitute参照用!C$3,substitute参照用!B$3),substitute参照用!C$4,substitute参照用!B$4),substitute参照用!C$5,substitute参照用!B$5)</f>
        <v>その他、わからない</v>
      </c>
      <c r="F14" s="5" t="str">
        <f>SUBSTITUTE(SUBSTITUTE(シート1!C14,"東京都西多摩郡",""),"日本、〒","")</f>
        <v>奥多摩町氷川760</v>
      </c>
      <c r="G14" s="5" t="str">
        <f ca="1">IFERROR(__xludf.DUMMYFUNCTION("iferror(REGEXEXTRACT(REGEXEXTRACT(F14,""奥多摩町.*""),""[^0-9０-９]*""),"""")"),"奥多摩町氷川")</f>
        <v>奥多摩町氷川</v>
      </c>
      <c r="H14" s="5">
        <f>シート1!D14</f>
        <v>35.803722</v>
      </c>
      <c r="I14" s="5">
        <f>シート1!E14</f>
        <v>139.10113799999999</v>
      </c>
      <c r="J14" s="5" t="str">
        <f ca="1">IFERROR(__xludf.DUMMYFUNCTION("iferror(REGEXEXTRACT(L14,""[^0-9]*""),N14)"),"")</f>
        <v/>
      </c>
      <c r="K14" s="1" t="e">
        <f t="shared" ca="1" si="2"/>
        <v>#NAME?</v>
      </c>
      <c r="L14" s="5" t="str">
        <f ca="1">IFERROR(__xludf.DUMMYFUNCTION("SPLIT(K14,"","")"),"#NAME?")</f>
        <v>#NAME?</v>
      </c>
      <c r="M14" s="5"/>
      <c r="N14" s="5"/>
      <c r="O14" s="5"/>
      <c r="P14" s="5"/>
      <c r="Q14" s="5"/>
      <c r="R14" s="5">
        <f>シート1!F14</f>
        <v>0</v>
      </c>
    </row>
    <row r="15" spans="1:22" ht="15.75" customHeight="1">
      <c r="A15" s="5">
        <f>シート1!A15</f>
        <v>4</v>
      </c>
      <c r="B15" s="6" t="str">
        <f>シート1!G15</f>
        <v>2023-03-05T19:26:18.674Z</v>
      </c>
      <c r="C15" s="7">
        <f t="shared" si="0"/>
        <v>44990.809930555559</v>
      </c>
      <c r="D15" s="1" t="str">
        <f t="shared" si="1"/>
        <v>2023-03-05</v>
      </c>
      <c r="E15" s="1" t="str">
        <f>SUBSTITUTE(SUBSTITUTE(SUBSTITUTE(SUBSTITUTE(シート1!B15,substitute参照用!C$2,substitute参照用!B$2),substitute参照用!C$3,substitute参照用!B$3),substitute参照用!C$4,substitute参照用!B$4),substitute参照用!C$5,substitute参照用!B$5)</f>
        <v>イノシシ</v>
      </c>
      <c r="F15" s="5" t="str">
        <f>SUBSTITUTE(SUBSTITUTE(シート1!C15,"東京都西多摩郡",""),"日本、〒","")</f>
        <v>奥多摩町氷川760</v>
      </c>
      <c r="G15" s="5" t="str">
        <f ca="1">IFERROR(__xludf.DUMMYFUNCTION("iferror(REGEXEXTRACT(REGEXEXTRACT(F15,""奥多摩町.*""),""[^0-9０-９]*""),"""")"),"奥多摩町氷川")</f>
        <v>奥多摩町氷川</v>
      </c>
      <c r="H15" s="5">
        <f>シート1!D15</f>
        <v>35.803722</v>
      </c>
      <c r="I15" s="5">
        <f>シート1!E15</f>
        <v>139.10113799999999</v>
      </c>
      <c r="J15" s="5" t="str">
        <f ca="1">IFERROR(__xludf.DUMMYFUNCTION("iferror(REGEXEXTRACT(L15,""[^0-9]*""),N15)"),"")</f>
        <v/>
      </c>
      <c r="K15" s="1" t="e">
        <f t="shared" ca="1" si="2"/>
        <v>#NAME?</v>
      </c>
      <c r="L15" s="5" t="str">
        <f ca="1">IFERROR(__xludf.DUMMYFUNCTION("SPLIT(K15,"","")"),"#NAME?")</f>
        <v>#NAME?</v>
      </c>
      <c r="M15" s="5"/>
      <c r="N15" s="5"/>
      <c r="O15" s="5"/>
      <c r="P15" s="5"/>
      <c r="Q15" s="5"/>
      <c r="R15" s="5">
        <f>シート1!F15</f>
        <v>0</v>
      </c>
    </row>
    <row r="16" spans="1:22" ht="15.75" customHeight="1">
      <c r="A16" s="5">
        <f>シート1!A16</f>
        <v>4</v>
      </c>
      <c r="B16" s="6" t="str">
        <f>シート1!G16</f>
        <v>2023-03-05T18:42:55.884Z</v>
      </c>
      <c r="C16" s="7">
        <f t="shared" si="0"/>
        <v>44990.779803240737</v>
      </c>
      <c r="D16" s="1" t="str">
        <f t="shared" si="1"/>
        <v>2023-03-05</v>
      </c>
      <c r="E16" s="1" t="str">
        <f>SUBSTITUTE(SUBSTITUTE(SUBSTITUTE(SUBSTITUTE(シート1!B16,substitute参照用!C$2,substitute参照用!B$2),substitute参照用!C$3,substitute参照用!B$3),substitute参照用!C$4,substitute参照用!B$4),substitute参照用!C$5,substitute参照用!B$5)</f>
        <v>イノシシ</v>
      </c>
      <c r="F16" s="5" t="str">
        <f>SUBSTITUTE(SUBSTITUTE(シート1!C16,"東京都西多摩郡",""),"日本、〒","")</f>
        <v>198-0212 奥多摩町氷川７０２</v>
      </c>
      <c r="G16" s="5" t="str">
        <f ca="1">IFERROR(__xludf.DUMMYFUNCTION("iferror(REGEXEXTRACT(REGEXEXTRACT(F16,""奥多摩町.*""),""[^0-9０-９]*""),"""")"),"奥多摩町氷川")</f>
        <v>奥多摩町氷川</v>
      </c>
      <c r="H16" s="5">
        <f>シート1!D16</f>
        <v>35.807167999999997</v>
      </c>
      <c r="I16" s="5">
        <f>シート1!E16</f>
        <v>139.099335</v>
      </c>
      <c r="J16" s="5" t="str">
        <f ca="1">IFERROR(__xludf.DUMMYFUNCTION("iferror(REGEXEXTRACT(L16,""[^0-9]*""),N16)"),"")</f>
        <v/>
      </c>
      <c r="K16" s="1" t="e">
        <f t="shared" ca="1" si="2"/>
        <v>#NAME?</v>
      </c>
      <c r="L16" s="5" t="str">
        <f ca="1">IFERROR(__xludf.DUMMYFUNCTION("SPLIT(K16,"","")"),"#NAME?")</f>
        <v>#NAME?</v>
      </c>
      <c r="M16" s="5"/>
      <c r="N16" s="5"/>
      <c r="O16" s="5"/>
      <c r="P16" s="5"/>
      <c r="Q16" s="5"/>
      <c r="R16" s="5">
        <f>シート1!F16</f>
        <v>0</v>
      </c>
    </row>
    <row r="17" spans="1:18" ht="15.75" customHeight="1">
      <c r="A17" s="5">
        <f>シート1!A17</f>
        <v>1</v>
      </c>
      <c r="B17" s="6" t="str">
        <f>シート1!G17</f>
        <v>2023-03-05T17:00:16.211Z</v>
      </c>
      <c r="C17" s="7">
        <f t="shared" si="0"/>
        <v>44990.708518518521</v>
      </c>
      <c r="D17" s="1" t="str">
        <f t="shared" si="1"/>
        <v>2023-03-05</v>
      </c>
      <c r="E17" s="1" t="str">
        <f>SUBSTITUTE(SUBSTITUTE(SUBSTITUTE(SUBSTITUTE(シート1!B17,substitute参照用!C$2,substitute参照用!B$2),substitute参照用!C$3,substitute参照用!B$3),substitute参照用!C$4,substitute参照用!B$4),substitute参照用!C$5,substitute参照用!B$5)</f>
        <v>サル</v>
      </c>
      <c r="F17" s="5" t="str">
        <f>SUBSTITUTE(SUBSTITUTE(シート1!C17,"東京都西多摩郡",""),"日本、〒","")</f>
        <v>198-0225 奥多摩町川野１１２５</v>
      </c>
      <c r="G17" s="5" t="str">
        <f ca="1">IFERROR(__xludf.DUMMYFUNCTION("iferror(REGEXEXTRACT(REGEXEXTRACT(F17,""奥多摩町.*""),""[^0-9０-９]*""),"""")"),"奥多摩町川野")</f>
        <v>奥多摩町川野</v>
      </c>
      <c r="H17" s="5">
        <f>シート1!D17</f>
        <v>35.793180999999997</v>
      </c>
      <c r="I17" s="5">
        <f>シート1!E17</f>
        <v>139.00309100000001</v>
      </c>
      <c r="J17" s="5" t="str">
        <f ca="1">IFERROR(__xludf.DUMMYFUNCTION("iferror(REGEXEXTRACT(L17,""[^0-9]*""),N17)"),"")</f>
        <v/>
      </c>
      <c r="K17" s="1" t="e">
        <f t="shared" ca="1" si="2"/>
        <v>#NAME?</v>
      </c>
      <c r="L17" s="5" t="str">
        <f ca="1">IFERROR(__xludf.DUMMYFUNCTION("SPLIT(K17,"","")"),"#NAME?")</f>
        <v>#NAME?</v>
      </c>
      <c r="M17" s="5"/>
      <c r="N17" s="5"/>
      <c r="O17" s="5"/>
      <c r="P17" s="5"/>
      <c r="Q17" s="5"/>
      <c r="R17" s="8" t="str">
        <f>シート1!F17</f>
        <v>https://vermin-network.s3.amazonaws.com/09f07886eed2429f3c8930b764ae2e26c6e82628f08d4dcf93ee8ae7f6665425.jpg</v>
      </c>
    </row>
    <row r="18" spans="1:18" ht="15.75" customHeight="1">
      <c r="A18" s="5">
        <f>シート1!A18</f>
        <v>4</v>
      </c>
      <c r="B18" s="6" t="str">
        <f>シート1!G18</f>
        <v>2023-03-05T13:47:11.296Z</v>
      </c>
      <c r="C18" s="7">
        <f t="shared" si="0"/>
        <v>44990.574432870373</v>
      </c>
      <c r="D18" s="1" t="str">
        <f t="shared" si="1"/>
        <v>2023-03-05</v>
      </c>
      <c r="E18" s="1" t="str">
        <f>SUBSTITUTE(SUBSTITUTE(SUBSTITUTE(SUBSTITUTE(シート1!B18,substitute参照用!C$2,substitute参照用!B$2),substitute参照用!C$3,substitute参照用!B$3),substitute参照用!C$4,substitute参照用!B$4),substitute参照用!C$5,substitute参照用!B$5)</f>
        <v>イノシシ</v>
      </c>
      <c r="F18" s="5" t="str">
        <f>SUBSTITUTE(SUBSTITUTE(シート1!C18,"東京都西多摩郡",""),"日本、〒","")</f>
        <v>奥多摩町</v>
      </c>
      <c r="G18" s="5" t="str">
        <f ca="1">IFERROR(__xludf.DUMMYFUNCTION("iferror(REGEXEXTRACT(REGEXEXTRACT(F18,""奥多摩町.*""),""[^0-9０-９]*""),"""")"),"奥多摩町")</f>
        <v>奥多摩町</v>
      </c>
      <c r="H18" s="5">
        <f>シート1!D18</f>
        <v>35.814095999999999</v>
      </c>
      <c r="I18" s="5">
        <f>シート1!E18</f>
        <v>139.129062</v>
      </c>
      <c r="J18" s="5" t="str">
        <f ca="1">IFERROR(__xludf.DUMMYFUNCTION("iferror(REGEXEXTRACT(L18,""[^0-9]*""),N18)"),"")</f>
        <v/>
      </c>
      <c r="K18" s="1" t="e">
        <f t="shared" ca="1" si="2"/>
        <v>#NAME?</v>
      </c>
      <c r="L18" s="5" t="str">
        <f ca="1">IFERROR(__xludf.DUMMYFUNCTION("SPLIT(K18,"","")"),"#NAME?")</f>
        <v>#NAME?</v>
      </c>
      <c r="M18" s="5"/>
      <c r="N18" s="5"/>
      <c r="O18" s="5"/>
      <c r="P18" s="5"/>
      <c r="Q18" s="5"/>
      <c r="R18" s="5">
        <f>シート1!F18</f>
        <v>0</v>
      </c>
    </row>
    <row r="19" spans="1:18" ht="15.75" customHeight="1">
      <c r="A19" s="5">
        <f>シート1!A19</f>
        <v>4</v>
      </c>
      <c r="B19" s="6" t="str">
        <f>シート1!G19</f>
        <v>2023-03-05T13:29:38.283Z</v>
      </c>
      <c r="C19" s="7">
        <f t="shared" si="0"/>
        <v>44990.562245370369</v>
      </c>
      <c r="D19" s="1" t="str">
        <f t="shared" si="1"/>
        <v>2023-03-05</v>
      </c>
      <c r="E19" s="1" t="str">
        <f>SUBSTITUTE(SUBSTITUTE(SUBSTITUTE(SUBSTITUTE(シート1!B19,substitute参照用!C$2,substitute参照用!B$2),substitute参照用!C$3,substitute参照用!B$3),substitute参照用!C$4,substitute参照用!B$4),substitute参照用!C$5,substitute参照用!B$5)</f>
        <v>サル</v>
      </c>
      <c r="F19" s="5" t="str">
        <f>SUBSTITUTE(SUBSTITUTE(シート1!C19,"東京都西多摩郡",""),"日本、〒","")</f>
        <v>奥多摩町氷川177</v>
      </c>
      <c r="G19" s="5" t="str">
        <f ca="1">IFERROR(__xludf.DUMMYFUNCTION("iferror(REGEXEXTRACT(REGEXEXTRACT(F19,""奥多摩町.*""),""[^0-9０-９]*""),"""")"),"奥多摩町氷川")</f>
        <v>奥多摩町氷川</v>
      </c>
      <c r="H19" s="5">
        <f>シート1!D19</f>
        <v>35.807999000000002</v>
      </c>
      <c r="I19" s="5">
        <f>シート1!E19</f>
        <v>139.09774100000001</v>
      </c>
      <c r="J19" s="5" t="str">
        <f ca="1">IFERROR(__xludf.DUMMYFUNCTION("iferror(REGEXEXTRACT(L19,""[^0-9]*""),N19)"),"")</f>
        <v/>
      </c>
      <c r="K19" s="1" t="e">
        <f t="shared" ca="1" si="2"/>
        <v>#NAME?</v>
      </c>
      <c r="L19" s="5" t="str">
        <f ca="1">IFERROR(__xludf.DUMMYFUNCTION("SPLIT(K19,"","")"),"#NAME?")</f>
        <v>#NAME?</v>
      </c>
      <c r="M19" s="5"/>
      <c r="N19" s="5"/>
      <c r="O19" s="5"/>
      <c r="P19" s="5"/>
      <c r="Q19" s="5"/>
      <c r="R19" s="5">
        <f>シート1!F19</f>
        <v>0</v>
      </c>
    </row>
    <row r="20" spans="1:18" ht="15.75" customHeight="1">
      <c r="A20" s="5">
        <f>シート1!A20</f>
        <v>1</v>
      </c>
      <c r="B20" s="6" t="str">
        <f>シート1!G20</f>
        <v>2023-03-05T13:18:48.757Z</v>
      </c>
      <c r="C20" s="7">
        <f t="shared" si="0"/>
        <v>44990.554722222223</v>
      </c>
      <c r="D20" s="1" t="str">
        <f t="shared" si="1"/>
        <v>2023-03-05</v>
      </c>
      <c r="E20" s="1" t="str">
        <f>SUBSTITUTE(SUBSTITUTE(SUBSTITUTE(SUBSTITUTE(シート1!B20,substitute参照用!C$2,substitute参照用!B$2),substitute参照用!C$3,substitute参照用!B$3),substitute参照用!C$4,substitute参照用!B$4),substitute参照用!C$5,substitute参照用!B$5)</f>
        <v>サル</v>
      </c>
      <c r="F20" s="5" t="str">
        <f>SUBSTITUTE(SUBSTITUTE(シート1!C20,"東京都西多摩郡",""),"日本、〒","")</f>
        <v>198-0212 奥多摩町氷川１１８４−２</v>
      </c>
      <c r="G20" s="5" t="str">
        <f ca="1">IFERROR(__xludf.DUMMYFUNCTION("iferror(REGEXEXTRACT(REGEXEXTRACT(F20,""奥多摩町.*""),""[^0-9０-９]*""),"""")"),"奥多摩町氷川")</f>
        <v>奥多摩町氷川</v>
      </c>
      <c r="H20" s="5">
        <f>シート1!D20</f>
        <v>35.802011</v>
      </c>
      <c r="I20" s="5">
        <f>シート1!E20</f>
        <v>139.085947</v>
      </c>
      <c r="J20" s="5" t="str">
        <f ca="1">IFERROR(__xludf.DUMMYFUNCTION("iferror(REGEXEXTRACT(L20,""[^0-9]*""),N20)"),"")</f>
        <v/>
      </c>
      <c r="K20" s="1" t="e">
        <f t="shared" ca="1" si="2"/>
        <v>#NAME?</v>
      </c>
      <c r="L20" s="5" t="str">
        <f ca="1">IFERROR(__xludf.DUMMYFUNCTION("SPLIT(K20,"","")"),"#NAME?")</f>
        <v>#NAME?</v>
      </c>
      <c r="M20" s="5"/>
      <c r="N20" s="5"/>
      <c r="O20" s="5"/>
      <c r="P20" s="5"/>
      <c r="Q20" s="5"/>
      <c r="R20" s="8" t="str">
        <f>シート1!F20</f>
        <v>https://vermin-network.s3.amazonaws.com/18057449d44811e865d19ab051d5a63b2bb0711c179d62d7368d0ff751b04f0c.jpg</v>
      </c>
    </row>
    <row r="21" spans="1:18" ht="15.75" customHeight="1">
      <c r="A21" s="5">
        <f>シート1!A21</f>
        <v>1</v>
      </c>
      <c r="B21" s="6" t="str">
        <f>シート1!G21</f>
        <v>2023-03-05T13:17:52.693Z</v>
      </c>
      <c r="C21" s="7">
        <f t="shared" si="0"/>
        <v>44990.554074074076</v>
      </c>
      <c r="D21" s="1" t="str">
        <f t="shared" si="1"/>
        <v>2023-03-05</v>
      </c>
      <c r="E21" s="1" t="str">
        <f>SUBSTITUTE(SUBSTITUTE(SUBSTITUTE(SUBSTITUTE(シート1!B21,substitute参照用!C$2,substitute参照用!B$2),substitute参照用!C$3,substitute参照用!B$3),substitute参照用!C$4,substitute参照用!B$4),substitute参照用!C$5,substitute参照用!B$5)</f>
        <v>その他、わからない</v>
      </c>
      <c r="F21" s="5" t="str">
        <f>SUBSTITUTE(SUBSTITUTE(シート1!C21,"東京都西多摩郡",""),"日本、〒","")</f>
        <v>198-0212 奥多摩町氷川２７８−１ 奥多摩町立氷川小学校</v>
      </c>
      <c r="G21" s="5" t="str">
        <f ca="1">IFERROR(__xludf.DUMMYFUNCTION("iferror(REGEXEXTRACT(REGEXEXTRACT(F21,""奥多摩町.*""),""[^0-9０-９]*""),"""")"),"奥多摩町氷川")</f>
        <v>奥多摩町氷川</v>
      </c>
      <c r="H21" s="5">
        <f>シート1!D21</f>
        <v>35.810169000000002</v>
      </c>
      <c r="I21" s="5">
        <f>シート1!E21</f>
        <v>139.09728799999999</v>
      </c>
      <c r="J21" s="5" t="str">
        <f ca="1">IFERROR(__xludf.DUMMYFUNCTION("iferror(REGEXEXTRACT(L21,""[^0-9]*""),N21)"),"")</f>
        <v/>
      </c>
      <c r="K21" s="1" t="e">
        <f t="shared" ca="1" si="2"/>
        <v>#NAME?</v>
      </c>
      <c r="L21" s="5" t="str">
        <f ca="1">IFERROR(__xludf.DUMMYFUNCTION("SPLIT(K21,"","")"),"#NAME?")</f>
        <v>#NAME?</v>
      </c>
      <c r="M21" s="5"/>
      <c r="N21" s="5"/>
      <c r="O21" s="5"/>
      <c r="P21" s="5"/>
      <c r="Q21" s="5"/>
      <c r="R21" s="5">
        <f>シート1!F21</f>
        <v>0</v>
      </c>
    </row>
    <row r="22" spans="1:18" ht="15.75" customHeight="1">
      <c r="A22" s="5">
        <f>シート1!A22</f>
        <v>4</v>
      </c>
      <c r="B22" s="6" t="str">
        <f>シート1!G22</f>
        <v>2023-03-05T13:16:26.805Z</v>
      </c>
      <c r="C22" s="7">
        <f t="shared" si="0"/>
        <v>44990.553078703706</v>
      </c>
      <c r="D22" s="1" t="str">
        <f t="shared" si="1"/>
        <v>2023-03-05</v>
      </c>
      <c r="E22" s="1" t="str">
        <f>SUBSTITUTE(SUBSTITUTE(SUBSTITUTE(SUBSTITUTE(シート1!B22,substitute参照用!C$2,substitute参照用!B$2),substitute参照用!C$3,substitute参照用!B$3),substitute参照用!C$4,substitute参照用!B$4),substitute参照用!C$5,substitute参照用!B$5)</f>
        <v>イノシシ</v>
      </c>
      <c r="F22" s="5" t="str">
        <f>SUBSTITUTE(SUBSTITUTE(シート1!C22,"東京都西多摩郡",""),"日本、〒","")</f>
        <v>奥多摩町氷川７６０</v>
      </c>
      <c r="G22" s="5" t="str">
        <f ca="1">IFERROR(__xludf.DUMMYFUNCTION("iferror(REGEXEXTRACT(REGEXEXTRACT(F22,""奥多摩町.*""),""[^0-9０-９]*""),"""")"),"奥多摩町氷川")</f>
        <v>奥多摩町氷川</v>
      </c>
      <c r="H22" s="5">
        <f>シート1!D22</f>
        <v>35.803733000000001</v>
      </c>
      <c r="I22" s="5">
        <f>シート1!E22</f>
        <v>139.10116300000001</v>
      </c>
      <c r="J22" s="5" t="str">
        <f ca="1">IFERROR(__xludf.DUMMYFUNCTION("iferror(REGEXEXTRACT(L22,""[^0-9]*""),N22)"),"")</f>
        <v/>
      </c>
      <c r="K22" s="1" t="e">
        <f t="shared" ca="1" si="2"/>
        <v>#NAME?</v>
      </c>
      <c r="L22" s="5" t="str">
        <f ca="1">IFERROR(__xludf.DUMMYFUNCTION("SPLIT(K22,"","")"),"#NAME?")</f>
        <v>#NAME?</v>
      </c>
      <c r="M22" s="5"/>
      <c r="N22" s="5"/>
      <c r="O22" s="5"/>
      <c r="P22" s="5"/>
      <c r="Q22" s="5"/>
      <c r="R22" s="5">
        <f>シート1!F22</f>
        <v>0</v>
      </c>
    </row>
    <row r="23" spans="1:18" ht="15.75" customHeight="1">
      <c r="A23" s="5">
        <f>シート1!A23</f>
        <v>4</v>
      </c>
      <c r="B23" s="6" t="str">
        <f>シート1!G23</f>
        <v>2023-03-05T13:10:42.113Z</v>
      </c>
      <c r="C23" s="7">
        <f t="shared" si="0"/>
        <v>44990.549097222225</v>
      </c>
      <c r="D23" s="1" t="str">
        <f t="shared" si="1"/>
        <v>2023-03-05</v>
      </c>
      <c r="E23" s="1" t="str">
        <f>SUBSTITUTE(SUBSTITUTE(SUBSTITUTE(SUBSTITUTE(シート1!B23,substitute参照用!C$2,substitute参照用!B$2),substitute参照用!C$3,substitute参照用!B$3),substitute参照用!C$4,substitute参照用!B$4),substitute参照用!C$5,substitute参照用!B$5)</f>
        <v>シカ</v>
      </c>
      <c r="F23" s="5" t="str">
        <f>SUBSTITUTE(SUBSTITUTE(シート1!C23,"東京都西多摩郡",""),"日本、〒","")</f>
        <v>奥多摩町境６５４</v>
      </c>
      <c r="G23" s="5" t="str">
        <f ca="1">IFERROR(__xludf.DUMMYFUNCTION("iferror(REGEXEXTRACT(REGEXEXTRACT(F23,""奥多摩町.*""),""[^0-9０-９]*""),"""")"),"奥多摩町境")</f>
        <v>奥多摩町境</v>
      </c>
      <c r="H23" s="5">
        <f>シート1!D23</f>
        <v>35.787492</v>
      </c>
      <c r="I23" s="5">
        <f>シート1!E23</f>
        <v>139.076863</v>
      </c>
      <c r="J23" s="5" t="str">
        <f ca="1">IFERROR(__xludf.DUMMYFUNCTION("iferror(REGEXEXTRACT(L23,""[^0-9]*""),N23)"),"")</f>
        <v/>
      </c>
      <c r="K23" s="1" t="e">
        <f t="shared" ca="1" si="2"/>
        <v>#NAME?</v>
      </c>
      <c r="L23" s="5" t="str">
        <f ca="1">IFERROR(__xludf.DUMMYFUNCTION("SPLIT(K23,"","")"),"#NAME?")</f>
        <v>#NAME?</v>
      </c>
      <c r="M23" s="5"/>
      <c r="N23" s="5"/>
      <c r="O23" s="5"/>
      <c r="P23" s="5"/>
      <c r="Q23" s="5"/>
      <c r="R23" s="5">
        <f>シート1!F23</f>
        <v>0</v>
      </c>
    </row>
    <row r="24" spans="1:18" ht="15.75" customHeight="1">
      <c r="A24" s="5">
        <f>シート1!A24</f>
        <v>1</v>
      </c>
      <c r="B24" s="6" t="str">
        <f>シート1!G24</f>
        <v>2023-03-05T11:35:37.299Z</v>
      </c>
      <c r="C24" s="7">
        <f t="shared" si="0"/>
        <v>44990.483067129629</v>
      </c>
      <c r="D24" s="1" t="str">
        <f t="shared" si="1"/>
        <v>2023-03-05</v>
      </c>
      <c r="E24" s="1" t="str">
        <f>SUBSTITUTE(SUBSTITUTE(SUBSTITUTE(SUBSTITUTE(シート1!B24,substitute参照用!C$2,substitute参照用!B$2),substitute参照用!C$3,substitute参照用!B$3),substitute参照用!C$4,substitute参照用!B$4),substitute参照用!C$5,substitute参照用!B$5)</f>
        <v>その他、わからない</v>
      </c>
      <c r="F24" s="5" t="str">
        <f>SUBSTITUTE(SUBSTITUTE(シート1!C24,"東京都西多摩郡",""),"日本、〒","")</f>
        <v>409-0318 山梨県北都留郡丹波山村鴨沢５０６２</v>
      </c>
      <c r="G24" s="5" t="str">
        <f ca="1">IFERROR(__xludf.DUMMYFUNCTION("iferror(REGEXEXTRACT(REGEXEXTRACT(F24,""奥多摩町.*""),""[^0-9０-９]*""),"""")"),"")</f>
        <v/>
      </c>
      <c r="H24" s="5">
        <f>シート1!D24</f>
        <v>35.783772999999997</v>
      </c>
      <c r="I24" s="5">
        <f>シート1!E24</f>
        <v>138.985761</v>
      </c>
      <c r="J24" s="5" t="str">
        <f ca="1">IFERROR(__xludf.DUMMYFUNCTION("iferror(REGEXEXTRACT(L24,""[^0-9]*""),N24)"),"")</f>
        <v/>
      </c>
      <c r="K24" s="1" t="e">
        <f t="shared" ca="1" si="2"/>
        <v>#NAME?</v>
      </c>
      <c r="L24" s="5" t="str">
        <f ca="1">IFERROR(__xludf.DUMMYFUNCTION("SPLIT(K24,"","")"),"#NAME?")</f>
        <v>#NAME?</v>
      </c>
      <c r="M24" s="5"/>
      <c r="N24" s="5"/>
      <c r="O24" s="5"/>
      <c r="P24" s="5"/>
      <c r="Q24" s="5"/>
      <c r="R24" s="8" t="str">
        <f>シート1!F24</f>
        <v>https://vermin-network.s3.amazonaws.com/12a9ebc432f4252081b052a0ea78a936f93134a47f221bafe39cfba5f5ab759a.jpg</v>
      </c>
    </row>
    <row r="25" spans="1:18" ht="15.75" customHeight="1">
      <c r="A25" s="5">
        <f>シート1!A25</f>
        <v>5</v>
      </c>
      <c r="B25" s="6" t="str">
        <f>シート1!G25</f>
        <v>2023-03-05T10:25:25.333Z</v>
      </c>
      <c r="C25" s="7">
        <f t="shared" si="0"/>
        <v>44990.434317129628</v>
      </c>
      <c r="D25" s="1" t="str">
        <f t="shared" si="1"/>
        <v>2023-03-05</v>
      </c>
      <c r="E25" s="1" t="str">
        <f>SUBSTITUTE(SUBSTITUTE(SUBSTITUTE(SUBSTITUTE(シート1!B25,substitute参照用!C$2,substitute参照用!B$2),substitute参照用!C$3,substitute参照用!B$3),substitute参照用!C$4,substitute参照用!B$4),substitute参照用!C$5,substitute参照用!B$5)</f>
        <v>サル</v>
      </c>
      <c r="F25" s="5" t="str">
        <f>SUBSTITUTE(SUBSTITUTE(シート1!C25,"東京都西多摩郡",""),"日本、〒","")</f>
        <v>奥多摩町氷川215-6</v>
      </c>
      <c r="G25" s="5" t="str">
        <f ca="1">IFERROR(__xludf.DUMMYFUNCTION("iferror(REGEXEXTRACT(REGEXEXTRACT(F25,""奥多摩町.*""),""[^0-9０-９]*""),"""")"),"奥多摩町氷川")</f>
        <v>奥多摩町氷川</v>
      </c>
      <c r="H25" s="5">
        <f>シート1!D25</f>
        <v>35.809542</v>
      </c>
      <c r="I25" s="5">
        <f>シート1!E25</f>
        <v>139.09619599999999</v>
      </c>
      <c r="J25" s="5" t="str">
        <f ca="1">IFERROR(__xludf.DUMMYFUNCTION("iferror(REGEXEXTRACT(L25,""[^0-9]*""),N25)"),"")</f>
        <v/>
      </c>
      <c r="K25" s="1" t="e">
        <f t="shared" ca="1" si="2"/>
        <v>#NAME?</v>
      </c>
      <c r="L25" s="5" t="str">
        <f ca="1">IFERROR(__xludf.DUMMYFUNCTION("SPLIT(K25,"","")"),"#NAME?")</f>
        <v>#NAME?</v>
      </c>
      <c r="M25" s="5"/>
      <c r="N25" s="5"/>
      <c r="O25" s="5"/>
      <c r="P25" s="5"/>
      <c r="Q25" s="5"/>
      <c r="R25" s="5">
        <f>シート1!F25</f>
        <v>0</v>
      </c>
    </row>
    <row r="26" spans="1:18" ht="15.75" customHeight="1">
      <c r="A26" s="5">
        <f>シート1!A26</f>
        <v>1</v>
      </c>
      <c r="B26" s="6" t="str">
        <f>シート1!G26</f>
        <v>2023-03-05T08:57:58.779Z</v>
      </c>
      <c r="C26" s="7">
        <f t="shared" si="0"/>
        <v>44990.37358796296</v>
      </c>
      <c r="D26" s="1" t="str">
        <f t="shared" si="1"/>
        <v>2023-03-05</v>
      </c>
      <c r="E26" s="1" t="str">
        <f>SUBSTITUTE(SUBSTITUTE(SUBSTITUTE(SUBSTITUTE(シート1!B26,substitute参照用!C$2,substitute参照用!B$2),substitute参照用!C$3,substitute参照用!B$3),substitute参照用!C$4,substitute参照用!B$4),substitute参照用!C$5,substitute参照用!B$5)</f>
        <v>サル</v>
      </c>
      <c r="F26" s="5" t="str">
        <f>SUBSTITUTE(SUBSTITUTE(シート1!C26,"東京都西多摩郡",""),"日本、〒","")</f>
        <v>198-0221 奥多摩町留浦１３３７</v>
      </c>
      <c r="G26" s="5" t="str">
        <f ca="1">IFERROR(__xludf.DUMMYFUNCTION("iferror(REGEXEXTRACT(REGEXEXTRACT(F26,""奥多摩町.*""),""[^0-9０-９]*""),"""")"),"奥多摩町留浦")</f>
        <v>奥多摩町留浦</v>
      </c>
      <c r="H26" s="5">
        <f>シート1!D26</f>
        <v>35.793301999999997</v>
      </c>
      <c r="I26" s="5">
        <f>シート1!E26</f>
        <v>139.01074499999999</v>
      </c>
      <c r="J26" s="5" t="str">
        <f ca="1">IFERROR(__xludf.DUMMYFUNCTION("iferror(REGEXEXTRACT(L26,""[^0-9]*""),N26)"),"")</f>
        <v/>
      </c>
      <c r="K26" s="1" t="e">
        <f t="shared" ca="1" si="2"/>
        <v>#NAME?</v>
      </c>
      <c r="L26" s="5" t="str">
        <f ca="1">IFERROR(__xludf.DUMMYFUNCTION("SPLIT(K26,"","")"),"#NAME?")</f>
        <v>#NAME?</v>
      </c>
      <c r="M26" s="5"/>
      <c r="N26" s="5"/>
      <c r="O26" s="5"/>
      <c r="P26" s="5"/>
      <c r="Q26" s="5"/>
      <c r="R26" s="8" t="str">
        <f>シート1!F26</f>
        <v>https://vermin-network.s3.amazonaws.com/bf73553ef65830fc746ed96a860bf91acc1cf1f61124bd5425f8a918085aa4a5.jpg</v>
      </c>
    </row>
    <row r="27" spans="1:18" ht="15.75" customHeight="1">
      <c r="A27" s="5">
        <f>シート1!A27</f>
        <v>1</v>
      </c>
      <c r="B27" s="6" t="str">
        <f>シート1!G27</f>
        <v>2023-03-05T06:33:16.568Z</v>
      </c>
      <c r="C27" s="7">
        <f t="shared" si="0"/>
        <v>44990.273101851853</v>
      </c>
      <c r="D27" s="1" t="str">
        <f t="shared" si="1"/>
        <v>2023-03-05</v>
      </c>
      <c r="E27" s="1" t="str">
        <f>SUBSTITUTE(SUBSTITUTE(SUBSTITUTE(SUBSTITUTE(シート1!B27,substitute参照用!C$2,substitute参照用!B$2),substitute参照用!C$3,substitute参照用!B$3),substitute参照用!C$4,substitute参照用!B$4),substitute参照用!C$5,substitute参照用!B$5)</f>
        <v>サル</v>
      </c>
      <c r="F27" s="5" t="str">
        <f>SUBSTITUTE(SUBSTITUTE(シート1!C27,"東京都西多摩郡",""),"日本、〒","")</f>
        <v>198-0221 奥多摩町留浦１３２０−１０</v>
      </c>
      <c r="G27" s="5" t="str">
        <f ca="1">IFERROR(__xludf.DUMMYFUNCTION("iferror(REGEXEXTRACT(REGEXEXTRACT(F27,""奥多摩町.*""),""[^0-9０-９]*""),"""")"),"奥多摩町留浦")</f>
        <v>奥多摩町留浦</v>
      </c>
      <c r="H27" s="5">
        <f>シート1!D27</f>
        <v>35.793244000000001</v>
      </c>
      <c r="I27" s="5">
        <f>シート1!E27</f>
        <v>139.01164</v>
      </c>
      <c r="J27" s="5" t="str">
        <f ca="1">IFERROR(__xludf.DUMMYFUNCTION("iferror(REGEXEXTRACT(L27,""[^0-9]*""),N27)"),"")</f>
        <v/>
      </c>
      <c r="K27" s="1" t="e">
        <f t="shared" ca="1" si="2"/>
        <v>#NAME?</v>
      </c>
      <c r="L27" s="5" t="str">
        <f ca="1">IFERROR(__xludf.DUMMYFUNCTION("SPLIT(K27,"","")"),"#NAME?")</f>
        <v>#NAME?</v>
      </c>
      <c r="M27" s="5"/>
      <c r="N27" s="5"/>
      <c r="O27" s="5"/>
      <c r="P27" s="5"/>
      <c r="Q27" s="5"/>
      <c r="R27" s="8" t="str">
        <f>シート1!F27</f>
        <v>https://vermin-network.s3.amazonaws.com/6f60da840f111a2b4c38e6ce0b02f68397d83a4e9adf7ebdfd470e5dc813dbba.jpg</v>
      </c>
    </row>
    <row r="28" spans="1:18" ht="15.75" customHeight="1">
      <c r="A28" s="5">
        <f>シート1!A28</f>
        <v>4</v>
      </c>
      <c r="B28" s="6" t="str">
        <f>シート1!G28</f>
        <v>2023-03-05T02:20:42.766Z</v>
      </c>
      <c r="C28" s="7">
        <f t="shared" si="0"/>
        <v>44990.097708333335</v>
      </c>
      <c r="D28" s="1" t="str">
        <f t="shared" si="1"/>
        <v>2023-03-05</v>
      </c>
      <c r="E28" s="1" t="str">
        <f>SUBSTITUTE(SUBSTITUTE(SUBSTITUTE(SUBSTITUTE(シート1!B28,substitute参照用!C$2,substitute参照用!B$2),substitute参照用!C$3,substitute参照用!B$3),substitute参照用!C$4,substitute参照用!B$4),substitute参照用!C$5,substitute参照用!B$5)</f>
        <v>イノシシ</v>
      </c>
      <c r="F28" s="5" t="str">
        <f>SUBSTITUTE(SUBSTITUTE(シート1!C28,"東京都西多摩郡",""),"日本、〒","")</f>
        <v>奥多摩町氷川210</v>
      </c>
      <c r="G28" s="5" t="str">
        <f ca="1">IFERROR(__xludf.DUMMYFUNCTION("iferror(REGEXEXTRACT(REGEXEXTRACT(F28,""奥多摩町.*""),""[^0-9０-９]*""),"""")"),"奥多摩町氷川")</f>
        <v>奥多摩町氷川</v>
      </c>
      <c r="H28" s="5">
        <f>シート1!D28</f>
        <v>35.809215000000002</v>
      </c>
      <c r="I28" s="5">
        <f>シート1!E28</f>
        <v>139.09666000000001</v>
      </c>
      <c r="J28" s="5" t="str">
        <f ca="1">IFERROR(__xludf.DUMMYFUNCTION("iferror(REGEXEXTRACT(L28,""[^0-9]*""),N28)"),"")</f>
        <v/>
      </c>
      <c r="K28" s="1" t="e">
        <f t="shared" ca="1" si="2"/>
        <v>#NAME?</v>
      </c>
      <c r="L28" s="5" t="str">
        <f ca="1">IFERROR(__xludf.DUMMYFUNCTION("SPLIT(K28,"","")"),"#NAME?")</f>
        <v>#NAME?</v>
      </c>
      <c r="M28" s="5"/>
      <c r="N28" s="5"/>
      <c r="O28" s="5"/>
      <c r="P28" s="5"/>
      <c r="Q28" s="5"/>
      <c r="R28" s="8" t="str">
        <f>シート1!F28</f>
        <v>https://vermin-network.s3.amazonaws.com/a8b6836130f7d10c803553a8c16ebb8241345e3a4a22c7edc9cb5c7b02b8c081.jpg</v>
      </c>
    </row>
    <row r="29" spans="1:18" ht="15.75" customHeight="1">
      <c r="A29" s="5">
        <f>シート1!A29</f>
        <v>3</v>
      </c>
      <c r="B29" s="6" t="str">
        <f>シート1!G29</f>
        <v>2023-03-05T00:05:53.269Z</v>
      </c>
      <c r="C29" s="7">
        <f t="shared" si="0"/>
        <v>44990.00408564815</v>
      </c>
      <c r="D29" s="1" t="str">
        <f t="shared" si="1"/>
        <v>2023-03-05</v>
      </c>
      <c r="E29" s="1" t="str">
        <f>SUBSTITUTE(SUBSTITUTE(SUBSTITUTE(SUBSTITUTE(シート1!B29,substitute参照用!C$2,substitute参照用!B$2),substitute参照用!C$3,substitute参照用!B$3),substitute参照用!C$4,substitute参照用!B$4),substitute参照用!C$5,substitute参照用!B$5)</f>
        <v>イノシシ</v>
      </c>
      <c r="F29" s="5" t="str">
        <f>SUBSTITUTE(SUBSTITUTE(シート1!C29,"東京都西多摩郡",""),"日本、〒","")</f>
        <v>79 Sakai, Okutama, Nishitama District, Tokyo, Tokyo 198-0222, Japan</v>
      </c>
      <c r="G29" s="5" t="str">
        <f ca="1">IFERROR(__xludf.DUMMYFUNCTION("iferror(REGEXEXTRACT(REGEXEXTRACT(F29,""奥多摩町.*""),""[^0-9０-９]*""),"""")"),"")</f>
        <v/>
      </c>
      <c r="H29" s="5">
        <f>シート1!D29</f>
        <v>35.799993999999998</v>
      </c>
      <c r="I29" s="5">
        <f>シート1!E29</f>
        <v>139.07954000000001</v>
      </c>
      <c r="J29" s="5" t="str">
        <f ca="1">IFERROR(__xludf.DUMMYFUNCTION("iferror(REGEXEXTRACT(L29,""[^0-9]*""),N29)"),"")</f>
        <v/>
      </c>
      <c r="K29" s="1" t="e">
        <f t="shared" ca="1" si="2"/>
        <v>#NAME?</v>
      </c>
      <c r="L29" s="5" t="str">
        <f ca="1">IFERROR(__xludf.DUMMYFUNCTION("SPLIT(K29,"","")"),"#NAME?")</f>
        <v>#NAME?</v>
      </c>
      <c r="M29" s="5"/>
      <c r="N29" s="5"/>
      <c r="O29" s="5"/>
      <c r="P29" s="5"/>
      <c r="Q29" s="5"/>
      <c r="R29" s="5">
        <f>シート1!F29</f>
        <v>0</v>
      </c>
    </row>
    <row r="30" spans="1:18" ht="15.75" customHeight="1">
      <c r="A30" s="5">
        <f>シート1!A30</f>
        <v>4</v>
      </c>
      <c r="B30" s="6" t="str">
        <f>シート1!G30</f>
        <v>2023-03-04T21:27:21.090Z</v>
      </c>
      <c r="C30" s="7">
        <f t="shared" si="0"/>
        <v>44989.893993055557</v>
      </c>
      <c r="D30" s="1" t="str">
        <f t="shared" si="1"/>
        <v>2023-03-04</v>
      </c>
      <c r="E30" s="1" t="str">
        <f>SUBSTITUTE(SUBSTITUTE(SUBSTITUTE(SUBSTITUTE(シート1!B30,substitute参照用!C$2,substitute参照用!B$2),substitute参照用!C$3,substitute参照用!B$3),substitute参照用!C$4,substitute参照用!B$4),substitute参照用!C$5,substitute参照用!B$5)</f>
        <v>シカ</v>
      </c>
      <c r="F30" s="5" t="str">
        <f>SUBSTITUTE(SUBSTITUTE(シート1!C30,"東京都西多摩郡",""),"日本、〒","")</f>
        <v>奥多摩町氷川760</v>
      </c>
      <c r="G30" s="5" t="str">
        <f ca="1">IFERROR(__xludf.DUMMYFUNCTION("iferror(REGEXEXTRACT(REGEXEXTRACT(F30,""奥多摩町.*""),""[^0-9０-９]*""),"""")"),"奥多摩町氷川")</f>
        <v>奥多摩町氷川</v>
      </c>
      <c r="H30" s="5">
        <f>シート1!D30</f>
        <v>35.803722</v>
      </c>
      <c r="I30" s="5">
        <f>シート1!E30</f>
        <v>139.10113799999999</v>
      </c>
      <c r="J30" s="5" t="str">
        <f ca="1">IFERROR(__xludf.DUMMYFUNCTION("iferror(REGEXEXTRACT(L30,""[^0-9]*""),N30)"),"")</f>
        <v/>
      </c>
      <c r="K30" s="1" t="e">
        <f t="shared" ca="1" si="2"/>
        <v>#NAME?</v>
      </c>
      <c r="L30" s="5" t="str">
        <f ca="1">IFERROR(__xludf.DUMMYFUNCTION("SPLIT(K30,"","")"),"#NAME?")</f>
        <v>#NAME?</v>
      </c>
      <c r="R30" s="5">
        <f>シート1!F30</f>
        <v>0</v>
      </c>
    </row>
    <row r="31" spans="1:18" ht="15.75" customHeight="1">
      <c r="A31" s="5">
        <f>シート1!A31</f>
        <v>3</v>
      </c>
      <c r="B31" s="6" t="str">
        <f>シート1!G31</f>
        <v>2023-03-04T20:55:17.572Z</v>
      </c>
      <c r="C31" s="7">
        <f t="shared" si="0"/>
        <v>44989.871724537035</v>
      </c>
      <c r="D31" s="1" t="str">
        <f t="shared" si="1"/>
        <v>2023-03-04</v>
      </c>
      <c r="E31" s="1" t="str">
        <f>SUBSTITUTE(SUBSTITUTE(SUBSTITUTE(SUBSTITUTE(シート1!B31,substitute参照用!C$2,substitute参照用!B$2),substitute参照用!C$3,substitute参照用!B$3),substitute参照用!C$4,substitute参照用!B$4),substitute参照用!C$5,substitute参照用!B$5)</f>
        <v>イノシシ</v>
      </c>
      <c r="F31" s="5" t="str">
        <f>SUBSTITUTE(SUBSTITUTE(シート1!C31,"東京都西多摩郡",""),"日本、〒","")</f>
        <v/>
      </c>
      <c r="G31" s="5" t="str">
        <f ca="1">IFERROR(__xludf.DUMMYFUNCTION("iferror(REGEXEXTRACT(REGEXEXTRACT(F31,""奥多摩町.*""),""[^0-9０-９]*""),"""")"),"")</f>
        <v/>
      </c>
      <c r="H31" s="5">
        <f>シート1!D31</f>
        <v>35.788229999999999</v>
      </c>
      <c r="I31" s="5">
        <f>シート1!E31</f>
        <v>139.03746100000001</v>
      </c>
      <c r="J31" s="5" t="str">
        <f ca="1">IFERROR(__xludf.DUMMYFUNCTION("iferror(REGEXEXTRACT(L31,""[^0-9]*""),N31)"),"")</f>
        <v/>
      </c>
      <c r="K31" s="1" t="e">
        <f t="shared" ca="1" si="2"/>
        <v>#NAME?</v>
      </c>
      <c r="L31" s="5" t="str">
        <f ca="1">IFERROR(__xludf.DUMMYFUNCTION("SPLIT(K31,"","")"),"#NAME?")</f>
        <v>#NAME?</v>
      </c>
      <c r="R31" s="5">
        <f>シート1!F31</f>
        <v>0</v>
      </c>
    </row>
    <row r="32" spans="1:18" ht="15.75" customHeight="1">
      <c r="A32" s="5">
        <f>シート1!A32</f>
        <v>4</v>
      </c>
      <c r="B32" s="6" t="str">
        <f>シート1!G32</f>
        <v>2023-03-04T20:54:59.284Z</v>
      </c>
      <c r="C32" s="7">
        <f t="shared" si="0"/>
        <v>44989.871516203704</v>
      </c>
      <c r="D32" s="1" t="str">
        <f t="shared" si="1"/>
        <v>2023-03-04</v>
      </c>
      <c r="E32" s="1" t="str">
        <f>SUBSTITUTE(SUBSTITUTE(SUBSTITUTE(SUBSTITUTE(シート1!B32,substitute参照用!C$2,substitute参照用!B$2),substitute参照用!C$3,substitute参照用!B$3),substitute参照用!C$4,substitute参照用!B$4),substitute参照用!C$5,substitute参照用!B$5)</f>
        <v>イノシシ</v>
      </c>
      <c r="F32" s="5" t="str">
        <f>SUBSTITUTE(SUBSTITUTE(シート1!C32,"東京都西多摩郡",""),"日本、〒","")</f>
        <v/>
      </c>
      <c r="G32" s="5" t="str">
        <f ca="1">IFERROR(__xludf.DUMMYFUNCTION("iferror(REGEXEXTRACT(REGEXEXTRACT(F32,""奥多摩町.*""),""[^0-9０-９]*""),"""")"),"")</f>
        <v/>
      </c>
      <c r="H32" s="5">
        <f>シート1!D32</f>
        <v>35.803348999999997</v>
      </c>
      <c r="I32" s="5">
        <f>シート1!E32</f>
        <v>139.09433300000001</v>
      </c>
      <c r="J32" s="5" t="str">
        <f ca="1">IFERROR(__xludf.DUMMYFUNCTION("iferror(REGEXEXTRACT(L32,""[^0-9]*""),N32)"),"")</f>
        <v/>
      </c>
      <c r="K32" s="1" t="e">
        <f t="shared" ca="1" si="2"/>
        <v>#NAME?</v>
      </c>
      <c r="L32" s="5" t="str">
        <f ca="1">IFERROR(__xludf.DUMMYFUNCTION("SPLIT(K32,"","")"),"#NAME?")</f>
        <v>#NAME?</v>
      </c>
      <c r="R32" s="5">
        <f>シート1!F32</f>
        <v>0</v>
      </c>
    </row>
    <row r="33" spans="1:18" ht="15.75" customHeight="1">
      <c r="A33" s="5">
        <f>シート1!A33</f>
        <v>1</v>
      </c>
      <c r="B33" s="6" t="str">
        <f>シート1!G33</f>
        <v>2023-03-04T20:54:32.172Z</v>
      </c>
      <c r="C33" s="7">
        <f t="shared" si="0"/>
        <v>44989.871203703704</v>
      </c>
      <c r="D33" s="1" t="str">
        <f t="shared" si="1"/>
        <v>2023-03-04</v>
      </c>
      <c r="E33" s="1" t="str">
        <f>SUBSTITUTE(SUBSTITUTE(SUBSTITUTE(SUBSTITUTE(シート1!B33,substitute参照用!C$2,substitute参照用!B$2),substitute参照用!C$3,substitute参照用!B$3),substitute参照用!C$4,substitute参照用!B$4),substitute参照用!C$5,substitute参照用!B$5)</f>
        <v>サル</v>
      </c>
      <c r="F33" s="5" t="str">
        <f>SUBSTITUTE(SUBSTITUTE(シート1!C33,"東京都西多摩郡",""),"日本、〒","")</f>
        <v/>
      </c>
      <c r="G33" s="5" t="str">
        <f ca="1">IFERROR(__xludf.DUMMYFUNCTION("iferror(REGEXEXTRACT(REGEXEXTRACT(F33,""奥多摩町.*""),""[^0-9０-９]*""),"""")"),"")</f>
        <v/>
      </c>
      <c r="H33" s="5">
        <f>シート1!D33</f>
        <v>35.798689000000003</v>
      </c>
      <c r="I33" s="5">
        <f>シート1!E33</f>
        <v>139.05398299999999</v>
      </c>
      <c r="J33" s="5" t="str">
        <f ca="1">IFERROR(__xludf.DUMMYFUNCTION("iferror(REGEXEXTRACT(L33,""[^0-9]*""),N33)"),"")</f>
        <v/>
      </c>
      <c r="K33" s="1" t="e">
        <f t="shared" ca="1" si="2"/>
        <v>#NAME?</v>
      </c>
      <c r="L33" s="5" t="str">
        <f ca="1">IFERROR(__xludf.DUMMYFUNCTION("SPLIT(K33,"","")"),"#NAME?")</f>
        <v>#NAME?</v>
      </c>
      <c r="R33" s="5">
        <f>シート1!F33</f>
        <v>0</v>
      </c>
    </row>
    <row r="34" spans="1:18" ht="15.75" customHeight="1">
      <c r="A34" s="5">
        <f>シート1!A34</f>
        <v>0</v>
      </c>
      <c r="B34" s="6">
        <f>シート1!G34</f>
        <v>0</v>
      </c>
      <c r="C34" s="7" t="e">
        <f t="shared" si="0"/>
        <v>#VALUE!</v>
      </c>
      <c r="D34" s="1" t="str">
        <f t="shared" si="1"/>
        <v>0</v>
      </c>
      <c r="E34" s="1" t="str">
        <f>SUBSTITUTE(SUBSTITUTE(SUBSTITUTE(SUBSTITUTE(シート1!B34,substitute参照用!C$2,substitute参照用!B$2),substitute参照用!C$3,substitute参照用!B$3),substitute参照用!C$4,substitute参照用!B$4),substitute参照用!C$5,substitute参照用!B$5)</f>
        <v/>
      </c>
      <c r="F34" s="5" t="str">
        <f>SUBSTITUTE(SUBSTITUTE(シート1!C34,"東京都西多摩郡",""),"日本、〒","")</f>
        <v/>
      </c>
      <c r="G34" s="5" t="str">
        <f ca="1">IFERROR(__xludf.DUMMYFUNCTION("iferror(REGEXEXTRACT(REGEXEXTRACT(F34,""奥多摩町.*""),""[^0-9０-９]*""),"""")"),"")</f>
        <v/>
      </c>
      <c r="H34" s="5">
        <f>シート1!D34</f>
        <v>0</v>
      </c>
      <c r="I34" s="5">
        <f>シート1!E34</f>
        <v>0</v>
      </c>
      <c r="J34" s="5" t="str">
        <f ca="1">IFERROR(__xludf.DUMMYFUNCTION("iferror(REGEXEXTRACT(L34,""[^0-9]*""),N34)"),"")</f>
        <v/>
      </c>
      <c r="K34" s="1" t="e">
        <f t="shared" ca="1" si="2"/>
        <v>#NAME?</v>
      </c>
      <c r="L34" s="5" t="str">
        <f ca="1">IFERROR(__xludf.DUMMYFUNCTION("SPLIT(K34,"","")"),"#VALUE!")</f>
        <v>#VALUE!</v>
      </c>
      <c r="R34" s="5">
        <f>シート1!F34</f>
        <v>0</v>
      </c>
    </row>
    <row r="35" spans="1:18" ht="15.75" customHeight="1">
      <c r="A35" s="5">
        <f>シート1!A35</f>
        <v>0</v>
      </c>
      <c r="B35" s="6">
        <f>シート1!G35</f>
        <v>0</v>
      </c>
      <c r="C35" s="7" t="e">
        <f t="shared" si="0"/>
        <v>#VALUE!</v>
      </c>
      <c r="D35" s="1" t="str">
        <f t="shared" si="1"/>
        <v>0</v>
      </c>
      <c r="E35" s="1" t="str">
        <f>SUBSTITUTE(SUBSTITUTE(SUBSTITUTE(SUBSTITUTE(シート1!B35,substitute参照用!C$2,substitute参照用!B$2),substitute参照用!C$3,substitute参照用!B$3),substitute参照用!C$4,substitute参照用!B$4),substitute参照用!C$5,substitute参照用!B$5)</f>
        <v/>
      </c>
      <c r="F35" s="5" t="str">
        <f>SUBSTITUTE(SUBSTITUTE(シート1!C35,"東京都西多摩郡",""),"日本、〒","")</f>
        <v/>
      </c>
      <c r="G35" s="5" t="str">
        <f ca="1">IFERROR(__xludf.DUMMYFUNCTION("iferror(REGEXEXTRACT(REGEXEXTRACT(F35,""奥多摩町.*""),""[^0-9０-９]*""),"""")"),"")</f>
        <v/>
      </c>
      <c r="H35" s="5">
        <f>シート1!D35</f>
        <v>0</v>
      </c>
      <c r="I35" s="5">
        <f>シート1!E35</f>
        <v>0</v>
      </c>
      <c r="J35" s="5" t="str">
        <f ca="1">IFERROR(__xludf.DUMMYFUNCTION("iferror(REGEXEXTRACT(L35,""[^0-9]*""),N35)"),"")</f>
        <v/>
      </c>
      <c r="K35" s="1" t="e">
        <f t="shared" ca="1" si="2"/>
        <v>#NAME?</v>
      </c>
      <c r="L35" s="5" t="str">
        <f ca="1">IFERROR(__xludf.DUMMYFUNCTION("SPLIT(K35,"","")"),"#VALUE!")</f>
        <v>#VALUE!</v>
      </c>
      <c r="R35" s="5">
        <f>シート1!F35</f>
        <v>0</v>
      </c>
    </row>
    <row r="36" spans="1:18" ht="15.75" customHeight="1">
      <c r="A36" s="5">
        <f>シート1!A36</f>
        <v>0</v>
      </c>
      <c r="B36" s="6">
        <f>シート1!G36</f>
        <v>0</v>
      </c>
      <c r="C36" s="7" t="e">
        <f t="shared" si="0"/>
        <v>#VALUE!</v>
      </c>
      <c r="D36" s="1" t="str">
        <f t="shared" si="1"/>
        <v>0</v>
      </c>
      <c r="E36" s="1" t="str">
        <f>SUBSTITUTE(SUBSTITUTE(SUBSTITUTE(SUBSTITUTE(シート1!B36,substitute参照用!C$2,substitute参照用!B$2),substitute参照用!C$3,substitute参照用!B$3),substitute参照用!C$4,substitute参照用!B$4),substitute参照用!C$5,substitute参照用!B$5)</f>
        <v/>
      </c>
      <c r="F36" s="5" t="str">
        <f>SUBSTITUTE(SUBSTITUTE(シート1!C36,"東京都西多摩郡",""),"日本、〒","")</f>
        <v/>
      </c>
      <c r="G36" s="5" t="str">
        <f ca="1">IFERROR(__xludf.DUMMYFUNCTION("iferror(REGEXEXTRACT(REGEXEXTRACT(F36,""奥多摩町.*""),""[^0-9０-９]*""),"""")"),"")</f>
        <v/>
      </c>
      <c r="H36" s="5">
        <f>シート1!D36</f>
        <v>0</v>
      </c>
      <c r="I36" s="5">
        <f>シート1!E36</f>
        <v>0</v>
      </c>
      <c r="J36" s="5" t="str">
        <f ca="1">IFERROR(__xludf.DUMMYFUNCTION("iferror(REGEXEXTRACT(L36,""[^0-9]*""),N36)"),"")</f>
        <v/>
      </c>
      <c r="K36" s="1" t="e">
        <f t="shared" ca="1" si="2"/>
        <v>#NAME?</v>
      </c>
      <c r="L36" s="5" t="str">
        <f ca="1">IFERROR(__xludf.DUMMYFUNCTION("SPLIT(K36,"","")"),"#VALUE!")</f>
        <v>#VALUE!</v>
      </c>
      <c r="R36" s="5">
        <f>シート1!F36</f>
        <v>0</v>
      </c>
    </row>
    <row r="37" spans="1:18" ht="15.75" customHeight="1">
      <c r="A37" s="5">
        <f>シート1!A37</f>
        <v>0</v>
      </c>
      <c r="B37" s="6">
        <f>シート1!G37</f>
        <v>0</v>
      </c>
      <c r="C37" s="7" t="e">
        <f t="shared" si="0"/>
        <v>#VALUE!</v>
      </c>
      <c r="D37" s="1" t="str">
        <f t="shared" si="1"/>
        <v>0</v>
      </c>
      <c r="E37" s="1" t="str">
        <f>SUBSTITUTE(SUBSTITUTE(SUBSTITUTE(SUBSTITUTE(シート1!B37,substitute参照用!C$2,substitute参照用!B$2),substitute参照用!C$3,substitute参照用!B$3),substitute参照用!C$4,substitute参照用!B$4),substitute参照用!C$5,substitute参照用!B$5)</f>
        <v/>
      </c>
      <c r="F37" s="5" t="str">
        <f>SUBSTITUTE(SUBSTITUTE(シート1!C37,"東京都西多摩郡",""),"日本、〒","")</f>
        <v/>
      </c>
      <c r="G37" s="5" t="str">
        <f ca="1">IFERROR(__xludf.DUMMYFUNCTION("iferror(REGEXEXTRACT(REGEXEXTRACT(F37,""奥多摩町.*""),""[^0-9０-９]*""),"""")"),"")</f>
        <v/>
      </c>
      <c r="H37" s="5">
        <f>シート1!D37</f>
        <v>0</v>
      </c>
      <c r="I37" s="5">
        <f>シート1!E37</f>
        <v>0</v>
      </c>
      <c r="J37" s="5" t="str">
        <f ca="1">IFERROR(__xludf.DUMMYFUNCTION("iferror(REGEXEXTRACT(L37,""[^0-9]*""),N37)"),"")</f>
        <v/>
      </c>
      <c r="K37" s="1" t="e">
        <f t="shared" ca="1" si="2"/>
        <v>#NAME?</v>
      </c>
      <c r="L37" s="5" t="str">
        <f ca="1">IFERROR(__xludf.DUMMYFUNCTION("SPLIT(K37,"","")"),"#VALUE!")</f>
        <v>#VALUE!</v>
      </c>
      <c r="R37" s="5">
        <f>シート1!F37</f>
        <v>0</v>
      </c>
    </row>
    <row r="38" spans="1:18" ht="15.75" customHeight="1">
      <c r="A38" s="5">
        <f>シート1!A38</f>
        <v>0</v>
      </c>
      <c r="B38" s="6">
        <f>シート1!G38</f>
        <v>0</v>
      </c>
      <c r="C38" s="7" t="e">
        <f t="shared" si="0"/>
        <v>#VALUE!</v>
      </c>
      <c r="D38" s="1" t="str">
        <f t="shared" si="1"/>
        <v>0</v>
      </c>
      <c r="E38" s="1" t="str">
        <f>SUBSTITUTE(SUBSTITUTE(SUBSTITUTE(SUBSTITUTE(シート1!B38,substitute参照用!C$2,substitute参照用!B$2),substitute参照用!C$3,substitute参照用!B$3),substitute参照用!C$4,substitute参照用!B$4),substitute参照用!C$5,substitute参照用!B$5)</f>
        <v/>
      </c>
      <c r="F38" s="5" t="str">
        <f>SUBSTITUTE(SUBSTITUTE(シート1!C38,"東京都西多摩郡",""),"日本、〒","")</f>
        <v/>
      </c>
      <c r="G38" s="5" t="str">
        <f ca="1">IFERROR(__xludf.DUMMYFUNCTION("iferror(REGEXEXTRACT(REGEXEXTRACT(F38,""奥多摩町.*""),""[^0-9０-９]*""),"""")"),"")</f>
        <v/>
      </c>
      <c r="H38" s="5">
        <f>シート1!D38</f>
        <v>0</v>
      </c>
      <c r="I38" s="5">
        <f>シート1!E38</f>
        <v>0</v>
      </c>
      <c r="J38" s="5" t="str">
        <f ca="1">IFERROR(__xludf.DUMMYFUNCTION("iferror(REGEXEXTRACT(L38,""[^0-9]*""),N38)"),"")</f>
        <v/>
      </c>
      <c r="K38" s="1" t="e">
        <f t="shared" ca="1" si="2"/>
        <v>#NAME?</v>
      </c>
      <c r="L38" s="5" t="str">
        <f ca="1">IFERROR(__xludf.DUMMYFUNCTION("SPLIT(K38,"","")"),"#VALUE!")</f>
        <v>#VALUE!</v>
      </c>
      <c r="R38" s="5">
        <f>シート1!F38</f>
        <v>0</v>
      </c>
    </row>
    <row r="39" spans="1:18" ht="15.75" customHeight="1">
      <c r="A39" s="5">
        <f>シート1!A39</f>
        <v>0</v>
      </c>
      <c r="B39" s="6">
        <f>シート1!G39</f>
        <v>0</v>
      </c>
      <c r="C39" s="7" t="e">
        <f t="shared" si="0"/>
        <v>#VALUE!</v>
      </c>
      <c r="D39" s="1" t="str">
        <f t="shared" si="1"/>
        <v>0</v>
      </c>
      <c r="E39" s="1" t="str">
        <f>SUBSTITUTE(SUBSTITUTE(SUBSTITUTE(SUBSTITUTE(シート1!B39,substitute参照用!C$2,substitute参照用!B$2),substitute参照用!C$3,substitute参照用!B$3),substitute参照用!C$4,substitute参照用!B$4),substitute参照用!C$5,substitute参照用!B$5)</f>
        <v/>
      </c>
      <c r="F39" s="5" t="str">
        <f>SUBSTITUTE(SUBSTITUTE(シート1!C39,"東京都西多摩郡",""),"日本、〒","")</f>
        <v/>
      </c>
      <c r="G39" s="5" t="str">
        <f ca="1">IFERROR(__xludf.DUMMYFUNCTION("iferror(REGEXEXTRACT(REGEXEXTRACT(F39,""奥多摩町.*""),""[^0-9０-９]*""),"""")"),"")</f>
        <v/>
      </c>
      <c r="H39" s="5">
        <f>シート1!D39</f>
        <v>0</v>
      </c>
      <c r="I39" s="5">
        <f>シート1!E39</f>
        <v>0</v>
      </c>
      <c r="J39" s="5" t="str">
        <f ca="1">IFERROR(__xludf.DUMMYFUNCTION("iferror(REGEXEXTRACT(L39,""[^0-9]*""),N39)"),"")</f>
        <v/>
      </c>
      <c r="K39" s="1" t="e">
        <f t="shared" ca="1" si="2"/>
        <v>#NAME?</v>
      </c>
      <c r="L39" s="5" t="str">
        <f ca="1">IFERROR(__xludf.DUMMYFUNCTION("SPLIT(K39,"","")"),"#VALUE!")</f>
        <v>#VALUE!</v>
      </c>
      <c r="R39" s="5">
        <f>シート1!F39</f>
        <v>0</v>
      </c>
    </row>
    <row r="40" spans="1:18" ht="15.75" customHeight="1">
      <c r="A40" s="5">
        <f>シート1!A40</f>
        <v>0</v>
      </c>
      <c r="B40" s="6">
        <f>シート1!G40</f>
        <v>0</v>
      </c>
      <c r="C40" s="7" t="e">
        <f t="shared" si="0"/>
        <v>#VALUE!</v>
      </c>
      <c r="D40" s="1" t="str">
        <f t="shared" si="1"/>
        <v>0</v>
      </c>
      <c r="E40" s="1" t="str">
        <f>SUBSTITUTE(SUBSTITUTE(SUBSTITUTE(SUBSTITUTE(シート1!B40,substitute参照用!C$2,substitute参照用!B$2),substitute参照用!C$3,substitute参照用!B$3),substitute参照用!C$4,substitute参照用!B$4),substitute参照用!C$5,substitute参照用!B$5)</f>
        <v/>
      </c>
      <c r="F40" s="5" t="str">
        <f>SUBSTITUTE(SUBSTITUTE(シート1!C40,"東京都西多摩郡",""),"日本、〒","")</f>
        <v/>
      </c>
      <c r="G40" s="5" t="str">
        <f ca="1">IFERROR(__xludf.DUMMYFUNCTION("iferror(REGEXEXTRACT(REGEXEXTRACT(F40,""奥多摩町.*""),""[^0-9０-９]*""),"""")"),"")</f>
        <v/>
      </c>
      <c r="H40" s="5">
        <f>シート1!D40</f>
        <v>0</v>
      </c>
      <c r="I40" s="5">
        <f>シート1!E40</f>
        <v>0</v>
      </c>
      <c r="J40" s="5" t="str">
        <f ca="1">IFERROR(__xludf.DUMMYFUNCTION("iferror(REGEXEXTRACT(L40,""[^0-9]*""),N40)"),"")</f>
        <v/>
      </c>
      <c r="K40" s="1" t="e">
        <f t="shared" ca="1" si="2"/>
        <v>#NAME?</v>
      </c>
      <c r="L40" s="5" t="str">
        <f ca="1">IFERROR(__xludf.DUMMYFUNCTION("SPLIT(K40,"","")"),"#VALUE!")</f>
        <v>#VALUE!</v>
      </c>
      <c r="R40" s="5">
        <f>シート1!F40</f>
        <v>0</v>
      </c>
    </row>
    <row r="41" spans="1:18" ht="15.75" customHeight="1">
      <c r="A41" s="5">
        <f>シート1!A41</f>
        <v>0</v>
      </c>
      <c r="B41" s="6">
        <f>シート1!G41</f>
        <v>0</v>
      </c>
      <c r="C41" s="7" t="e">
        <f t="shared" si="0"/>
        <v>#VALUE!</v>
      </c>
      <c r="D41" s="1" t="str">
        <f t="shared" si="1"/>
        <v>0</v>
      </c>
      <c r="E41" s="1" t="str">
        <f>SUBSTITUTE(SUBSTITUTE(SUBSTITUTE(SUBSTITUTE(シート1!B41,substitute参照用!C$2,substitute参照用!B$2),substitute参照用!C$3,substitute参照用!B$3),substitute参照用!C$4,substitute参照用!B$4),substitute参照用!C$5,substitute参照用!B$5)</f>
        <v/>
      </c>
      <c r="F41" s="5" t="str">
        <f>SUBSTITUTE(SUBSTITUTE(シート1!C41,"東京都西多摩郡",""),"日本、〒","")</f>
        <v/>
      </c>
      <c r="G41" s="5" t="str">
        <f ca="1">IFERROR(__xludf.DUMMYFUNCTION("iferror(REGEXEXTRACT(REGEXEXTRACT(F41,""奥多摩町.*""),""[^0-9０-９]*""),"""")"),"")</f>
        <v/>
      </c>
      <c r="H41" s="5">
        <f>シート1!D41</f>
        <v>0</v>
      </c>
      <c r="I41" s="5">
        <f>シート1!E41</f>
        <v>0</v>
      </c>
      <c r="J41" s="5" t="str">
        <f ca="1">IFERROR(__xludf.DUMMYFUNCTION("iferror(REGEXEXTRACT(L41,""[^0-9]*""),N41)"),"")</f>
        <v/>
      </c>
      <c r="K41" s="1" t="e">
        <f t="shared" ca="1" si="2"/>
        <v>#NAME?</v>
      </c>
      <c r="L41" s="5" t="str">
        <f ca="1">IFERROR(__xludf.DUMMYFUNCTION("SPLIT(K41,"","")"),"#VALUE!")</f>
        <v>#VALUE!</v>
      </c>
      <c r="R41" s="5">
        <f>シート1!F41</f>
        <v>0</v>
      </c>
    </row>
    <row r="42" spans="1:18" ht="15.75" customHeight="1">
      <c r="A42" s="5">
        <f>シート1!A42</f>
        <v>0</v>
      </c>
      <c r="B42" s="6">
        <f>シート1!G42</f>
        <v>0</v>
      </c>
      <c r="C42" s="7" t="e">
        <f t="shared" si="0"/>
        <v>#VALUE!</v>
      </c>
      <c r="D42" s="1" t="str">
        <f t="shared" si="1"/>
        <v>0</v>
      </c>
      <c r="E42" s="1" t="str">
        <f>SUBSTITUTE(SUBSTITUTE(SUBSTITUTE(SUBSTITUTE(シート1!B42,substitute参照用!C$2,substitute参照用!B$2),substitute参照用!C$3,substitute参照用!B$3),substitute参照用!C$4,substitute参照用!B$4),substitute参照用!C$5,substitute参照用!B$5)</f>
        <v/>
      </c>
      <c r="F42" s="5" t="str">
        <f>SUBSTITUTE(SUBSTITUTE(シート1!C42,"東京都西多摩郡",""),"日本、〒","")</f>
        <v/>
      </c>
      <c r="G42" s="5" t="str">
        <f ca="1">IFERROR(__xludf.DUMMYFUNCTION("iferror(REGEXEXTRACT(REGEXEXTRACT(F42,""奥多摩町.*""),""[^0-9０-９]*""),"""")"),"")</f>
        <v/>
      </c>
      <c r="H42" s="5">
        <f>シート1!D42</f>
        <v>0</v>
      </c>
      <c r="I42" s="5">
        <f>シート1!E42</f>
        <v>0</v>
      </c>
      <c r="J42" s="5" t="str">
        <f ca="1">IFERROR(__xludf.DUMMYFUNCTION("iferror(REGEXEXTRACT(L42,""[^0-9]*""),N42)"),"")</f>
        <v/>
      </c>
      <c r="K42" s="1" t="e">
        <f t="shared" ca="1" si="2"/>
        <v>#NAME?</v>
      </c>
      <c r="L42" s="5" t="str">
        <f ca="1">IFERROR(__xludf.DUMMYFUNCTION("SPLIT(K42,"","")"),"#VALUE!")</f>
        <v>#VALUE!</v>
      </c>
      <c r="R42" s="5">
        <f>シート1!F42</f>
        <v>0</v>
      </c>
    </row>
    <row r="43" spans="1:18" ht="15.75" customHeight="1">
      <c r="A43" s="5">
        <f>シート1!A43</f>
        <v>0</v>
      </c>
      <c r="B43" s="6">
        <f>シート1!G43</f>
        <v>0</v>
      </c>
      <c r="C43" s="7" t="e">
        <f t="shared" si="0"/>
        <v>#VALUE!</v>
      </c>
      <c r="D43" s="1" t="str">
        <f t="shared" si="1"/>
        <v>0</v>
      </c>
      <c r="E43" s="1" t="str">
        <f>SUBSTITUTE(SUBSTITUTE(SUBSTITUTE(SUBSTITUTE(シート1!B43,substitute参照用!C$2,substitute参照用!B$2),substitute参照用!C$3,substitute参照用!B$3),substitute参照用!C$4,substitute参照用!B$4),substitute参照用!C$5,substitute参照用!B$5)</f>
        <v/>
      </c>
      <c r="F43" s="5" t="str">
        <f>SUBSTITUTE(SUBSTITUTE(シート1!C43,"東京都西多摩郡",""),"日本、〒","")</f>
        <v/>
      </c>
      <c r="G43" s="5" t="str">
        <f ca="1">IFERROR(__xludf.DUMMYFUNCTION("iferror(REGEXEXTRACT(REGEXEXTRACT(F43,""奥多摩町.*""),""[^0-9０-９]*""),"""")"),"")</f>
        <v/>
      </c>
      <c r="H43" s="5">
        <f>シート1!D43</f>
        <v>0</v>
      </c>
      <c r="I43" s="5">
        <f>シート1!E43</f>
        <v>0</v>
      </c>
      <c r="J43" s="5" t="str">
        <f ca="1">IFERROR(__xludf.DUMMYFUNCTION("iferror(REGEXEXTRACT(L43,""[^0-9]*""),N43)"),"")</f>
        <v/>
      </c>
      <c r="K43" s="1" t="e">
        <f t="shared" ca="1" si="2"/>
        <v>#NAME?</v>
      </c>
      <c r="L43" s="5" t="str">
        <f ca="1">IFERROR(__xludf.DUMMYFUNCTION("SPLIT(K43,"","")"),"#VALUE!")</f>
        <v>#VALUE!</v>
      </c>
      <c r="R43" s="5">
        <f>シート1!F43</f>
        <v>0</v>
      </c>
    </row>
    <row r="44" spans="1:18" ht="15.75" customHeight="1">
      <c r="A44" s="5">
        <f>シート1!A44</f>
        <v>0</v>
      </c>
      <c r="B44" s="6">
        <f>シート1!G44</f>
        <v>0</v>
      </c>
      <c r="C44" s="7" t="e">
        <f t="shared" si="0"/>
        <v>#VALUE!</v>
      </c>
      <c r="D44" s="1" t="str">
        <f t="shared" si="1"/>
        <v>0</v>
      </c>
      <c r="E44" s="1" t="str">
        <f>SUBSTITUTE(SUBSTITUTE(SUBSTITUTE(SUBSTITUTE(シート1!B44,substitute参照用!C$2,substitute参照用!B$2),substitute参照用!C$3,substitute参照用!B$3),substitute参照用!C$4,substitute参照用!B$4),substitute参照用!C$5,substitute参照用!B$5)</f>
        <v/>
      </c>
      <c r="F44" s="5" t="str">
        <f>SUBSTITUTE(SUBSTITUTE(シート1!C44,"東京都西多摩郡",""),"日本、〒","")</f>
        <v/>
      </c>
      <c r="G44" s="5" t="str">
        <f ca="1">IFERROR(__xludf.DUMMYFUNCTION("iferror(REGEXEXTRACT(REGEXEXTRACT(F44,""奥多摩町.*""),""[^0-9０-９]*""),"""")"),"")</f>
        <v/>
      </c>
      <c r="H44" s="5">
        <f>シート1!D44</f>
        <v>0</v>
      </c>
      <c r="I44" s="5">
        <f>シート1!E44</f>
        <v>0</v>
      </c>
      <c r="J44" s="5" t="str">
        <f ca="1">IFERROR(__xludf.DUMMYFUNCTION("iferror(REGEXEXTRACT(L44,""[^0-9]*""),N44)"),"")</f>
        <v/>
      </c>
      <c r="K44" s="1" t="e">
        <f t="shared" ca="1" si="2"/>
        <v>#NAME?</v>
      </c>
      <c r="L44" s="5" t="str">
        <f ca="1">IFERROR(__xludf.DUMMYFUNCTION("SPLIT(K44,"","")"),"#VALUE!")</f>
        <v>#VALUE!</v>
      </c>
      <c r="R44" s="5">
        <f>シート1!F44</f>
        <v>0</v>
      </c>
    </row>
    <row r="45" spans="1:18" ht="15.75" customHeight="1">
      <c r="A45" s="5">
        <f>シート1!A45</f>
        <v>0</v>
      </c>
      <c r="B45" s="6">
        <f>シート1!G45</f>
        <v>0</v>
      </c>
      <c r="C45" s="7" t="e">
        <f t="shared" si="0"/>
        <v>#VALUE!</v>
      </c>
      <c r="D45" s="1" t="str">
        <f t="shared" si="1"/>
        <v>0</v>
      </c>
      <c r="E45" s="1" t="str">
        <f>SUBSTITUTE(SUBSTITUTE(SUBSTITUTE(SUBSTITUTE(シート1!B45,substitute参照用!C$2,substitute参照用!B$2),substitute参照用!C$3,substitute参照用!B$3),substitute参照用!C$4,substitute参照用!B$4),substitute参照用!C$5,substitute参照用!B$5)</f>
        <v/>
      </c>
      <c r="F45" s="5" t="str">
        <f>SUBSTITUTE(SUBSTITUTE(シート1!C45,"東京都西多摩郡",""),"日本、〒","")</f>
        <v/>
      </c>
      <c r="G45" s="5" t="str">
        <f ca="1">IFERROR(__xludf.DUMMYFUNCTION("iferror(REGEXEXTRACT(REGEXEXTRACT(F45,""奥多摩町.*""),""[^0-9０-９]*""),"""")"),"")</f>
        <v/>
      </c>
      <c r="H45" s="5">
        <f>シート1!D45</f>
        <v>0</v>
      </c>
      <c r="I45" s="5">
        <f>シート1!E45</f>
        <v>0</v>
      </c>
      <c r="J45" s="5" t="str">
        <f ca="1">IFERROR(__xludf.DUMMYFUNCTION("iferror(REGEXEXTRACT(L45,""[^0-9]*""),N45)"),"")</f>
        <v/>
      </c>
      <c r="K45" s="1" t="e">
        <f t="shared" ca="1" si="2"/>
        <v>#NAME?</v>
      </c>
      <c r="L45" s="5" t="str">
        <f ca="1">IFERROR(__xludf.DUMMYFUNCTION("SPLIT(K45,"","")"),"#VALUE!")</f>
        <v>#VALUE!</v>
      </c>
      <c r="R45" s="5">
        <f>シート1!F45</f>
        <v>0</v>
      </c>
    </row>
    <row r="46" spans="1:18" ht="15.75" customHeight="1">
      <c r="A46" s="5">
        <f>シート1!A46</f>
        <v>0</v>
      </c>
      <c r="B46" s="6">
        <f>シート1!G46</f>
        <v>0</v>
      </c>
      <c r="C46" s="7" t="e">
        <f t="shared" si="0"/>
        <v>#VALUE!</v>
      </c>
      <c r="D46" s="1" t="str">
        <f t="shared" si="1"/>
        <v>0</v>
      </c>
      <c r="E46" s="1" t="str">
        <f>SUBSTITUTE(SUBSTITUTE(SUBSTITUTE(SUBSTITUTE(シート1!B46,substitute参照用!C$2,substitute参照用!B$2),substitute参照用!C$3,substitute参照用!B$3),substitute参照用!C$4,substitute参照用!B$4),substitute参照用!C$5,substitute参照用!B$5)</f>
        <v/>
      </c>
      <c r="F46" s="5" t="str">
        <f>SUBSTITUTE(SUBSTITUTE(シート1!C46,"東京都西多摩郡",""),"日本、〒","")</f>
        <v/>
      </c>
      <c r="G46" s="5" t="str">
        <f ca="1">IFERROR(__xludf.DUMMYFUNCTION("iferror(REGEXEXTRACT(REGEXEXTRACT(F46,""奥多摩町.*""),""[^0-9０-９]*""),"""")"),"")</f>
        <v/>
      </c>
      <c r="H46" s="5">
        <f>シート1!D46</f>
        <v>0</v>
      </c>
      <c r="I46" s="5">
        <f>シート1!E46</f>
        <v>0</v>
      </c>
      <c r="J46" s="5" t="str">
        <f ca="1">IFERROR(__xludf.DUMMYFUNCTION("iferror(REGEXEXTRACT(L46,""[^0-9]*""),N46)"),"")</f>
        <v/>
      </c>
      <c r="K46" s="1" t="e">
        <f t="shared" ca="1" si="2"/>
        <v>#NAME?</v>
      </c>
      <c r="L46" s="5" t="str">
        <f ca="1">IFERROR(__xludf.DUMMYFUNCTION("SPLIT(K46,"","")"),"#VALUE!")</f>
        <v>#VALUE!</v>
      </c>
      <c r="R46" s="5">
        <f>シート1!F46</f>
        <v>0</v>
      </c>
    </row>
    <row r="47" spans="1:18" ht="15.75" customHeight="1">
      <c r="A47" s="5">
        <f>シート1!A47</f>
        <v>0</v>
      </c>
      <c r="B47" s="6">
        <f>シート1!G47</f>
        <v>0</v>
      </c>
      <c r="C47" s="7" t="e">
        <f t="shared" si="0"/>
        <v>#VALUE!</v>
      </c>
      <c r="D47" s="1" t="str">
        <f t="shared" si="1"/>
        <v>0</v>
      </c>
      <c r="E47" s="1" t="str">
        <f>SUBSTITUTE(SUBSTITUTE(SUBSTITUTE(SUBSTITUTE(シート1!B47,substitute参照用!C$2,substitute参照用!B$2),substitute参照用!C$3,substitute参照用!B$3),substitute参照用!C$4,substitute参照用!B$4),substitute参照用!C$5,substitute参照用!B$5)</f>
        <v/>
      </c>
      <c r="F47" s="5" t="str">
        <f>SUBSTITUTE(SUBSTITUTE(シート1!C47,"東京都西多摩郡",""),"日本、〒","")</f>
        <v/>
      </c>
      <c r="G47" s="5" t="str">
        <f ca="1">IFERROR(__xludf.DUMMYFUNCTION("iferror(REGEXEXTRACT(REGEXEXTRACT(F47,""奥多摩町.*""),""[^0-9０-９]*""),"""")"),"")</f>
        <v/>
      </c>
      <c r="H47" s="5">
        <f>シート1!D47</f>
        <v>0</v>
      </c>
      <c r="I47" s="5">
        <f>シート1!E47</f>
        <v>0</v>
      </c>
      <c r="J47" s="5" t="str">
        <f ca="1">IFERROR(__xludf.DUMMYFUNCTION("iferror(REGEXEXTRACT(L47,""[^0-9]*""),N47)"),"")</f>
        <v/>
      </c>
      <c r="K47" s="1" t="e">
        <f t="shared" ca="1" si="2"/>
        <v>#NAME?</v>
      </c>
      <c r="L47" s="5" t="str">
        <f ca="1">IFERROR(__xludf.DUMMYFUNCTION("SPLIT(K47,"","")"),"#VALUE!")</f>
        <v>#VALUE!</v>
      </c>
      <c r="R47" s="5">
        <f>シート1!F47</f>
        <v>0</v>
      </c>
    </row>
    <row r="48" spans="1:18" ht="15.75" customHeight="1">
      <c r="A48" s="5">
        <f>シート1!A48</f>
        <v>0</v>
      </c>
      <c r="B48" s="6">
        <f>シート1!G48</f>
        <v>0</v>
      </c>
      <c r="C48" s="7" t="e">
        <f t="shared" si="0"/>
        <v>#VALUE!</v>
      </c>
      <c r="D48" s="1" t="str">
        <f t="shared" si="1"/>
        <v>0</v>
      </c>
      <c r="E48" s="1" t="str">
        <f>SUBSTITUTE(SUBSTITUTE(SUBSTITUTE(SUBSTITUTE(シート1!B48,substitute参照用!C$2,substitute参照用!B$2),substitute参照用!C$3,substitute参照用!B$3),substitute参照用!C$4,substitute参照用!B$4),substitute参照用!C$5,substitute参照用!B$5)</f>
        <v/>
      </c>
      <c r="F48" s="5" t="str">
        <f>SUBSTITUTE(SUBSTITUTE(シート1!C48,"東京都西多摩郡",""),"日本、〒","")</f>
        <v/>
      </c>
      <c r="G48" s="5" t="str">
        <f ca="1">IFERROR(__xludf.DUMMYFUNCTION("iferror(REGEXEXTRACT(REGEXEXTRACT(F48,""奥多摩町.*""),""[^0-9０-９]*""),"""")"),"")</f>
        <v/>
      </c>
      <c r="H48" s="5">
        <f>シート1!D48</f>
        <v>0</v>
      </c>
      <c r="I48" s="5">
        <f>シート1!E48</f>
        <v>0</v>
      </c>
      <c r="J48" s="5" t="str">
        <f ca="1">IFERROR(__xludf.DUMMYFUNCTION("iferror(REGEXEXTRACT(L48,""[^0-9]*""),N48)"),"")</f>
        <v/>
      </c>
      <c r="K48" s="1" t="e">
        <f t="shared" ca="1" si="2"/>
        <v>#NAME?</v>
      </c>
      <c r="L48" s="5" t="str">
        <f ca="1">IFERROR(__xludf.DUMMYFUNCTION("SPLIT(K48,"","")"),"#VALUE!")</f>
        <v>#VALUE!</v>
      </c>
      <c r="R48" s="5">
        <f>シート1!F48</f>
        <v>0</v>
      </c>
    </row>
    <row r="49" spans="1:18" ht="15.75" customHeight="1">
      <c r="A49" s="5">
        <f>シート1!A49</f>
        <v>0</v>
      </c>
      <c r="B49" s="6">
        <f>シート1!G49</f>
        <v>0</v>
      </c>
      <c r="C49" s="7" t="e">
        <f t="shared" si="0"/>
        <v>#VALUE!</v>
      </c>
      <c r="D49" s="1" t="str">
        <f t="shared" si="1"/>
        <v>0</v>
      </c>
      <c r="E49" s="1" t="str">
        <f>SUBSTITUTE(SUBSTITUTE(SUBSTITUTE(SUBSTITUTE(シート1!B49,substitute参照用!C$2,substitute参照用!B$2),substitute参照用!C$3,substitute参照用!B$3),substitute参照用!C$4,substitute参照用!B$4),substitute参照用!C$5,substitute参照用!B$5)</f>
        <v/>
      </c>
      <c r="F49" s="5" t="str">
        <f>SUBSTITUTE(SUBSTITUTE(シート1!C49,"東京都西多摩郡",""),"日本、〒","")</f>
        <v/>
      </c>
      <c r="G49" s="5" t="str">
        <f ca="1">IFERROR(__xludf.DUMMYFUNCTION("iferror(REGEXEXTRACT(REGEXEXTRACT(F49,""奥多摩町.*""),""[^0-9０-９]*""),"""")"),"")</f>
        <v/>
      </c>
      <c r="H49" s="5">
        <f>シート1!D49</f>
        <v>0</v>
      </c>
      <c r="I49" s="5">
        <f>シート1!E49</f>
        <v>0</v>
      </c>
      <c r="J49" s="5" t="str">
        <f ca="1">IFERROR(__xludf.DUMMYFUNCTION("iferror(REGEXEXTRACT(L49,""[^0-9]*""),N49)"),"")</f>
        <v/>
      </c>
      <c r="K49" s="1" t="e">
        <f t="shared" ca="1" si="2"/>
        <v>#NAME?</v>
      </c>
      <c r="L49" s="5" t="str">
        <f ca="1">IFERROR(__xludf.DUMMYFUNCTION("SPLIT(K49,"","")"),"#VALUE!")</f>
        <v>#VALUE!</v>
      </c>
      <c r="R49" s="5">
        <f>シート1!F49</f>
        <v>0</v>
      </c>
    </row>
    <row r="50" spans="1:18" ht="15.75" customHeight="1">
      <c r="A50" s="5">
        <f>シート1!A50</f>
        <v>0</v>
      </c>
      <c r="B50" s="6">
        <f>シート1!G50</f>
        <v>0</v>
      </c>
      <c r="C50" s="7" t="e">
        <f t="shared" si="0"/>
        <v>#VALUE!</v>
      </c>
      <c r="D50" s="1" t="str">
        <f t="shared" si="1"/>
        <v>0</v>
      </c>
      <c r="E50" s="1" t="str">
        <f>SUBSTITUTE(SUBSTITUTE(SUBSTITUTE(SUBSTITUTE(シート1!B50,substitute参照用!C$2,substitute参照用!B$2),substitute参照用!C$3,substitute参照用!B$3),substitute参照用!C$4,substitute参照用!B$4),substitute参照用!C$5,substitute参照用!B$5)</f>
        <v/>
      </c>
      <c r="F50" s="5" t="str">
        <f>SUBSTITUTE(SUBSTITUTE(シート1!C50,"東京都西多摩郡",""),"日本、〒","")</f>
        <v/>
      </c>
      <c r="G50" s="5" t="str">
        <f ca="1">IFERROR(__xludf.DUMMYFUNCTION("iferror(REGEXEXTRACT(REGEXEXTRACT(F50,""奥多摩町.*""),""[^0-9０-９]*""),"""")"),"")</f>
        <v/>
      </c>
      <c r="H50" s="5">
        <f>シート1!D50</f>
        <v>0</v>
      </c>
      <c r="I50" s="5">
        <f>シート1!E50</f>
        <v>0</v>
      </c>
      <c r="J50" s="5" t="str">
        <f ca="1">IFERROR(__xludf.DUMMYFUNCTION("iferror(REGEXEXTRACT(L50,""[^0-9]*""),N50)"),"")</f>
        <v/>
      </c>
      <c r="K50" s="1" t="e">
        <f t="shared" ca="1" si="2"/>
        <v>#NAME?</v>
      </c>
      <c r="L50" s="5" t="str">
        <f ca="1">IFERROR(__xludf.DUMMYFUNCTION("SPLIT(K50,"","")"),"#VALUE!")</f>
        <v>#VALUE!</v>
      </c>
      <c r="R50" s="5">
        <f>シート1!F50</f>
        <v>0</v>
      </c>
    </row>
    <row r="51" spans="1:18" ht="15.75" customHeight="1">
      <c r="A51" s="5">
        <f>シート1!A51</f>
        <v>0</v>
      </c>
      <c r="B51" s="6">
        <f>シート1!G51</f>
        <v>0</v>
      </c>
      <c r="C51" s="7" t="e">
        <f t="shared" si="0"/>
        <v>#VALUE!</v>
      </c>
      <c r="D51" s="1" t="str">
        <f t="shared" si="1"/>
        <v>0</v>
      </c>
      <c r="E51" s="1" t="str">
        <f>SUBSTITUTE(SUBSTITUTE(SUBSTITUTE(SUBSTITUTE(シート1!B51,substitute参照用!C$2,substitute参照用!B$2),substitute参照用!C$3,substitute参照用!B$3),substitute参照用!C$4,substitute参照用!B$4),substitute参照用!C$5,substitute参照用!B$5)</f>
        <v/>
      </c>
      <c r="F51" s="5" t="str">
        <f>SUBSTITUTE(SUBSTITUTE(シート1!C51,"東京都西多摩郡",""),"日本、〒","")</f>
        <v/>
      </c>
      <c r="G51" s="5" t="str">
        <f ca="1">IFERROR(__xludf.DUMMYFUNCTION("iferror(REGEXEXTRACT(REGEXEXTRACT(F51,""奥多摩町.*""),""[^0-9０-９]*""),"""")"),"")</f>
        <v/>
      </c>
      <c r="H51" s="5">
        <f>シート1!D51</f>
        <v>0</v>
      </c>
      <c r="I51" s="5">
        <f>シート1!E51</f>
        <v>0</v>
      </c>
      <c r="J51" s="5" t="str">
        <f ca="1">IFERROR(__xludf.DUMMYFUNCTION("iferror(REGEXEXTRACT(L51,""[^0-9]*""),N51)"),"")</f>
        <v/>
      </c>
      <c r="K51" s="1" t="e">
        <f t="shared" ca="1" si="2"/>
        <v>#NAME?</v>
      </c>
      <c r="L51" s="5" t="str">
        <f ca="1">IFERROR(__xludf.DUMMYFUNCTION("SPLIT(K51,"","")"),"#VALUE!")</f>
        <v>#VALUE!</v>
      </c>
      <c r="R51" s="5">
        <f>シート1!F51</f>
        <v>0</v>
      </c>
    </row>
    <row r="52" spans="1:18" ht="15.75" customHeight="1">
      <c r="A52" s="5">
        <f>シート1!A52</f>
        <v>0</v>
      </c>
      <c r="B52" s="6">
        <f>シート1!G52</f>
        <v>0</v>
      </c>
      <c r="C52" s="7" t="e">
        <f t="shared" si="0"/>
        <v>#VALUE!</v>
      </c>
      <c r="D52" s="1" t="str">
        <f t="shared" si="1"/>
        <v>0</v>
      </c>
      <c r="E52" s="1" t="str">
        <f>SUBSTITUTE(SUBSTITUTE(SUBSTITUTE(SUBSTITUTE(シート1!B52,substitute参照用!C$2,substitute参照用!B$2),substitute参照用!C$3,substitute参照用!B$3),substitute参照用!C$4,substitute参照用!B$4),substitute参照用!C$5,substitute参照用!B$5)</f>
        <v/>
      </c>
      <c r="F52" s="5" t="str">
        <f>SUBSTITUTE(SUBSTITUTE(シート1!C52,"東京都西多摩郡",""),"日本、〒","")</f>
        <v/>
      </c>
      <c r="G52" s="5" t="str">
        <f ca="1">IFERROR(__xludf.DUMMYFUNCTION("iferror(REGEXEXTRACT(REGEXEXTRACT(F52,""奥多摩町.*""),""[^0-9０-９]*""),"""")"),"")</f>
        <v/>
      </c>
      <c r="H52" s="5">
        <f>シート1!D52</f>
        <v>0</v>
      </c>
      <c r="I52" s="5">
        <f>シート1!E52</f>
        <v>0</v>
      </c>
      <c r="J52" s="5" t="str">
        <f ca="1">IFERROR(__xludf.DUMMYFUNCTION("iferror(REGEXEXTRACT(L52,""[^0-9]*""),N52)"),"")</f>
        <v/>
      </c>
      <c r="K52" s="1" t="e">
        <f t="shared" ca="1" si="2"/>
        <v>#NAME?</v>
      </c>
      <c r="L52" s="5" t="str">
        <f ca="1">IFERROR(__xludf.DUMMYFUNCTION("SPLIT(K52,"","")"),"#VALUE!")</f>
        <v>#VALUE!</v>
      </c>
      <c r="R52" s="5">
        <f>シート1!F52</f>
        <v>0</v>
      </c>
    </row>
    <row r="53" spans="1:18" ht="15.75" customHeight="1">
      <c r="A53" s="5">
        <f>シート1!A53</f>
        <v>0</v>
      </c>
      <c r="B53" s="6">
        <f>シート1!G53</f>
        <v>0</v>
      </c>
      <c r="C53" s="7" t="e">
        <f t="shared" si="0"/>
        <v>#VALUE!</v>
      </c>
      <c r="D53" s="1" t="str">
        <f t="shared" si="1"/>
        <v>0</v>
      </c>
      <c r="E53" s="1" t="str">
        <f>SUBSTITUTE(SUBSTITUTE(SUBSTITUTE(SUBSTITUTE(シート1!B53,substitute参照用!C$2,substitute参照用!B$2),substitute参照用!C$3,substitute参照用!B$3),substitute参照用!C$4,substitute参照用!B$4),substitute参照用!C$5,substitute参照用!B$5)</f>
        <v/>
      </c>
      <c r="F53" s="5" t="str">
        <f>SUBSTITUTE(SUBSTITUTE(シート1!C53,"東京都西多摩郡",""),"日本、〒","")</f>
        <v/>
      </c>
      <c r="G53" s="5" t="str">
        <f ca="1">IFERROR(__xludf.DUMMYFUNCTION("iferror(REGEXEXTRACT(REGEXEXTRACT(F53,""奥多摩町.*""),""[^0-9０-９]*""),"""")"),"")</f>
        <v/>
      </c>
      <c r="H53" s="5">
        <f>シート1!D53</f>
        <v>0</v>
      </c>
      <c r="I53" s="5">
        <f>シート1!E53</f>
        <v>0</v>
      </c>
      <c r="J53" s="5" t="str">
        <f ca="1">IFERROR(__xludf.DUMMYFUNCTION("iferror(REGEXEXTRACT(L53,""[^0-9]*""),N53)"),"")</f>
        <v/>
      </c>
      <c r="K53" s="1" t="e">
        <f t="shared" ca="1" si="2"/>
        <v>#NAME?</v>
      </c>
      <c r="L53" s="5" t="str">
        <f ca="1">IFERROR(__xludf.DUMMYFUNCTION("SPLIT(K53,"","")"),"#VALUE!")</f>
        <v>#VALUE!</v>
      </c>
      <c r="R53" s="5">
        <f>シート1!F53</f>
        <v>0</v>
      </c>
    </row>
    <row r="54" spans="1:18" ht="15.75" customHeight="1">
      <c r="A54" s="5">
        <f>シート1!A54</f>
        <v>0</v>
      </c>
      <c r="B54" s="6">
        <f>シート1!G54</f>
        <v>0</v>
      </c>
      <c r="C54" s="7" t="e">
        <f t="shared" si="0"/>
        <v>#VALUE!</v>
      </c>
      <c r="D54" s="1" t="str">
        <f t="shared" si="1"/>
        <v>0</v>
      </c>
      <c r="E54" s="1" t="str">
        <f>SUBSTITUTE(SUBSTITUTE(SUBSTITUTE(SUBSTITUTE(シート1!B54,substitute参照用!C$2,substitute参照用!B$2),substitute参照用!C$3,substitute参照用!B$3),substitute参照用!C$4,substitute参照用!B$4),substitute参照用!C$5,substitute参照用!B$5)</f>
        <v/>
      </c>
      <c r="F54" s="5" t="str">
        <f>SUBSTITUTE(SUBSTITUTE(シート1!C54,"東京都西多摩郡",""),"日本、〒","")</f>
        <v/>
      </c>
      <c r="G54" s="5" t="str">
        <f ca="1">IFERROR(__xludf.DUMMYFUNCTION("iferror(REGEXEXTRACT(REGEXEXTRACT(F54,""奥多摩町.*""),""[^0-9０-９]*""),"""")"),"")</f>
        <v/>
      </c>
      <c r="H54" s="5">
        <f>シート1!D54</f>
        <v>0</v>
      </c>
      <c r="I54" s="5">
        <f>シート1!E54</f>
        <v>0</v>
      </c>
      <c r="J54" s="5" t="str">
        <f ca="1">IFERROR(__xludf.DUMMYFUNCTION("iferror(REGEXEXTRACT(L54,""[^0-9]*""),N54)"),"")</f>
        <v/>
      </c>
      <c r="K54" s="1" t="e">
        <f t="shared" ca="1" si="2"/>
        <v>#NAME?</v>
      </c>
      <c r="L54" s="5" t="str">
        <f ca="1">IFERROR(__xludf.DUMMYFUNCTION("SPLIT(K54,"","")"),"#VALUE!")</f>
        <v>#VALUE!</v>
      </c>
      <c r="R54" s="5">
        <f>シート1!F54</f>
        <v>0</v>
      </c>
    </row>
    <row r="55" spans="1:18" ht="15.75" customHeight="1">
      <c r="A55" s="5">
        <f>シート1!A55</f>
        <v>0</v>
      </c>
      <c r="B55" s="6">
        <f>シート1!G55</f>
        <v>0</v>
      </c>
      <c r="C55" s="7" t="e">
        <f t="shared" si="0"/>
        <v>#VALUE!</v>
      </c>
      <c r="D55" s="1" t="str">
        <f t="shared" si="1"/>
        <v>0</v>
      </c>
      <c r="E55" s="1" t="str">
        <f>SUBSTITUTE(SUBSTITUTE(SUBSTITUTE(SUBSTITUTE(シート1!B55,substitute参照用!C$2,substitute参照用!B$2),substitute参照用!C$3,substitute参照用!B$3),substitute参照用!C$4,substitute参照用!B$4),substitute参照用!C$5,substitute参照用!B$5)</f>
        <v/>
      </c>
      <c r="F55" s="5" t="str">
        <f>SUBSTITUTE(SUBSTITUTE(シート1!C55,"東京都西多摩郡",""),"日本、〒","")</f>
        <v/>
      </c>
      <c r="G55" s="5" t="str">
        <f ca="1">IFERROR(__xludf.DUMMYFUNCTION("iferror(REGEXEXTRACT(REGEXEXTRACT(F55,""奥多摩町.*""),""[^0-9０-９]*""),"""")"),"")</f>
        <v/>
      </c>
      <c r="H55" s="5">
        <f>シート1!D55</f>
        <v>0</v>
      </c>
      <c r="I55" s="5">
        <f>シート1!E55</f>
        <v>0</v>
      </c>
      <c r="J55" s="5" t="str">
        <f ca="1">IFERROR(__xludf.DUMMYFUNCTION("iferror(REGEXEXTRACT(L55,""[^0-9]*""),N55)"),"")</f>
        <v/>
      </c>
      <c r="K55" s="1" t="e">
        <f t="shared" ca="1" si="2"/>
        <v>#NAME?</v>
      </c>
      <c r="L55" s="5" t="str">
        <f ca="1">IFERROR(__xludf.DUMMYFUNCTION("SPLIT(K55,"","")"),"#VALUE!")</f>
        <v>#VALUE!</v>
      </c>
      <c r="R55" s="5">
        <f>シート1!F55</f>
        <v>0</v>
      </c>
    </row>
    <row r="56" spans="1:18" ht="15.75" customHeight="1">
      <c r="A56" s="5">
        <f>シート1!A56</f>
        <v>0</v>
      </c>
      <c r="B56" s="6">
        <f>シート1!G56</f>
        <v>0</v>
      </c>
      <c r="C56" s="7" t="e">
        <f t="shared" si="0"/>
        <v>#VALUE!</v>
      </c>
      <c r="D56" s="1" t="str">
        <f t="shared" si="1"/>
        <v>0</v>
      </c>
      <c r="E56" s="1" t="str">
        <f>SUBSTITUTE(SUBSTITUTE(SUBSTITUTE(SUBSTITUTE(シート1!B56,substitute参照用!C$2,substitute参照用!B$2),substitute参照用!C$3,substitute参照用!B$3),substitute参照用!C$4,substitute参照用!B$4),substitute参照用!C$5,substitute参照用!B$5)</f>
        <v/>
      </c>
      <c r="F56" s="5" t="str">
        <f>SUBSTITUTE(SUBSTITUTE(シート1!C56,"東京都西多摩郡",""),"日本、〒","")</f>
        <v/>
      </c>
      <c r="G56" s="5" t="str">
        <f ca="1">IFERROR(__xludf.DUMMYFUNCTION("iferror(REGEXEXTRACT(REGEXEXTRACT(F56,""奥多摩町.*""),""[^0-9０-９]*""),"""")"),"")</f>
        <v/>
      </c>
      <c r="H56" s="5">
        <f>シート1!D56</f>
        <v>0</v>
      </c>
      <c r="I56" s="5">
        <f>シート1!E56</f>
        <v>0</v>
      </c>
      <c r="J56" s="5" t="str">
        <f ca="1">IFERROR(__xludf.DUMMYFUNCTION("iferror(REGEXEXTRACT(L56,""[^0-9]*""),N56)"),"")</f>
        <v/>
      </c>
      <c r="K56" s="1" t="e">
        <f t="shared" ca="1" si="2"/>
        <v>#NAME?</v>
      </c>
      <c r="L56" s="5" t="str">
        <f ca="1">IFERROR(__xludf.DUMMYFUNCTION("SPLIT(K56,"","")"),"#VALUE!")</f>
        <v>#VALUE!</v>
      </c>
      <c r="R56" s="5">
        <f>シート1!F56</f>
        <v>0</v>
      </c>
    </row>
    <row r="57" spans="1:18" ht="15.75" customHeight="1">
      <c r="A57" s="5">
        <f>シート1!A57</f>
        <v>0</v>
      </c>
      <c r="B57" s="6">
        <f>シート1!G57</f>
        <v>0</v>
      </c>
      <c r="C57" s="7" t="e">
        <f t="shared" si="0"/>
        <v>#VALUE!</v>
      </c>
      <c r="D57" s="1" t="str">
        <f t="shared" si="1"/>
        <v>0</v>
      </c>
      <c r="E57" s="1" t="str">
        <f>SUBSTITUTE(SUBSTITUTE(SUBSTITUTE(SUBSTITUTE(シート1!B57,substitute参照用!C$2,substitute参照用!B$2),substitute参照用!C$3,substitute参照用!B$3),substitute参照用!C$4,substitute参照用!B$4),substitute参照用!C$5,substitute参照用!B$5)</f>
        <v/>
      </c>
      <c r="F57" s="5" t="str">
        <f>SUBSTITUTE(SUBSTITUTE(シート1!C57,"東京都西多摩郡",""),"日本、〒","")</f>
        <v/>
      </c>
      <c r="G57" s="5" t="str">
        <f ca="1">IFERROR(__xludf.DUMMYFUNCTION("iferror(REGEXEXTRACT(REGEXEXTRACT(F57,""奥多摩町.*""),""[^0-9０-９]*""),"""")"),"")</f>
        <v/>
      </c>
      <c r="H57" s="5">
        <f>シート1!D57</f>
        <v>0</v>
      </c>
      <c r="I57" s="5">
        <f>シート1!E57</f>
        <v>0</v>
      </c>
      <c r="J57" s="5" t="str">
        <f ca="1">IFERROR(__xludf.DUMMYFUNCTION("iferror(REGEXEXTRACT(L57,""[^0-9]*""),N57)"),"")</f>
        <v/>
      </c>
      <c r="K57" s="1" t="e">
        <f t="shared" ca="1" si="2"/>
        <v>#NAME?</v>
      </c>
      <c r="L57" s="5" t="str">
        <f ca="1">IFERROR(__xludf.DUMMYFUNCTION("SPLIT(K57,"","")"),"#VALUE!")</f>
        <v>#VALUE!</v>
      </c>
      <c r="R57" s="5">
        <f>シート1!F57</f>
        <v>0</v>
      </c>
    </row>
    <row r="58" spans="1:18" ht="15.75" customHeight="1">
      <c r="A58" s="5">
        <f>シート1!A58</f>
        <v>0</v>
      </c>
      <c r="B58" s="6">
        <f>シート1!G58</f>
        <v>0</v>
      </c>
      <c r="C58" s="7" t="e">
        <f t="shared" si="0"/>
        <v>#VALUE!</v>
      </c>
      <c r="D58" s="1" t="str">
        <f t="shared" si="1"/>
        <v>0</v>
      </c>
      <c r="E58" s="1" t="str">
        <f>SUBSTITUTE(SUBSTITUTE(SUBSTITUTE(SUBSTITUTE(シート1!B58,substitute参照用!C$2,substitute参照用!B$2),substitute参照用!C$3,substitute参照用!B$3),substitute参照用!C$4,substitute参照用!B$4),substitute参照用!C$5,substitute参照用!B$5)</f>
        <v/>
      </c>
      <c r="F58" s="5" t="str">
        <f>SUBSTITUTE(SUBSTITUTE(シート1!C58,"東京都西多摩郡",""),"日本、〒","")</f>
        <v/>
      </c>
      <c r="G58" s="5" t="str">
        <f ca="1">IFERROR(__xludf.DUMMYFUNCTION("iferror(REGEXEXTRACT(REGEXEXTRACT(F58,""奥多摩町.*""),""[^0-9０-９]*""),"""")"),"")</f>
        <v/>
      </c>
      <c r="H58" s="5">
        <f>シート1!D58</f>
        <v>0</v>
      </c>
      <c r="I58" s="5">
        <f>シート1!E58</f>
        <v>0</v>
      </c>
      <c r="J58" s="5" t="str">
        <f ca="1">IFERROR(__xludf.DUMMYFUNCTION("iferror(REGEXEXTRACT(L58,""[^0-9]*""),N58)"),"")</f>
        <v/>
      </c>
      <c r="K58" s="1" t="e">
        <f t="shared" ca="1" si="2"/>
        <v>#NAME?</v>
      </c>
      <c r="L58" s="5" t="str">
        <f ca="1">IFERROR(__xludf.DUMMYFUNCTION("SPLIT(K58,"","")"),"#VALUE!")</f>
        <v>#VALUE!</v>
      </c>
      <c r="R58" s="5">
        <f>シート1!F58</f>
        <v>0</v>
      </c>
    </row>
    <row r="59" spans="1:18" ht="15.75" customHeight="1">
      <c r="A59" s="5">
        <f>シート1!A59</f>
        <v>0</v>
      </c>
      <c r="B59" s="6">
        <f>シート1!G59</f>
        <v>0</v>
      </c>
      <c r="C59" s="7" t="e">
        <f t="shared" si="0"/>
        <v>#VALUE!</v>
      </c>
      <c r="D59" s="1" t="str">
        <f t="shared" si="1"/>
        <v>0</v>
      </c>
      <c r="E59" s="1" t="str">
        <f>SUBSTITUTE(SUBSTITUTE(SUBSTITUTE(SUBSTITUTE(シート1!B59,substitute参照用!C$2,substitute参照用!B$2),substitute参照用!C$3,substitute参照用!B$3),substitute参照用!C$4,substitute参照用!B$4),substitute参照用!C$5,substitute参照用!B$5)</f>
        <v/>
      </c>
      <c r="F59" s="5" t="str">
        <f>SUBSTITUTE(SUBSTITUTE(シート1!C59,"東京都西多摩郡",""),"日本、〒","")</f>
        <v/>
      </c>
      <c r="G59" s="5" t="str">
        <f ca="1">IFERROR(__xludf.DUMMYFUNCTION("iferror(REGEXEXTRACT(REGEXEXTRACT(F59,""奥多摩町.*""),""[^0-9０-９]*""),"""")"),"")</f>
        <v/>
      </c>
      <c r="H59" s="5">
        <f>シート1!D59</f>
        <v>0</v>
      </c>
      <c r="I59" s="5">
        <f>シート1!E59</f>
        <v>0</v>
      </c>
      <c r="J59" s="5" t="str">
        <f ca="1">IFERROR(__xludf.DUMMYFUNCTION("iferror(REGEXEXTRACT(L59,""[^0-9]*""),N59)"),"")</f>
        <v/>
      </c>
      <c r="K59" s="1" t="e">
        <f t="shared" ca="1" si="2"/>
        <v>#NAME?</v>
      </c>
      <c r="L59" s="5" t="str">
        <f ca="1">IFERROR(__xludf.DUMMYFUNCTION("SPLIT(K59,"","")"),"#VALUE!")</f>
        <v>#VALUE!</v>
      </c>
      <c r="R59" s="5">
        <f>シート1!F59</f>
        <v>0</v>
      </c>
    </row>
    <row r="60" spans="1:18" ht="15.75" customHeight="1">
      <c r="A60" s="5">
        <f>シート1!A60</f>
        <v>0</v>
      </c>
      <c r="B60" s="6">
        <f>シート1!G60</f>
        <v>0</v>
      </c>
      <c r="C60" s="7" t="e">
        <f t="shared" si="0"/>
        <v>#VALUE!</v>
      </c>
      <c r="D60" s="1" t="str">
        <f t="shared" si="1"/>
        <v>0</v>
      </c>
      <c r="E60" s="1" t="str">
        <f>SUBSTITUTE(SUBSTITUTE(SUBSTITUTE(SUBSTITUTE(シート1!B60,substitute参照用!C$2,substitute参照用!B$2),substitute参照用!C$3,substitute参照用!B$3),substitute参照用!C$4,substitute参照用!B$4),substitute参照用!C$5,substitute参照用!B$5)</f>
        <v/>
      </c>
      <c r="F60" s="5" t="str">
        <f>SUBSTITUTE(SUBSTITUTE(シート1!C60,"東京都西多摩郡",""),"日本、〒","")</f>
        <v/>
      </c>
      <c r="G60" s="5" t="str">
        <f ca="1">IFERROR(__xludf.DUMMYFUNCTION("iferror(REGEXEXTRACT(REGEXEXTRACT(F60,""奥多摩町.*""),""[^0-9０-９]*""),"""")"),"")</f>
        <v/>
      </c>
      <c r="H60" s="5">
        <f>シート1!D60</f>
        <v>0</v>
      </c>
      <c r="I60" s="5">
        <f>シート1!E60</f>
        <v>0</v>
      </c>
      <c r="J60" s="5" t="str">
        <f ca="1">IFERROR(__xludf.DUMMYFUNCTION("iferror(REGEXEXTRACT(L60,""[^0-9]*""),N60)"),"")</f>
        <v/>
      </c>
      <c r="K60" s="1" t="e">
        <f t="shared" ca="1" si="2"/>
        <v>#NAME?</v>
      </c>
      <c r="L60" s="5" t="str">
        <f ca="1">IFERROR(__xludf.DUMMYFUNCTION("SPLIT(K60,"","")"),"#VALUE!")</f>
        <v>#VALUE!</v>
      </c>
      <c r="R60" s="5">
        <f>シート1!F60</f>
        <v>0</v>
      </c>
    </row>
    <row r="61" spans="1:18" ht="15.75" customHeight="1">
      <c r="A61" s="5">
        <f>シート1!A61</f>
        <v>0</v>
      </c>
      <c r="B61" s="6">
        <f>シート1!G61</f>
        <v>0</v>
      </c>
      <c r="C61" s="7" t="e">
        <f t="shared" si="0"/>
        <v>#VALUE!</v>
      </c>
      <c r="D61" s="1" t="str">
        <f t="shared" si="1"/>
        <v>0</v>
      </c>
      <c r="E61" s="1" t="str">
        <f>SUBSTITUTE(SUBSTITUTE(SUBSTITUTE(SUBSTITUTE(シート1!B61,substitute参照用!C$2,substitute参照用!B$2),substitute参照用!C$3,substitute参照用!B$3),substitute参照用!C$4,substitute参照用!B$4),substitute参照用!C$5,substitute参照用!B$5)</f>
        <v/>
      </c>
      <c r="F61" s="5" t="str">
        <f>SUBSTITUTE(SUBSTITUTE(シート1!C61,"東京都西多摩郡",""),"日本、〒","")</f>
        <v/>
      </c>
      <c r="G61" s="5" t="str">
        <f ca="1">IFERROR(__xludf.DUMMYFUNCTION("iferror(REGEXEXTRACT(REGEXEXTRACT(F61,""奥多摩町.*""),""[^0-9０-９]*""),"""")"),"")</f>
        <v/>
      </c>
      <c r="H61" s="5">
        <f>シート1!D61</f>
        <v>0</v>
      </c>
      <c r="I61" s="5">
        <f>シート1!E61</f>
        <v>0</v>
      </c>
      <c r="J61" s="5" t="str">
        <f ca="1">IFERROR(__xludf.DUMMYFUNCTION("iferror(REGEXEXTRACT(L61,""[^0-9]*""),N61)"),"")</f>
        <v/>
      </c>
      <c r="K61" s="1" t="e">
        <f t="shared" ca="1" si="2"/>
        <v>#NAME?</v>
      </c>
      <c r="L61" s="5" t="str">
        <f ca="1">IFERROR(__xludf.DUMMYFUNCTION("SPLIT(K61,"","")"),"#VALUE!")</f>
        <v>#VALUE!</v>
      </c>
      <c r="R61" s="5">
        <f>シート1!F61</f>
        <v>0</v>
      </c>
    </row>
    <row r="62" spans="1:18" ht="15.75" customHeight="1">
      <c r="A62" s="5">
        <f>シート1!A62</f>
        <v>0</v>
      </c>
      <c r="B62" s="6">
        <f>シート1!G62</f>
        <v>0</v>
      </c>
      <c r="C62" s="7" t="e">
        <f t="shared" si="0"/>
        <v>#VALUE!</v>
      </c>
      <c r="D62" s="1" t="str">
        <f t="shared" si="1"/>
        <v>0</v>
      </c>
      <c r="E62" s="1" t="str">
        <f>SUBSTITUTE(SUBSTITUTE(SUBSTITUTE(SUBSTITUTE(シート1!B62,substitute参照用!C$2,substitute参照用!B$2),substitute参照用!C$3,substitute参照用!B$3),substitute参照用!C$4,substitute参照用!B$4),substitute参照用!C$5,substitute参照用!B$5)</f>
        <v/>
      </c>
      <c r="F62" s="5" t="str">
        <f>SUBSTITUTE(SUBSTITUTE(シート1!C62,"東京都西多摩郡",""),"日本、〒","")</f>
        <v/>
      </c>
      <c r="G62" s="5" t="str">
        <f ca="1">IFERROR(__xludf.DUMMYFUNCTION("iferror(REGEXEXTRACT(REGEXEXTRACT(F62,""奥多摩町.*""),""[^0-9０-９]*""),"""")"),"")</f>
        <v/>
      </c>
      <c r="H62" s="5">
        <f>シート1!D62</f>
        <v>0</v>
      </c>
      <c r="I62" s="5">
        <f>シート1!E62</f>
        <v>0</v>
      </c>
      <c r="J62" s="5" t="str">
        <f ca="1">IFERROR(__xludf.DUMMYFUNCTION("iferror(REGEXEXTRACT(L62,""[^0-9]*""),N62)"),"")</f>
        <v/>
      </c>
      <c r="K62" s="1" t="e">
        <f t="shared" ca="1" si="2"/>
        <v>#NAME?</v>
      </c>
      <c r="L62" s="5" t="str">
        <f ca="1">IFERROR(__xludf.DUMMYFUNCTION("SPLIT(K62,"","")"),"#VALUE!")</f>
        <v>#VALUE!</v>
      </c>
      <c r="R62" s="5">
        <f>シート1!F62</f>
        <v>0</v>
      </c>
    </row>
    <row r="63" spans="1:18" ht="15.75" customHeight="1">
      <c r="A63" s="5">
        <f>シート1!A63</f>
        <v>0</v>
      </c>
      <c r="B63" s="6">
        <f>シート1!G63</f>
        <v>0</v>
      </c>
      <c r="C63" s="7" t="e">
        <f t="shared" si="0"/>
        <v>#VALUE!</v>
      </c>
      <c r="D63" s="1" t="str">
        <f t="shared" si="1"/>
        <v>0</v>
      </c>
      <c r="E63" s="1" t="str">
        <f>SUBSTITUTE(SUBSTITUTE(SUBSTITUTE(SUBSTITUTE(シート1!B63,substitute参照用!C$2,substitute参照用!B$2),substitute参照用!C$3,substitute参照用!B$3),substitute参照用!C$4,substitute参照用!B$4),substitute参照用!C$5,substitute参照用!B$5)</f>
        <v/>
      </c>
      <c r="F63" s="5" t="str">
        <f>SUBSTITUTE(SUBSTITUTE(シート1!C63,"東京都西多摩郡",""),"日本、〒","")</f>
        <v/>
      </c>
      <c r="G63" s="5" t="str">
        <f ca="1">IFERROR(__xludf.DUMMYFUNCTION("iferror(REGEXEXTRACT(REGEXEXTRACT(F63,""奥多摩町.*""),""[^0-9０-９]*""),"""")"),"")</f>
        <v/>
      </c>
      <c r="H63" s="5">
        <f>シート1!D63</f>
        <v>0</v>
      </c>
      <c r="I63" s="5">
        <f>シート1!E63</f>
        <v>0</v>
      </c>
      <c r="J63" s="5" t="str">
        <f ca="1">IFERROR(__xludf.DUMMYFUNCTION("iferror(REGEXEXTRACT(L63,""[^0-9]*""),N63)"),"")</f>
        <v/>
      </c>
      <c r="K63" s="1" t="e">
        <f t="shared" ca="1" si="2"/>
        <v>#NAME?</v>
      </c>
      <c r="L63" s="5" t="str">
        <f ca="1">IFERROR(__xludf.DUMMYFUNCTION("SPLIT(K63,"","")"),"#VALUE!")</f>
        <v>#VALUE!</v>
      </c>
      <c r="R63" s="5">
        <f>シート1!F63</f>
        <v>0</v>
      </c>
    </row>
    <row r="64" spans="1:18" ht="15.75" customHeight="1">
      <c r="A64" s="5">
        <f>シート1!A64</f>
        <v>0</v>
      </c>
      <c r="B64" s="6">
        <f>シート1!G64</f>
        <v>0</v>
      </c>
      <c r="C64" s="7" t="e">
        <f t="shared" si="0"/>
        <v>#VALUE!</v>
      </c>
      <c r="D64" s="1" t="str">
        <f t="shared" si="1"/>
        <v>0</v>
      </c>
      <c r="E64" s="1" t="str">
        <f>SUBSTITUTE(SUBSTITUTE(SUBSTITUTE(SUBSTITUTE(シート1!B64,substitute参照用!C$2,substitute参照用!B$2),substitute参照用!C$3,substitute参照用!B$3),substitute参照用!C$4,substitute参照用!B$4),substitute参照用!C$5,substitute参照用!B$5)</f>
        <v/>
      </c>
      <c r="F64" s="5" t="str">
        <f>SUBSTITUTE(SUBSTITUTE(シート1!C64,"東京都西多摩郡",""),"日本、〒","")</f>
        <v/>
      </c>
      <c r="G64" s="5" t="str">
        <f ca="1">IFERROR(__xludf.DUMMYFUNCTION("iferror(REGEXEXTRACT(REGEXEXTRACT(F64,""奥多摩町.*""),""[^0-9０-９]*""),"""")"),"")</f>
        <v/>
      </c>
      <c r="H64" s="5">
        <f>シート1!D64</f>
        <v>0</v>
      </c>
      <c r="I64" s="5">
        <f>シート1!E64</f>
        <v>0</v>
      </c>
      <c r="J64" s="5" t="str">
        <f ca="1">IFERROR(__xludf.DUMMYFUNCTION("iferror(REGEXEXTRACT(L64,""[^0-9]*""),N64)"),"")</f>
        <v/>
      </c>
      <c r="K64" s="1" t="e">
        <f t="shared" ca="1" si="2"/>
        <v>#NAME?</v>
      </c>
      <c r="L64" s="5" t="str">
        <f ca="1">IFERROR(__xludf.DUMMYFUNCTION("SPLIT(K64,"","")"),"#VALUE!")</f>
        <v>#VALUE!</v>
      </c>
      <c r="R64" s="5">
        <f>シート1!F64</f>
        <v>0</v>
      </c>
    </row>
    <row r="65" spans="1:18" ht="15.75" customHeight="1">
      <c r="A65" s="5">
        <f>シート1!A65</f>
        <v>0</v>
      </c>
      <c r="B65" s="6">
        <f>シート1!G65</f>
        <v>0</v>
      </c>
      <c r="C65" s="7" t="e">
        <f t="shared" si="0"/>
        <v>#VALUE!</v>
      </c>
      <c r="D65" s="1" t="str">
        <f t="shared" si="1"/>
        <v>0</v>
      </c>
      <c r="E65" s="1" t="str">
        <f>SUBSTITUTE(SUBSTITUTE(SUBSTITUTE(SUBSTITUTE(シート1!B65,substitute参照用!C$2,substitute参照用!B$2),substitute参照用!C$3,substitute参照用!B$3),substitute参照用!C$4,substitute参照用!B$4),substitute参照用!C$5,substitute参照用!B$5)</f>
        <v/>
      </c>
      <c r="F65" s="5" t="str">
        <f>SUBSTITUTE(SUBSTITUTE(シート1!C65,"東京都西多摩郡",""),"日本、〒","")</f>
        <v/>
      </c>
      <c r="G65" s="5" t="str">
        <f ca="1">IFERROR(__xludf.DUMMYFUNCTION("iferror(REGEXEXTRACT(REGEXEXTRACT(F65,""奥多摩町.*""),""[^0-9０-９]*""),"""")"),"")</f>
        <v/>
      </c>
      <c r="H65" s="5">
        <f>シート1!D65</f>
        <v>0</v>
      </c>
      <c r="I65" s="5">
        <f>シート1!E65</f>
        <v>0</v>
      </c>
      <c r="J65" s="5" t="str">
        <f ca="1">IFERROR(__xludf.DUMMYFUNCTION("iferror(REGEXEXTRACT(L65,""[^0-9]*""),N65)"),"")</f>
        <v/>
      </c>
      <c r="K65" s="1" t="e">
        <f t="shared" ca="1" si="2"/>
        <v>#NAME?</v>
      </c>
      <c r="L65" s="5" t="str">
        <f ca="1">IFERROR(__xludf.DUMMYFUNCTION("SPLIT(K65,"","")"),"#VALUE!")</f>
        <v>#VALUE!</v>
      </c>
      <c r="R65" s="5">
        <f>シート1!F65</f>
        <v>0</v>
      </c>
    </row>
    <row r="66" spans="1:18" ht="15.75" customHeight="1">
      <c r="A66" s="5">
        <f>シート1!A66</f>
        <v>0</v>
      </c>
      <c r="B66" s="6">
        <f>シート1!G66</f>
        <v>0</v>
      </c>
      <c r="C66" s="7" t="e">
        <f t="shared" si="0"/>
        <v>#VALUE!</v>
      </c>
      <c r="D66" s="1" t="str">
        <f t="shared" si="1"/>
        <v>0</v>
      </c>
      <c r="E66" s="1" t="str">
        <f>SUBSTITUTE(SUBSTITUTE(SUBSTITUTE(SUBSTITUTE(シート1!B66,substitute参照用!C$2,substitute参照用!B$2),substitute参照用!C$3,substitute参照用!B$3),substitute参照用!C$4,substitute参照用!B$4),substitute参照用!C$5,substitute参照用!B$5)</f>
        <v/>
      </c>
      <c r="F66" s="5" t="str">
        <f>SUBSTITUTE(SUBSTITUTE(シート1!C66,"東京都西多摩郡",""),"日本、〒","")</f>
        <v/>
      </c>
      <c r="G66" s="5" t="str">
        <f ca="1">IFERROR(__xludf.DUMMYFUNCTION("iferror(REGEXEXTRACT(REGEXEXTRACT(F66,""奥多摩町.*""),""[^0-9０-９]*""),"""")"),"")</f>
        <v/>
      </c>
      <c r="H66" s="5">
        <f>シート1!D66</f>
        <v>0</v>
      </c>
      <c r="I66" s="5">
        <f>シート1!E66</f>
        <v>0</v>
      </c>
      <c r="J66" s="5" t="str">
        <f ca="1">IFERROR(__xludf.DUMMYFUNCTION("iferror(REGEXEXTRACT(L66,""[^0-9]*""),N66)"),"")</f>
        <v/>
      </c>
      <c r="K66" s="1" t="e">
        <f t="shared" ca="1" si="2"/>
        <v>#NAME?</v>
      </c>
      <c r="L66" s="5" t="str">
        <f ca="1">IFERROR(__xludf.DUMMYFUNCTION("SPLIT(K66,"","")"),"#VALUE!")</f>
        <v>#VALUE!</v>
      </c>
      <c r="R66" s="5">
        <f>シート1!F66</f>
        <v>0</v>
      </c>
    </row>
    <row r="67" spans="1:18" ht="15.75" customHeight="1">
      <c r="A67" s="5">
        <f>シート1!A67</f>
        <v>0</v>
      </c>
      <c r="B67" s="6">
        <f>シート1!G67</f>
        <v>0</v>
      </c>
      <c r="C67" s="7" t="e">
        <f t="shared" si="0"/>
        <v>#VALUE!</v>
      </c>
      <c r="D67" s="1" t="str">
        <f t="shared" si="1"/>
        <v>0</v>
      </c>
      <c r="E67" s="1" t="str">
        <f>SUBSTITUTE(SUBSTITUTE(SUBSTITUTE(SUBSTITUTE(シート1!B67,substitute参照用!C$2,substitute参照用!B$2),substitute参照用!C$3,substitute参照用!B$3),substitute参照用!C$4,substitute参照用!B$4),substitute参照用!C$5,substitute参照用!B$5)</f>
        <v/>
      </c>
      <c r="F67" s="5" t="str">
        <f>SUBSTITUTE(SUBSTITUTE(シート1!C67,"東京都西多摩郡",""),"日本、〒","")</f>
        <v/>
      </c>
      <c r="G67" s="5" t="str">
        <f ca="1">IFERROR(__xludf.DUMMYFUNCTION("iferror(REGEXEXTRACT(REGEXEXTRACT(F67,""奥多摩町.*""),""[^0-9０-９]*""),"""")"),"")</f>
        <v/>
      </c>
      <c r="H67" s="5">
        <f>シート1!D67</f>
        <v>0</v>
      </c>
      <c r="I67" s="5">
        <f>シート1!E67</f>
        <v>0</v>
      </c>
      <c r="J67" s="5" t="str">
        <f ca="1">IFERROR(__xludf.DUMMYFUNCTION("iferror(REGEXEXTRACT(L67,""[^0-9]*""),N67)"),"")</f>
        <v/>
      </c>
      <c r="K67" s="1" t="e">
        <f t="shared" ca="1" si="2"/>
        <v>#NAME?</v>
      </c>
      <c r="L67" s="5" t="str">
        <f ca="1">IFERROR(__xludf.DUMMYFUNCTION("SPLIT(K67,"","")"),"#VALUE!")</f>
        <v>#VALUE!</v>
      </c>
      <c r="R67" s="5">
        <f>シート1!F67</f>
        <v>0</v>
      </c>
    </row>
    <row r="68" spans="1:18" ht="15.75" customHeight="1">
      <c r="A68" s="5">
        <f>シート1!A68</f>
        <v>0</v>
      </c>
      <c r="B68" s="6">
        <f>シート1!G68</f>
        <v>0</v>
      </c>
      <c r="C68" s="7" t="e">
        <f t="shared" si="0"/>
        <v>#VALUE!</v>
      </c>
      <c r="D68" s="1" t="str">
        <f t="shared" si="1"/>
        <v>0</v>
      </c>
      <c r="E68" s="1" t="str">
        <f>SUBSTITUTE(SUBSTITUTE(SUBSTITUTE(SUBSTITUTE(シート1!B68,substitute参照用!C$2,substitute参照用!B$2),substitute参照用!C$3,substitute参照用!B$3),substitute参照用!C$4,substitute参照用!B$4),substitute参照用!C$5,substitute参照用!B$5)</f>
        <v/>
      </c>
      <c r="F68" s="5" t="str">
        <f>SUBSTITUTE(SUBSTITUTE(シート1!C68,"東京都西多摩郡",""),"日本、〒","")</f>
        <v/>
      </c>
      <c r="G68" s="5" t="str">
        <f ca="1">IFERROR(__xludf.DUMMYFUNCTION("iferror(REGEXEXTRACT(REGEXEXTRACT(F68,""奥多摩町.*""),""[^0-9０-９]*""),"""")"),"")</f>
        <v/>
      </c>
      <c r="H68" s="5">
        <f>シート1!D68</f>
        <v>0</v>
      </c>
      <c r="I68" s="5">
        <f>シート1!E68</f>
        <v>0</v>
      </c>
      <c r="J68" s="5" t="str">
        <f ca="1">IFERROR(__xludf.DUMMYFUNCTION("iferror(REGEXEXTRACT(L68,""[^0-9]*""),N68)"),"")</f>
        <v/>
      </c>
      <c r="K68" s="1" t="e">
        <f t="shared" ca="1" si="2"/>
        <v>#NAME?</v>
      </c>
      <c r="L68" s="5" t="str">
        <f ca="1">IFERROR(__xludf.DUMMYFUNCTION("SPLIT(K68,"","")"),"#VALUE!")</f>
        <v>#VALUE!</v>
      </c>
      <c r="R68" s="5">
        <f>シート1!F68</f>
        <v>0</v>
      </c>
    </row>
    <row r="69" spans="1:18" ht="15.75" customHeight="1">
      <c r="A69" s="5">
        <f>シート1!A69</f>
        <v>0</v>
      </c>
      <c r="B69" s="6">
        <f>シート1!G69</f>
        <v>0</v>
      </c>
      <c r="C69" s="7" t="e">
        <f t="shared" si="0"/>
        <v>#VALUE!</v>
      </c>
      <c r="D69" s="1" t="str">
        <f t="shared" si="1"/>
        <v>0</v>
      </c>
      <c r="E69" s="1" t="str">
        <f>SUBSTITUTE(SUBSTITUTE(SUBSTITUTE(SUBSTITUTE(シート1!B69,substitute参照用!C$2,substitute参照用!B$2),substitute参照用!C$3,substitute参照用!B$3),substitute参照用!C$4,substitute参照用!B$4),substitute参照用!C$5,substitute参照用!B$5)</f>
        <v/>
      </c>
      <c r="F69" s="5" t="str">
        <f>SUBSTITUTE(SUBSTITUTE(シート1!C69,"東京都西多摩郡",""),"日本、〒","")</f>
        <v/>
      </c>
      <c r="G69" s="5" t="str">
        <f ca="1">IFERROR(__xludf.DUMMYFUNCTION("iferror(REGEXEXTRACT(REGEXEXTRACT(F69,""奥多摩町.*""),""[^0-9０-９]*""),"""")"),"")</f>
        <v/>
      </c>
      <c r="H69" s="5">
        <f>シート1!D69</f>
        <v>0</v>
      </c>
      <c r="I69" s="5">
        <f>シート1!E69</f>
        <v>0</v>
      </c>
      <c r="J69" s="5" t="str">
        <f ca="1">IFERROR(__xludf.DUMMYFUNCTION("iferror(REGEXEXTRACT(L69,""[^0-9]*""),N69)"),"")</f>
        <v/>
      </c>
      <c r="K69" s="1" t="e">
        <f t="shared" ca="1" si="2"/>
        <v>#NAME?</v>
      </c>
      <c r="L69" s="5" t="str">
        <f ca="1">IFERROR(__xludf.DUMMYFUNCTION("SPLIT(K69,"","")"),"#VALUE!")</f>
        <v>#VALUE!</v>
      </c>
      <c r="R69" s="5">
        <f>シート1!F69</f>
        <v>0</v>
      </c>
    </row>
    <row r="70" spans="1:18" ht="15.75" customHeight="1">
      <c r="A70" s="5">
        <f>シート1!A70</f>
        <v>0</v>
      </c>
      <c r="B70" s="6">
        <f>シート1!G70</f>
        <v>0</v>
      </c>
      <c r="C70" s="7" t="e">
        <f t="shared" si="0"/>
        <v>#VALUE!</v>
      </c>
      <c r="D70" s="1" t="str">
        <f t="shared" si="1"/>
        <v>0</v>
      </c>
      <c r="E70" s="1" t="str">
        <f>SUBSTITUTE(SUBSTITUTE(SUBSTITUTE(SUBSTITUTE(シート1!B70,substitute参照用!C$2,substitute参照用!B$2),substitute参照用!C$3,substitute参照用!B$3),substitute参照用!C$4,substitute参照用!B$4),substitute参照用!C$5,substitute参照用!B$5)</f>
        <v/>
      </c>
      <c r="F70" s="5" t="str">
        <f>SUBSTITUTE(SUBSTITUTE(シート1!C70,"東京都西多摩郡",""),"日本、〒","")</f>
        <v/>
      </c>
      <c r="G70" s="5" t="str">
        <f ca="1">IFERROR(__xludf.DUMMYFUNCTION("iferror(REGEXEXTRACT(REGEXEXTRACT(F70,""奥多摩町.*""),""[^0-9０-９]*""),"""")"),"")</f>
        <v/>
      </c>
      <c r="H70" s="5">
        <f>シート1!D70</f>
        <v>0</v>
      </c>
      <c r="I70" s="5">
        <f>シート1!E70</f>
        <v>0</v>
      </c>
      <c r="J70" s="5" t="str">
        <f ca="1">IFERROR(__xludf.DUMMYFUNCTION("iferror(REGEXEXTRACT(L70,""[^0-9]*""),N70)"),"")</f>
        <v/>
      </c>
      <c r="K70" s="1" t="e">
        <f t="shared" ca="1" si="2"/>
        <v>#NAME?</v>
      </c>
      <c r="L70" s="5" t="str">
        <f ca="1">IFERROR(__xludf.DUMMYFUNCTION("SPLIT(K70,"","")"),"#VALUE!")</f>
        <v>#VALUE!</v>
      </c>
      <c r="R70" s="5">
        <f>シート1!F70</f>
        <v>0</v>
      </c>
    </row>
    <row r="71" spans="1:18" ht="15.75" customHeight="1">
      <c r="A71" s="5">
        <f>シート1!A71</f>
        <v>0</v>
      </c>
      <c r="B71" s="6">
        <f>シート1!G71</f>
        <v>0</v>
      </c>
      <c r="C71" s="7" t="e">
        <f t="shared" si="0"/>
        <v>#VALUE!</v>
      </c>
      <c r="D71" s="1" t="str">
        <f t="shared" si="1"/>
        <v>0</v>
      </c>
      <c r="E71" s="1" t="str">
        <f>SUBSTITUTE(SUBSTITUTE(SUBSTITUTE(SUBSTITUTE(シート1!B71,substitute参照用!C$2,substitute参照用!B$2),substitute参照用!C$3,substitute参照用!B$3),substitute参照用!C$4,substitute参照用!B$4),substitute参照用!C$5,substitute参照用!B$5)</f>
        <v/>
      </c>
      <c r="F71" s="5" t="str">
        <f>SUBSTITUTE(SUBSTITUTE(シート1!C71,"東京都西多摩郡",""),"日本、〒","")</f>
        <v/>
      </c>
      <c r="G71" s="5" t="str">
        <f ca="1">IFERROR(__xludf.DUMMYFUNCTION("iferror(REGEXEXTRACT(REGEXEXTRACT(F71,""奥多摩町.*""),""[^0-9０-９]*""),"""")"),"")</f>
        <v/>
      </c>
      <c r="H71" s="5">
        <f>シート1!D71</f>
        <v>0</v>
      </c>
      <c r="I71" s="5">
        <f>シート1!E71</f>
        <v>0</v>
      </c>
      <c r="J71" s="5" t="str">
        <f ca="1">IFERROR(__xludf.DUMMYFUNCTION("iferror(REGEXEXTRACT(L71,""[^0-9]*""),N71)"),"")</f>
        <v/>
      </c>
      <c r="K71" s="1" t="e">
        <f t="shared" ca="1" si="2"/>
        <v>#NAME?</v>
      </c>
      <c r="L71" s="5" t="str">
        <f ca="1">IFERROR(__xludf.DUMMYFUNCTION("SPLIT(K71,"","")"),"#VALUE!")</f>
        <v>#VALUE!</v>
      </c>
      <c r="R71" s="5">
        <f>シート1!F71</f>
        <v>0</v>
      </c>
    </row>
    <row r="72" spans="1:18" ht="15.75" customHeight="1">
      <c r="A72" s="5">
        <f>シート1!A72</f>
        <v>0</v>
      </c>
      <c r="B72" s="6">
        <f>シート1!G72</f>
        <v>0</v>
      </c>
      <c r="C72" s="7" t="e">
        <f t="shared" si="0"/>
        <v>#VALUE!</v>
      </c>
      <c r="D72" s="1" t="str">
        <f t="shared" si="1"/>
        <v>0</v>
      </c>
      <c r="E72" s="1" t="str">
        <f>SUBSTITUTE(SUBSTITUTE(SUBSTITUTE(SUBSTITUTE(シート1!B72,substitute参照用!C$2,substitute参照用!B$2),substitute参照用!C$3,substitute参照用!B$3),substitute参照用!C$4,substitute参照用!B$4),substitute参照用!C$5,substitute参照用!B$5)</f>
        <v/>
      </c>
      <c r="F72" s="5" t="str">
        <f>SUBSTITUTE(SUBSTITUTE(シート1!C72,"東京都西多摩郡",""),"日本、〒","")</f>
        <v/>
      </c>
      <c r="G72" s="5" t="str">
        <f ca="1">IFERROR(__xludf.DUMMYFUNCTION("iferror(REGEXEXTRACT(REGEXEXTRACT(F72,""奥多摩町.*""),""[^0-9０-９]*""),"""")"),"")</f>
        <v/>
      </c>
      <c r="H72" s="5">
        <f>シート1!D72</f>
        <v>0</v>
      </c>
      <c r="I72" s="5">
        <f>シート1!E72</f>
        <v>0</v>
      </c>
      <c r="J72" s="5" t="str">
        <f ca="1">IFERROR(__xludf.DUMMYFUNCTION("iferror(REGEXEXTRACT(L72,""[^0-9]*""),N72)"),"")</f>
        <v/>
      </c>
      <c r="K72" s="1" t="e">
        <f t="shared" ca="1" si="2"/>
        <v>#NAME?</v>
      </c>
      <c r="L72" s="5" t="str">
        <f ca="1">IFERROR(__xludf.DUMMYFUNCTION("SPLIT(K72,"","")"),"#VALUE!")</f>
        <v>#VALUE!</v>
      </c>
      <c r="R72" s="5">
        <f>シート1!F72</f>
        <v>0</v>
      </c>
    </row>
    <row r="73" spans="1:18" ht="15.75" customHeight="1">
      <c r="A73" s="5">
        <f>シート1!A73</f>
        <v>0</v>
      </c>
      <c r="B73" s="6">
        <f>シート1!G73</f>
        <v>0</v>
      </c>
      <c r="C73" s="7" t="e">
        <f t="shared" si="0"/>
        <v>#VALUE!</v>
      </c>
      <c r="D73" s="1" t="str">
        <f t="shared" si="1"/>
        <v>0</v>
      </c>
      <c r="E73" s="1" t="str">
        <f>SUBSTITUTE(SUBSTITUTE(SUBSTITUTE(SUBSTITUTE(シート1!B73,substitute参照用!C$2,substitute参照用!B$2),substitute参照用!C$3,substitute参照用!B$3),substitute参照用!C$4,substitute参照用!B$4),substitute参照用!C$5,substitute参照用!B$5)</f>
        <v/>
      </c>
      <c r="F73" s="5" t="str">
        <f>SUBSTITUTE(SUBSTITUTE(シート1!C73,"東京都西多摩郡",""),"日本、〒","")</f>
        <v/>
      </c>
      <c r="G73" s="5" t="str">
        <f ca="1">IFERROR(__xludf.DUMMYFUNCTION("iferror(REGEXEXTRACT(REGEXEXTRACT(F73,""奥多摩町.*""),""[^0-9０-９]*""),"""")"),"")</f>
        <v/>
      </c>
      <c r="H73" s="5">
        <f>シート1!D73</f>
        <v>0</v>
      </c>
      <c r="I73" s="5">
        <f>シート1!E73</f>
        <v>0</v>
      </c>
      <c r="J73" s="5" t="str">
        <f ca="1">IFERROR(__xludf.DUMMYFUNCTION("iferror(REGEXEXTRACT(L73,""[^0-9]*""),N73)"),"")</f>
        <v/>
      </c>
      <c r="K73" s="1" t="e">
        <f t="shared" ca="1" si="2"/>
        <v>#NAME?</v>
      </c>
      <c r="L73" s="5" t="str">
        <f ca="1">IFERROR(__xludf.DUMMYFUNCTION("SPLIT(K73,"","")"),"#VALUE!")</f>
        <v>#VALUE!</v>
      </c>
      <c r="R73" s="5">
        <f>シート1!F73</f>
        <v>0</v>
      </c>
    </row>
    <row r="74" spans="1:18" ht="15.75" customHeight="1">
      <c r="A74" s="5">
        <f>シート1!A74</f>
        <v>0</v>
      </c>
      <c r="B74" s="6">
        <f>シート1!G74</f>
        <v>0</v>
      </c>
      <c r="C74" s="7" t="e">
        <f t="shared" si="0"/>
        <v>#VALUE!</v>
      </c>
      <c r="D74" s="1" t="str">
        <f t="shared" si="1"/>
        <v>0</v>
      </c>
      <c r="E74" s="1" t="str">
        <f>SUBSTITUTE(SUBSTITUTE(SUBSTITUTE(SUBSTITUTE(シート1!B74,substitute参照用!C$2,substitute参照用!B$2),substitute参照用!C$3,substitute参照用!B$3),substitute参照用!C$4,substitute参照用!B$4),substitute参照用!C$5,substitute参照用!B$5)</f>
        <v/>
      </c>
      <c r="F74" s="5" t="str">
        <f>SUBSTITUTE(SUBSTITUTE(シート1!C74,"東京都西多摩郡",""),"日本、〒","")</f>
        <v/>
      </c>
      <c r="G74" s="5" t="str">
        <f ca="1">IFERROR(__xludf.DUMMYFUNCTION("iferror(REGEXEXTRACT(REGEXEXTRACT(F74,""奥多摩町.*""),""[^0-9０-９]*""),"""")"),"")</f>
        <v/>
      </c>
      <c r="H74" s="5">
        <f>シート1!D74</f>
        <v>0</v>
      </c>
      <c r="I74" s="5">
        <f>シート1!E74</f>
        <v>0</v>
      </c>
      <c r="J74" s="5" t="str">
        <f ca="1">IFERROR(__xludf.DUMMYFUNCTION("iferror(REGEXEXTRACT(L74,""[^0-9]*""),N74)"),"")</f>
        <v/>
      </c>
      <c r="K74" s="1" t="e">
        <f t="shared" ca="1" si="2"/>
        <v>#NAME?</v>
      </c>
      <c r="L74" s="5" t="str">
        <f ca="1">IFERROR(__xludf.DUMMYFUNCTION("SPLIT(K74,"","")"),"#VALUE!")</f>
        <v>#VALUE!</v>
      </c>
      <c r="R74" s="5">
        <f>シート1!F74</f>
        <v>0</v>
      </c>
    </row>
    <row r="75" spans="1:18" ht="15.75" customHeight="1">
      <c r="A75" s="5">
        <f>シート1!A75</f>
        <v>0</v>
      </c>
      <c r="B75" s="6">
        <f>シート1!G75</f>
        <v>0</v>
      </c>
      <c r="C75" s="7" t="e">
        <f t="shared" si="0"/>
        <v>#VALUE!</v>
      </c>
      <c r="D75" s="1" t="str">
        <f t="shared" si="1"/>
        <v>0</v>
      </c>
      <c r="E75" s="1" t="str">
        <f>SUBSTITUTE(SUBSTITUTE(SUBSTITUTE(SUBSTITUTE(シート1!B75,substitute参照用!C$2,substitute参照用!B$2),substitute参照用!C$3,substitute参照用!B$3),substitute参照用!C$4,substitute参照用!B$4),substitute参照用!C$5,substitute参照用!B$5)</f>
        <v/>
      </c>
      <c r="F75" s="5" t="str">
        <f>SUBSTITUTE(SUBSTITUTE(シート1!C75,"東京都西多摩郡",""),"日本、〒","")</f>
        <v/>
      </c>
      <c r="G75" s="5" t="str">
        <f ca="1">IFERROR(__xludf.DUMMYFUNCTION("iferror(REGEXEXTRACT(REGEXEXTRACT(F75,""奥多摩町.*""),""[^0-9０-９]*""),"""")"),"")</f>
        <v/>
      </c>
      <c r="H75" s="5">
        <f>シート1!D75</f>
        <v>0</v>
      </c>
      <c r="I75" s="5">
        <f>シート1!E75</f>
        <v>0</v>
      </c>
      <c r="J75" s="5" t="str">
        <f ca="1">IFERROR(__xludf.DUMMYFUNCTION("iferror(REGEXEXTRACT(L75,""[^0-9]*""),N75)"),"")</f>
        <v/>
      </c>
      <c r="K75" s="1" t="e">
        <f t="shared" ca="1" si="2"/>
        <v>#NAME?</v>
      </c>
      <c r="L75" s="5" t="str">
        <f ca="1">IFERROR(__xludf.DUMMYFUNCTION("SPLIT(K75,"","")"),"#VALUE!")</f>
        <v>#VALUE!</v>
      </c>
      <c r="R75" s="5">
        <f>シート1!F75</f>
        <v>0</v>
      </c>
    </row>
    <row r="76" spans="1:18" ht="15.75" customHeight="1">
      <c r="A76" s="5">
        <f>シート1!A76</f>
        <v>0</v>
      </c>
      <c r="B76" s="6">
        <f>シート1!G76</f>
        <v>0</v>
      </c>
      <c r="C76" s="7" t="e">
        <f t="shared" si="0"/>
        <v>#VALUE!</v>
      </c>
      <c r="D76" s="1" t="str">
        <f t="shared" si="1"/>
        <v>0</v>
      </c>
      <c r="E76" s="1" t="str">
        <f>SUBSTITUTE(SUBSTITUTE(SUBSTITUTE(SUBSTITUTE(シート1!B76,substitute参照用!C$2,substitute参照用!B$2),substitute参照用!C$3,substitute参照用!B$3),substitute参照用!C$4,substitute参照用!B$4),substitute参照用!C$5,substitute参照用!B$5)</f>
        <v/>
      </c>
      <c r="F76" s="5" t="str">
        <f>SUBSTITUTE(SUBSTITUTE(シート1!C76,"東京都西多摩郡",""),"日本、〒","")</f>
        <v/>
      </c>
      <c r="G76" s="5" t="str">
        <f ca="1">IFERROR(__xludf.DUMMYFUNCTION("iferror(REGEXEXTRACT(REGEXEXTRACT(F76,""奥多摩町.*""),""[^0-9０-９]*""),"""")"),"")</f>
        <v/>
      </c>
      <c r="H76" s="5">
        <f>シート1!D76</f>
        <v>0</v>
      </c>
      <c r="I76" s="5">
        <f>シート1!E76</f>
        <v>0</v>
      </c>
      <c r="J76" s="5" t="str">
        <f ca="1">IFERROR(__xludf.DUMMYFUNCTION("iferror(REGEXEXTRACT(L76,""[^0-9]*""),N76)"),"")</f>
        <v/>
      </c>
      <c r="K76" s="1" t="e">
        <f t="shared" ca="1" si="2"/>
        <v>#NAME?</v>
      </c>
      <c r="L76" s="5" t="str">
        <f ca="1">IFERROR(__xludf.DUMMYFUNCTION("SPLIT(K76,"","")"),"#VALUE!")</f>
        <v>#VALUE!</v>
      </c>
      <c r="R76" s="5">
        <f>シート1!F76</f>
        <v>0</v>
      </c>
    </row>
    <row r="77" spans="1:18" ht="15.75" customHeight="1">
      <c r="A77" s="5">
        <f>シート1!A77</f>
        <v>0</v>
      </c>
      <c r="B77" s="6">
        <f>シート1!G77</f>
        <v>0</v>
      </c>
      <c r="C77" s="7" t="e">
        <f t="shared" si="0"/>
        <v>#VALUE!</v>
      </c>
      <c r="D77" s="1" t="str">
        <f t="shared" si="1"/>
        <v>0</v>
      </c>
      <c r="E77" s="1" t="str">
        <f>SUBSTITUTE(SUBSTITUTE(SUBSTITUTE(SUBSTITUTE(シート1!B77,substitute参照用!C$2,substitute参照用!B$2),substitute参照用!C$3,substitute参照用!B$3),substitute参照用!C$4,substitute参照用!B$4),substitute参照用!C$5,substitute参照用!B$5)</f>
        <v/>
      </c>
      <c r="F77" s="5" t="str">
        <f>SUBSTITUTE(SUBSTITUTE(シート1!C77,"東京都西多摩郡",""),"日本、〒","")</f>
        <v/>
      </c>
      <c r="G77" s="5" t="str">
        <f ca="1">IFERROR(__xludf.DUMMYFUNCTION("iferror(REGEXEXTRACT(REGEXEXTRACT(F77,""奥多摩町.*""),""[^0-9０-９]*""),"""")"),"")</f>
        <v/>
      </c>
      <c r="H77" s="5">
        <f>シート1!D77</f>
        <v>0</v>
      </c>
      <c r="I77" s="5">
        <f>シート1!E77</f>
        <v>0</v>
      </c>
      <c r="J77" s="5" t="str">
        <f ca="1">IFERROR(__xludf.DUMMYFUNCTION("iferror(REGEXEXTRACT(L77,""[^0-9]*""),N77)"),"")</f>
        <v/>
      </c>
      <c r="K77" s="1" t="e">
        <f t="shared" ca="1" si="2"/>
        <v>#NAME?</v>
      </c>
      <c r="L77" s="5" t="str">
        <f ca="1">IFERROR(__xludf.DUMMYFUNCTION("SPLIT(K77,"","")"),"#VALUE!")</f>
        <v>#VALUE!</v>
      </c>
      <c r="R77" s="5">
        <f>シート1!F77</f>
        <v>0</v>
      </c>
    </row>
    <row r="78" spans="1:18" ht="15.75" customHeight="1">
      <c r="A78" s="5">
        <f>シート1!A78</f>
        <v>0</v>
      </c>
      <c r="B78" s="6">
        <f>シート1!G78</f>
        <v>0</v>
      </c>
      <c r="C78" s="7" t="e">
        <f t="shared" si="0"/>
        <v>#VALUE!</v>
      </c>
      <c r="D78" s="1" t="str">
        <f t="shared" si="1"/>
        <v>0</v>
      </c>
      <c r="E78" s="1" t="str">
        <f>SUBSTITUTE(SUBSTITUTE(SUBSTITUTE(SUBSTITUTE(シート1!B78,substitute参照用!C$2,substitute参照用!B$2),substitute参照用!C$3,substitute参照用!B$3),substitute参照用!C$4,substitute参照用!B$4),substitute参照用!C$5,substitute参照用!B$5)</f>
        <v/>
      </c>
      <c r="F78" s="5" t="str">
        <f>SUBSTITUTE(SUBSTITUTE(シート1!C78,"東京都西多摩郡",""),"日本、〒","")</f>
        <v/>
      </c>
      <c r="G78" s="5" t="str">
        <f ca="1">IFERROR(__xludf.DUMMYFUNCTION("iferror(REGEXEXTRACT(REGEXEXTRACT(F78,""奥多摩町.*""),""[^0-9０-９]*""),"""")"),"")</f>
        <v/>
      </c>
      <c r="H78" s="5">
        <f>シート1!D78</f>
        <v>0</v>
      </c>
      <c r="I78" s="5">
        <f>シート1!E78</f>
        <v>0</v>
      </c>
      <c r="J78" s="5" t="str">
        <f ca="1">IFERROR(__xludf.DUMMYFUNCTION("iferror(REGEXEXTRACT(L78,""[^0-9]*""),N78)"),"")</f>
        <v/>
      </c>
      <c r="K78" s="1" t="e">
        <f t="shared" ca="1" si="2"/>
        <v>#NAME?</v>
      </c>
      <c r="L78" s="5" t="str">
        <f ca="1">IFERROR(__xludf.DUMMYFUNCTION("SPLIT(K78,"","")"),"#VALUE!")</f>
        <v>#VALUE!</v>
      </c>
      <c r="R78" s="5">
        <f>シート1!F78</f>
        <v>0</v>
      </c>
    </row>
    <row r="79" spans="1:18" ht="15.75" customHeight="1">
      <c r="A79" s="5">
        <f>シート1!A79</f>
        <v>0</v>
      </c>
      <c r="B79" s="6">
        <f>シート1!G79</f>
        <v>0</v>
      </c>
      <c r="C79" s="7" t="e">
        <f t="shared" si="0"/>
        <v>#VALUE!</v>
      </c>
      <c r="D79" s="1" t="str">
        <f t="shared" si="1"/>
        <v>0</v>
      </c>
      <c r="E79" s="1" t="str">
        <f>SUBSTITUTE(SUBSTITUTE(SUBSTITUTE(SUBSTITUTE(シート1!B79,substitute参照用!C$2,substitute参照用!B$2),substitute参照用!C$3,substitute参照用!B$3),substitute参照用!C$4,substitute参照用!B$4),substitute参照用!C$5,substitute参照用!B$5)</f>
        <v/>
      </c>
      <c r="F79" s="5" t="str">
        <f>SUBSTITUTE(SUBSTITUTE(シート1!C79,"東京都西多摩郡",""),"日本、〒","")</f>
        <v/>
      </c>
      <c r="G79" s="5" t="str">
        <f ca="1">IFERROR(__xludf.DUMMYFUNCTION("iferror(REGEXEXTRACT(REGEXEXTRACT(F79,""奥多摩町.*""),""[^0-9０-９]*""),"""")"),"")</f>
        <v/>
      </c>
      <c r="H79" s="5">
        <f>シート1!D79</f>
        <v>0</v>
      </c>
      <c r="I79" s="5">
        <f>シート1!E79</f>
        <v>0</v>
      </c>
      <c r="J79" s="5" t="str">
        <f ca="1">IFERROR(__xludf.DUMMYFUNCTION("iferror(REGEXEXTRACT(L79,""[^0-9]*""),N79)"),"")</f>
        <v/>
      </c>
      <c r="K79" s="1" t="e">
        <f t="shared" ca="1" si="2"/>
        <v>#NAME?</v>
      </c>
      <c r="L79" s="5" t="str">
        <f ca="1">IFERROR(__xludf.DUMMYFUNCTION("SPLIT(K79,"","")"),"#VALUE!")</f>
        <v>#VALUE!</v>
      </c>
      <c r="R79" s="5">
        <f>シート1!F79</f>
        <v>0</v>
      </c>
    </row>
    <row r="80" spans="1:18" ht="15.75" customHeight="1">
      <c r="A80" s="5">
        <f>シート1!A80</f>
        <v>0</v>
      </c>
      <c r="B80" s="6">
        <f>シート1!G80</f>
        <v>0</v>
      </c>
      <c r="C80" s="7" t="e">
        <f t="shared" si="0"/>
        <v>#VALUE!</v>
      </c>
      <c r="D80" s="1" t="str">
        <f t="shared" si="1"/>
        <v>0</v>
      </c>
      <c r="E80" s="1" t="str">
        <f>SUBSTITUTE(SUBSTITUTE(SUBSTITUTE(SUBSTITUTE(シート1!B80,substitute参照用!C$2,substitute参照用!B$2),substitute参照用!C$3,substitute参照用!B$3),substitute参照用!C$4,substitute参照用!B$4),substitute参照用!C$5,substitute参照用!B$5)</f>
        <v/>
      </c>
      <c r="F80" s="5" t="str">
        <f>SUBSTITUTE(SUBSTITUTE(シート1!C80,"東京都西多摩郡",""),"日本、〒","")</f>
        <v/>
      </c>
      <c r="G80" s="5" t="str">
        <f ca="1">IFERROR(__xludf.DUMMYFUNCTION("iferror(REGEXEXTRACT(REGEXEXTRACT(F80,""奥多摩町.*""),""[^0-9０-９]*""),"""")"),"")</f>
        <v/>
      </c>
      <c r="H80" s="5">
        <f>シート1!D80</f>
        <v>0</v>
      </c>
      <c r="I80" s="5">
        <f>シート1!E80</f>
        <v>0</v>
      </c>
      <c r="J80" s="5" t="str">
        <f ca="1">IFERROR(__xludf.DUMMYFUNCTION("iferror(REGEXEXTRACT(L80,""[^0-9]*""),N80)"),"")</f>
        <v/>
      </c>
      <c r="K80" s="1" t="e">
        <f t="shared" ca="1" si="2"/>
        <v>#NAME?</v>
      </c>
      <c r="L80" s="5" t="str">
        <f ca="1">IFERROR(__xludf.DUMMYFUNCTION("SPLIT(K80,"","")"),"#VALUE!")</f>
        <v>#VALUE!</v>
      </c>
      <c r="R80" s="5">
        <f>シート1!F80</f>
        <v>0</v>
      </c>
    </row>
    <row r="81" spans="1:18" ht="15.75" customHeight="1">
      <c r="A81" s="5">
        <f>シート1!A81</f>
        <v>0</v>
      </c>
      <c r="B81" s="6">
        <f>シート1!G81</f>
        <v>0</v>
      </c>
      <c r="C81" s="7" t="e">
        <f t="shared" si="0"/>
        <v>#VALUE!</v>
      </c>
      <c r="D81" s="1" t="str">
        <f t="shared" si="1"/>
        <v>0</v>
      </c>
      <c r="E81" s="1" t="str">
        <f>SUBSTITUTE(SUBSTITUTE(SUBSTITUTE(SUBSTITUTE(シート1!B81,substitute参照用!C$2,substitute参照用!B$2),substitute参照用!C$3,substitute参照用!B$3),substitute参照用!C$4,substitute参照用!B$4),substitute参照用!C$5,substitute参照用!B$5)</f>
        <v/>
      </c>
      <c r="F81" s="5" t="str">
        <f>SUBSTITUTE(SUBSTITUTE(シート1!C81,"東京都西多摩郡",""),"日本、〒","")</f>
        <v/>
      </c>
      <c r="G81" s="5" t="str">
        <f ca="1">IFERROR(__xludf.DUMMYFUNCTION("iferror(REGEXEXTRACT(REGEXEXTRACT(F81,""奥多摩町.*""),""[^0-9０-９]*""),"""")"),"")</f>
        <v/>
      </c>
      <c r="H81" s="5">
        <f>シート1!D81</f>
        <v>0</v>
      </c>
      <c r="I81" s="5">
        <f>シート1!E81</f>
        <v>0</v>
      </c>
      <c r="J81" s="5" t="str">
        <f ca="1">IFERROR(__xludf.DUMMYFUNCTION("iferror(REGEXEXTRACT(L81,""[^0-9]*""),N81)"),"")</f>
        <v/>
      </c>
      <c r="K81" s="1" t="e">
        <f t="shared" ca="1" si="2"/>
        <v>#NAME?</v>
      </c>
      <c r="L81" s="5" t="str">
        <f ca="1">IFERROR(__xludf.DUMMYFUNCTION("SPLIT(K81,"","")"),"#VALUE!")</f>
        <v>#VALUE!</v>
      </c>
      <c r="R81" s="5">
        <f>シート1!F81</f>
        <v>0</v>
      </c>
    </row>
    <row r="82" spans="1:18" ht="15.75" customHeight="1">
      <c r="A82" s="5">
        <f>シート1!A82</f>
        <v>0</v>
      </c>
      <c r="B82" s="6">
        <f>シート1!G82</f>
        <v>0</v>
      </c>
      <c r="C82" s="7" t="e">
        <f t="shared" si="0"/>
        <v>#VALUE!</v>
      </c>
      <c r="D82" s="1" t="str">
        <f t="shared" si="1"/>
        <v>0</v>
      </c>
      <c r="E82" s="1" t="str">
        <f>SUBSTITUTE(SUBSTITUTE(SUBSTITUTE(SUBSTITUTE(シート1!B82,substitute参照用!C$2,substitute参照用!B$2),substitute参照用!C$3,substitute参照用!B$3),substitute参照用!C$4,substitute参照用!B$4),substitute参照用!C$5,substitute参照用!B$5)</f>
        <v/>
      </c>
      <c r="F82" s="5" t="str">
        <f>SUBSTITUTE(SUBSTITUTE(シート1!C82,"東京都西多摩郡",""),"日本、〒","")</f>
        <v/>
      </c>
      <c r="G82" s="5" t="str">
        <f ca="1">IFERROR(__xludf.DUMMYFUNCTION("iferror(REGEXEXTRACT(REGEXEXTRACT(F82,""奥多摩町.*""),""[^0-9０-９]*""),"""")"),"")</f>
        <v/>
      </c>
      <c r="H82" s="5">
        <f>シート1!D82</f>
        <v>0</v>
      </c>
      <c r="I82" s="5">
        <f>シート1!E82</f>
        <v>0</v>
      </c>
      <c r="J82" s="5" t="str">
        <f ca="1">IFERROR(__xludf.DUMMYFUNCTION("iferror(REGEXEXTRACT(L82,""[^0-9]*""),N82)"),"")</f>
        <v/>
      </c>
      <c r="K82" s="1" t="e">
        <f t="shared" ca="1" si="2"/>
        <v>#NAME?</v>
      </c>
      <c r="L82" s="5" t="str">
        <f ca="1">IFERROR(__xludf.DUMMYFUNCTION("SPLIT(K82,"","")"),"#VALUE!")</f>
        <v>#VALUE!</v>
      </c>
      <c r="R82" s="5">
        <f>シート1!F82</f>
        <v>0</v>
      </c>
    </row>
    <row r="83" spans="1:18" ht="15.75" customHeight="1">
      <c r="A83" s="5">
        <f>シート1!A83</f>
        <v>0</v>
      </c>
      <c r="B83" s="6">
        <f>シート1!G83</f>
        <v>0</v>
      </c>
      <c r="C83" s="7" t="e">
        <f t="shared" si="0"/>
        <v>#VALUE!</v>
      </c>
      <c r="D83" s="1" t="str">
        <f t="shared" si="1"/>
        <v>0</v>
      </c>
      <c r="E83" s="1" t="str">
        <f>SUBSTITUTE(SUBSTITUTE(SUBSTITUTE(SUBSTITUTE(シート1!B83,substitute参照用!C$2,substitute参照用!B$2),substitute参照用!C$3,substitute参照用!B$3),substitute参照用!C$4,substitute参照用!B$4),substitute参照用!C$5,substitute参照用!B$5)</f>
        <v/>
      </c>
      <c r="F83" s="5" t="str">
        <f>SUBSTITUTE(SUBSTITUTE(シート1!C83,"東京都西多摩郡",""),"日本、〒","")</f>
        <v/>
      </c>
      <c r="G83" s="5" t="str">
        <f ca="1">IFERROR(__xludf.DUMMYFUNCTION("iferror(REGEXEXTRACT(REGEXEXTRACT(F83,""奥多摩町.*""),""[^0-9０-９]*""),"""")"),"")</f>
        <v/>
      </c>
      <c r="H83" s="5">
        <f>シート1!D83</f>
        <v>0</v>
      </c>
      <c r="I83" s="5">
        <f>シート1!E83</f>
        <v>0</v>
      </c>
      <c r="J83" s="5" t="str">
        <f ca="1">IFERROR(__xludf.DUMMYFUNCTION("iferror(REGEXEXTRACT(L83,""[^0-9]*""),N83)"),"")</f>
        <v/>
      </c>
      <c r="K83" s="1" t="e">
        <f t="shared" ca="1" si="2"/>
        <v>#NAME?</v>
      </c>
      <c r="L83" s="5" t="str">
        <f ca="1">IFERROR(__xludf.DUMMYFUNCTION("SPLIT(K83,"","")"),"#VALUE!")</f>
        <v>#VALUE!</v>
      </c>
      <c r="R83" s="5">
        <f>シート1!F83</f>
        <v>0</v>
      </c>
    </row>
    <row r="84" spans="1:18" ht="15.75" customHeight="1">
      <c r="A84" s="5">
        <f>シート1!A84</f>
        <v>0</v>
      </c>
      <c r="B84" s="6">
        <f>シート1!G84</f>
        <v>0</v>
      </c>
      <c r="C84" s="7" t="e">
        <f t="shared" si="0"/>
        <v>#VALUE!</v>
      </c>
      <c r="D84" s="1" t="str">
        <f t="shared" si="1"/>
        <v>0</v>
      </c>
      <c r="E84" s="1" t="str">
        <f>SUBSTITUTE(SUBSTITUTE(SUBSTITUTE(SUBSTITUTE(シート1!B84,substitute参照用!C$2,substitute参照用!B$2),substitute参照用!C$3,substitute参照用!B$3),substitute参照用!C$4,substitute参照用!B$4),substitute参照用!C$5,substitute参照用!B$5)</f>
        <v/>
      </c>
      <c r="F84" s="5" t="str">
        <f>SUBSTITUTE(SUBSTITUTE(シート1!C84,"東京都西多摩郡",""),"日本、〒","")</f>
        <v/>
      </c>
      <c r="G84" s="5" t="str">
        <f ca="1">IFERROR(__xludf.DUMMYFUNCTION("iferror(REGEXEXTRACT(REGEXEXTRACT(F84,""奥多摩町.*""),""[^0-9０-９]*""),"""")"),"")</f>
        <v/>
      </c>
      <c r="H84" s="5">
        <f>シート1!D84</f>
        <v>0</v>
      </c>
      <c r="I84" s="5">
        <f>シート1!E84</f>
        <v>0</v>
      </c>
      <c r="J84" s="5" t="str">
        <f ca="1">IFERROR(__xludf.DUMMYFUNCTION("iferror(REGEXEXTRACT(L84,""[^0-9]*""),N84)"),"")</f>
        <v/>
      </c>
      <c r="K84" s="1" t="e">
        <f t="shared" ca="1" si="2"/>
        <v>#NAME?</v>
      </c>
      <c r="L84" s="5" t="str">
        <f ca="1">IFERROR(__xludf.DUMMYFUNCTION("SPLIT(K84,"","")"),"#VALUE!")</f>
        <v>#VALUE!</v>
      </c>
      <c r="R84" s="5">
        <f>シート1!F84</f>
        <v>0</v>
      </c>
    </row>
    <row r="85" spans="1:18" ht="15.75" customHeight="1">
      <c r="A85" s="5">
        <f>シート1!A85</f>
        <v>0</v>
      </c>
      <c r="B85" s="6">
        <f>シート1!G85</f>
        <v>0</v>
      </c>
      <c r="C85" s="7" t="e">
        <f t="shared" si="0"/>
        <v>#VALUE!</v>
      </c>
      <c r="D85" s="1" t="str">
        <f t="shared" si="1"/>
        <v>0</v>
      </c>
      <c r="E85" s="1" t="str">
        <f>SUBSTITUTE(SUBSTITUTE(SUBSTITUTE(SUBSTITUTE(シート1!B85,substitute参照用!C$2,substitute参照用!B$2),substitute参照用!C$3,substitute参照用!B$3),substitute参照用!C$4,substitute参照用!B$4),substitute参照用!C$5,substitute参照用!B$5)</f>
        <v/>
      </c>
      <c r="F85" s="5" t="str">
        <f>SUBSTITUTE(SUBSTITUTE(シート1!C85,"東京都西多摩郡",""),"日本、〒","")</f>
        <v/>
      </c>
      <c r="G85" s="5" t="str">
        <f ca="1">IFERROR(__xludf.DUMMYFUNCTION("iferror(REGEXEXTRACT(REGEXEXTRACT(F85,""奥多摩町.*""),""[^0-9０-９]*""),"""")"),"")</f>
        <v/>
      </c>
      <c r="H85" s="5">
        <f>シート1!D85</f>
        <v>0</v>
      </c>
      <c r="I85" s="5">
        <f>シート1!E85</f>
        <v>0</v>
      </c>
      <c r="J85" s="5" t="str">
        <f ca="1">IFERROR(__xludf.DUMMYFUNCTION("iferror(REGEXEXTRACT(L85,""[^0-9]*""),N85)"),"")</f>
        <v/>
      </c>
      <c r="K85" s="1" t="e">
        <f t="shared" ca="1" si="2"/>
        <v>#NAME?</v>
      </c>
      <c r="L85" s="5" t="str">
        <f ca="1">IFERROR(__xludf.DUMMYFUNCTION("SPLIT(K85,"","")"),"#VALUE!")</f>
        <v>#VALUE!</v>
      </c>
      <c r="R85" s="5">
        <f>シート1!F85</f>
        <v>0</v>
      </c>
    </row>
    <row r="86" spans="1:18" ht="15.75" customHeight="1">
      <c r="A86" s="5">
        <f>シート1!A86</f>
        <v>0</v>
      </c>
      <c r="B86" s="6">
        <f>シート1!G86</f>
        <v>0</v>
      </c>
      <c r="C86" s="7" t="e">
        <f t="shared" si="0"/>
        <v>#VALUE!</v>
      </c>
      <c r="D86" s="1" t="str">
        <f t="shared" si="1"/>
        <v>0</v>
      </c>
      <c r="E86" s="1" t="str">
        <f>SUBSTITUTE(SUBSTITUTE(SUBSTITUTE(SUBSTITUTE(シート1!B86,substitute参照用!C$2,substitute参照用!B$2),substitute参照用!C$3,substitute参照用!B$3),substitute参照用!C$4,substitute参照用!B$4),substitute参照用!C$5,substitute参照用!B$5)</f>
        <v/>
      </c>
      <c r="F86" s="5" t="str">
        <f>SUBSTITUTE(SUBSTITUTE(シート1!C86,"東京都西多摩郡",""),"日本、〒","")</f>
        <v/>
      </c>
      <c r="G86" s="5" t="str">
        <f ca="1">IFERROR(__xludf.DUMMYFUNCTION("iferror(REGEXEXTRACT(REGEXEXTRACT(F86,""奥多摩町.*""),""[^0-9０-９]*""),"""")"),"")</f>
        <v/>
      </c>
      <c r="H86" s="5">
        <f>シート1!D86</f>
        <v>0</v>
      </c>
      <c r="I86" s="5">
        <f>シート1!E86</f>
        <v>0</v>
      </c>
      <c r="J86" s="5" t="str">
        <f ca="1">IFERROR(__xludf.DUMMYFUNCTION("iferror(REGEXEXTRACT(L86,""[^0-9]*""),N86)"),"")</f>
        <v/>
      </c>
      <c r="K86" s="1" t="e">
        <f t="shared" ca="1" si="2"/>
        <v>#NAME?</v>
      </c>
      <c r="L86" s="5" t="str">
        <f ca="1">IFERROR(__xludf.DUMMYFUNCTION("SPLIT(K86,"","")"),"#VALUE!")</f>
        <v>#VALUE!</v>
      </c>
      <c r="R86" s="5">
        <f>シート1!F86</f>
        <v>0</v>
      </c>
    </row>
    <row r="87" spans="1:18" ht="15.75" customHeight="1">
      <c r="A87" s="5">
        <f>シート1!A87</f>
        <v>0</v>
      </c>
      <c r="B87" s="6">
        <f>シート1!G87</f>
        <v>0</v>
      </c>
      <c r="C87" s="7" t="e">
        <f t="shared" si="0"/>
        <v>#VALUE!</v>
      </c>
      <c r="D87" s="1" t="str">
        <f t="shared" si="1"/>
        <v>0</v>
      </c>
      <c r="E87" s="1" t="str">
        <f>SUBSTITUTE(SUBSTITUTE(SUBSTITUTE(SUBSTITUTE(シート1!B87,substitute参照用!C$2,substitute参照用!B$2),substitute参照用!C$3,substitute参照用!B$3),substitute参照用!C$4,substitute参照用!B$4),substitute参照用!C$5,substitute参照用!B$5)</f>
        <v/>
      </c>
      <c r="F87" s="5" t="str">
        <f>SUBSTITUTE(SUBSTITUTE(シート1!C87,"東京都西多摩郡",""),"日本、〒","")</f>
        <v/>
      </c>
      <c r="G87" s="5" t="str">
        <f ca="1">IFERROR(__xludf.DUMMYFUNCTION("iferror(REGEXEXTRACT(REGEXEXTRACT(F87,""奥多摩町.*""),""[^0-9０-９]*""),"""")"),"")</f>
        <v/>
      </c>
      <c r="H87" s="5">
        <f>シート1!D87</f>
        <v>0</v>
      </c>
      <c r="I87" s="5">
        <f>シート1!E87</f>
        <v>0</v>
      </c>
      <c r="J87" s="5" t="str">
        <f ca="1">IFERROR(__xludf.DUMMYFUNCTION("iferror(REGEXEXTRACT(L87,""[^0-9]*""),N87)"),"")</f>
        <v/>
      </c>
      <c r="K87" s="1" t="e">
        <f t="shared" ca="1" si="2"/>
        <v>#NAME?</v>
      </c>
      <c r="L87" s="5" t="str">
        <f ca="1">IFERROR(__xludf.DUMMYFUNCTION("SPLIT(K87,"","")"),"#VALUE!")</f>
        <v>#VALUE!</v>
      </c>
      <c r="R87" s="5">
        <f>シート1!F87</f>
        <v>0</v>
      </c>
    </row>
    <row r="88" spans="1:18" ht="15.75" customHeight="1">
      <c r="A88" s="5">
        <f>シート1!A88</f>
        <v>0</v>
      </c>
      <c r="B88" s="6">
        <f>シート1!G88</f>
        <v>0</v>
      </c>
      <c r="C88" s="7" t="e">
        <f t="shared" si="0"/>
        <v>#VALUE!</v>
      </c>
      <c r="D88" s="1" t="str">
        <f t="shared" si="1"/>
        <v>0</v>
      </c>
      <c r="E88" s="1" t="str">
        <f>SUBSTITUTE(SUBSTITUTE(SUBSTITUTE(SUBSTITUTE(シート1!B88,substitute参照用!C$2,substitute参照用!B$2),substitute参照用!C$3,substitute参照用!B$3),substitute参照用!C$4,substitute参照用!B$4),substitute参照用!C$5,substitute参照用!B$5)</f>
        <v/>
      </c>
      <c r="F88" s="5" t="str">
        <f>SUBSTITUTE(SUBSTITUTE(シート1!C88,"東京都西多摩郡",""),"日本、〒","")</f>
        <v/>
      </c>
      <c r="G88" s="5" t="str">
        <f ca="1">IFERROR(__xludf.DUMMYFUNCTION("iferror(REGEXEXTRACT(REGEXEXTRACT(F88,""奥多摩町.*""),""[^0-9０-９]*""),"""")"),"")</f>
        <v/>
      </c>
      <c r="H88" s="5">
        <f>シート1!D88</f>
        <v>0</v>
      </c>
      <c r="I88" s="5">
        <f>シート1!E88</f>
        <v>0</v>
      </c>
      <c r="J88" s="5" t="str">
        <f ca="1">IFERROR(__xludf.DUMMYFUNCTION("iferror(REGEXEXTRACT(L88,""[^0-9]*""),N88)"),"")</f>
        <v/>
      </c>
      <c r="K88" s="1" t="e">
        <f t="shared" ca="1" si="2"/>
        <v>#NAME?</v>
      </c>
      <c r="L88" s="5" t="str">
        <f ca="1">IFERROR(__xludf.DUMMYFUNCTION("SPLIT(K88,"","")"),"#VALUE!")</f>
        <v>#VALUE!</v>
      </c>
      <c r="R88" s="5">
        <f>シート1!F88</f>
        <v>0</v>
      </c>
    </row>
    <row r="89" spans="1:18" ht="15.75" customHeight="1">
      <c r="A89" s="5">
        <f>シート1!A89</f>
        <v>0</v>
      </c>
      <c r="B89" s="6">
        <f>シート1!G89</f>
        <v>0</v>
      </c>
      <c r="C89" s="7" t="e">
        <f t="shared" si="0"/>
        <v>#VALUE!</v>
      </c>
      <c r="D89" s="1" t="str">
        <f t="shared" si="1"/>
        <v>0</v>
      </c>
      <c r="E89" s="1" t="str">
        <f>SUBSTITUTE(SUBSTITUTE(SUBSTITUTE(SUBSTITUTE(シート1!B89,substitute参照用!C$2,substitute参照用!B$2),substitute参照用!C$3,substitute参照用!B$3),substitute参照用!C$4,substitute参照用!B$4),substitute参照用!C$5,substitute参照用!B$5)</f>
        <v/>
      </c>
      <c r="F89" s="5" t="str">
        <f>SUBSTITUTE(SUBSTITUTE(シート1!C89,"東京都西多摩郡",""),"日本、〒","")</f>
        <v/>
      </c>
      <c r="G89" s="5" t="str">
        <f ca="1">IFERROR(__xludf.DUMMYFUNCTION("iferror(REGEXEXTRACT(REGEXEXTRACT(F89,""奥多摩町.*""),""[^0-9０-９]*""),"""")"),"")</f>
        <v/>
      </c>
      <c r="H89" s="5">
        <f>シート1!D89</f>
        <v>0</v>
      </c>
      <c r="I89" s="5">
        <f>シート1!E89</f>
        <v>0</v>
      </c>
      <c r="J89" s="5" t="str">
        <f ca="1">IFERROR(__xludf.DUMMYFUNCTION("iferror(REGEXEXTRACT(L89,""[^0-9]*""),N89)"),"")</f>
        <v/>
      </c>
      <c r="K89" s="1" t="e">
        <f t="shared" ca="1" si="2"/>
        <v>#NAME?</v>
      </c>
      <c r="L89" s="5" t="str">
        <f ca="1">IFERROR(__xludf.DUMMYFUNCTION("SPLIT(K89,"","")"),"#VALUE!")</f>
        <v>#VALUE!</v>
      </c>
      <c r="R89" s="5">
        <f>シート1!F89</f>
        <v>0</v>
      </c>
    </row>
    <row r="90" spans="1:18" ht="15.75" customHeight="1">
      <c r="A90" s="5">
        <f>シート1!A90</f>
        <v>0</v>
      </c>
      <c r="B90" s="6">
        <f>シート1!G90</f>
        <v>0</v>
      </c>
      <c r="C90" s="7" t="e">
        <f t="shared" si="0"/>
        <v>#VALUE!</v>
      </c>
      <c r="D90" s="1" t="str">
        <f t="shared" si="1"/>
        <v>0</v>
      </c>
      <c r="E90" s="1" t="str">
        <f>SUBSTITUTE(SUBSTITUTE(SUBSTITUTE(SUBSTITUTE(シート1!B90,substitute参照用!C$2,substitute参照用!B$2),substitute参照用!C$3,substitute参照用!B$3),substitute参照用!C$4,substitute参照用!B$4),substitute参照用!C$5,substitute参照用!B$5)</f>
        <v/>
      </c>
      <c r="F90" s="5" t="str">
        <f>SUBSTITUTE(SUBSTITUTE(シート1!C90,"東京都西多摩郡",""),"日本、〒","")</f>
        <v/>
      </c>
      <c r="G90" s="5" t="str">
        <f ca="1">IFERROR(__xludf.DUMMYFUNCTION("iferror(REGEXEXTRACT(REGEXEXTRACT(F90,""奥多摩町.*""),""[^0-9０-９]*""),"""")"),"")</f>
        <v/>
      </c>
      <c r="H90" s="5">
        <f>シート1!D90</f>
        <v>0</v>
      </c>
      <c r="I90" s="5">
        <f>シート1!E90</f>
        <v>0</v>
      </c>
      <c r="J90" s="5" t="str">
        <f ca="1">IFERROR(__xludf.DUMMYFUNCTION("iferror(REGEXEXTRACT(L90,""[^0-9]*""),N90)"),"")</f>
        <v/>
      </c>
      <c r="K90" s="1" t="e">
        <f t="shared" ca="1" si="2"/>
        <v>#NAME?</v>
      </c>
      <c r="L90" s="5" t="str">
        <f ca="1">IFERROR(__xludf.DUMMYFUNCTION("SPLIT(K90,"","")"),"#VALUE!")</f>
        <v>#VALUE!</v>
      </c>
      <c r="R90" s="5">
        <f>シート1!F90</f>
        <v>0</v>
      </c>
    </row>
    <row r="91" spans="1:18" ht="15.75" customHeight="1">
      <c r="A91" s="5">
        <f>シート1!A91</f>
        <v>0</v>
      </c>
      <c r="B91" s="6">
        <f>シート1!G91</f>
        <v>0</v>
      </c>
      <c r="C91" s="7" t="e">
        <f t="shared" si="0"/>
        <v>#VALUE!</v>
      </c>
      <c r="D91" s="1" t="str">
        <f t="shared" si="1"/>
        <v>0</v>
      </c>
      <c r="E91" s="1" t="str">
        <f>SUBSTITUTE(SUBSTITUTE(SUBSTITUTE(SUBSTITUTE(シート1!B91,substitute参照用!C$2,substitute参照用!B$2),substitute参照用!C$3,substitute参照用!B$3),substitute参照用!C$4,substitute参照用!B$4),substitute参照用!C$5,substitute参照用!B$5)</f>
        <v/>
      </c>
      <c r="F91" s="5" t="str">
        <f>SUBSTITUTE(SUBSTITUTE(シート1!C91,"東京都西多摩郡",""),"日本、〒","")</f>
        <v/>
      </c>
      <c r="G91" s="5" t="str">
        <f ca="1">IFERROR(__xludf.DUMMYFUNCTION("iferror(REGEXEXTRACT(REGEXEXTRACT(F91,""奥多摩町.*""),""[^0-9０-９]*""),"""")"),"")</f>
        <v/>
      </c>
      <c r="H91" s="5">
        <f>シート1!D91</f>
        <v>0</v>
      </c>
      <c r="I91" s="5">
        <f>シート1!E91</f>
        <v>0</v>
      </c>
      <c r="J91" s="5" t="str">
        <f ca="1">IFERROR(__xludf.DUMMYFUNCTION("iferror(REGEXEXTRACT(L91,""[^0-9]*""),N91)"),"")</f>
        <v/>
      </c>
      <c r="K91" s="1" t="e">
        <f t="shared" ca="1" si="2"/>
        <v>#NAME?</v>
      </c>
      <c r="L91" s="5" t="str">
        <f ca="1">IFERROR(__xludf.DUMMYFUNCTION("SPLIT(K91,"","")"),"#VALUE!")</f>
        <v>#VALUE!</v>
      </c>
      <c r="R91" s="5">
        <f>シート1!F91</f>
        <v>0</v>
      </c>
    </row>
    <row r="92" spans="1:18" ht="15.75" customHeight="1">
      <c r="A92" s="5">
        <f>シート1!A92</f>
        <v>0</v>
      </c>
      <c r="B92" s="6">
        <f>シート1!G92</f>
        <v>0</v>
      </c>
      <c r="C92" s="7" t="e">
        <f t="shared" si="0"/>
        <v>#VALUE!</v>
      </c>
      <c r="D92" s="1" t="str">
        <f t="shared" si="1"/>
        <v>0</v>
      </c>
      <c r="E92" s="1" t="str">
        <f>SUBSTITUTE(SUBSTITUTE(SUBSTITUTE(SUBSTITUTE(シート1!B92,substitute参照用!C$2,substitute参照用!B$2),substitute参照用!C$3,substitute参照用!B$3),substitute参照用!C$4,substitute参照用!B$4),substitute参照用!C$5,substitute参照用!B$5)</f>
        <v/>
      </c>
      <c r="F92" s="5" t="str">
        <f>SUBSTITUTE(SUBSTITUTE(シート1!C92,"東京都西多摩郡",""),"日本、〒","")</f>
        <v/>
      </c>
      <c r="G92" s="5" t="str">
        <f ca="1">IFERROR(__xludf.DUMMYFUNCTION("iferror(REGEXEXTRACT(REGEXEXTRACT(F92,""奥多摩町.*""),""[^0-9０-９]*""),"""")"),"")</f>
        <v/>
      </c>
      <c r="H92" s="5">
        <f>シート1!D92</f>
        <v>0</v>
      </c>
      <c r="I92" s="5">
        <f>シート1!E92</f>
        <v>0</v>
      </c>
      <c r="J92" s="5" t="str">
        <f ca="1">IFERROR(__xludf.DUMMYFUNCTION("iferror(REGEXEXTRACT(L92,""[^0-9]*""),N92)"),"")</f>
        <v/>
      </c>
      <c r="K92" s="1" t="e">
        <f t="shared" ca="1" si="2"/>
        <v>#NAME?</v>
      </c>
      <c r="L92" s="5" t="str">
        <f ca="1">IFERROR(__xludf.DUMMYFUNCTION("SPLIT(K92,"","")"),"#VALUE!")</f>
        <v>#VALUE!</v>
      </c>
      <c r="R92" s="5">
        <f>シート1!F92</f>
        <v>0</v>
      </c>
    </row>
    <row r="93" spans="1:18" ht="15.75" customHeight="1">
      <c r="A93" s="5">
        <f>シート1!A93</f>
        <v>0</v>
      </c>
      <c r="B93" s="6">
        <f>シート1!G93</f>
        <v>0</v>
      </c>
      <c r="C93" s="7" t="e">
        <f t="shared" si="0"/>
        <v>#VALUE!</v>
      </c>
      <c r="D93" s="1" t="str">
        <f t="shared" si="1"/>
        <v>0</v>
      </c>
      <c r="E93" s="1" t="str">
        <f>SUBSTITUTE(SUBSTITUTE(SUBSTITUTE(SUBSTITUTE(シート1!B93,substitute参照用!C$2,substitute参照用!B$2),substitute参照用!C$3,substitute参照用!B$3),substitute参照用!C$4,substitute参照用!B$4),substitute参照用!C$5,substitute参照用!B$5)</f>
        <v/>
      </c>
      <c r="F93" s="5" t="str">
        <f>SUBSTITUTE(SUBSTITUTE(シート1!C93,"東京都西多摩郡",""),"日本、〒","")</f>
        <v/>
      </c>
      <c r="G93" s="5" t="str">
        <f ca="1">IFERROR(__xludf.DUMMYFUNCTION("iferror(REGEXEXTRACT(REGEXEXTRACT(F93,""奥多摩町.*""),""[^0-9０-９]*""),"""")"),"")</f>
        <v/>
      </c>
      <c r="H93" s="5">
        <f>シート1!D93</f>
        <v>0</v>
      </c>
      <c r="I93" s="5">
        <f>シート1!E93</f>
        <v>0</v>
      </c>
      <c r="J93" s="5" t="str">
        <f ca="1">IFERROR(__xludf.DUMMYFUNCTION("iferror(REGEXEXTRACT(L93,""[^0-9]*""),N93)"),"")</f>
        <v/>
      </c>
      <c r="K93" s="1" t="e">
        <f t="shared" ca="1" si="2"/>
        <v>#NAME?</v>
      </c>
      <c r="L93" s="5" t="str">
        <f ca="1">IFERROR(__xludf.DUMMYFUNCTION("SPLIT(K93,"","")"),"#VALUE!")</f>
        <v>#VALUE!</v>
      </c>
      <c r="R93" s="5">
        <f>シート1!F93</f>
        <v>0</v>
      </c>
    </row>
    <row r="94" spans="1:18" ht="15.75" customHeight="1">
      <c r="A94" s="5">
        <f>シート1!A94</f>
        <v>0</v>
      </c>
      <c r="B94" s="6">
        <f>シート1!G94</f>
        <v>0</v>
      </c>
      <c r="C94" s="7" t="e">
        <f t="shared" si="0"/>
        <v>#VALUE!</v>
      </c>
      <c r="D94" s="1" t="str">
        <f t="shared" si="1"/>
        <v>0</v>
      </c>
      <c r="E94" s="1" t="str">
        <f>SUBSTITUTE(SUBSTITUTE(SUBSTITUTE(SUBSTITUTE(シート1!B94,substitute参照用!C$2,substitute参照用!B$2),substitute参照用!C$3,substitute参照用!B$3),substitute参照用!C$4,substitute参照用!B$4),substitute参照用!C$5,substitute参照用!B$5)</f>
        <v/>
      </c>
      <c r="F94" s="5" t="str">
        <f>SUBSTITUTE(SUBSTITUTE(シート1!C94,"東京都西多摩郡",""),"日本、〒","")</f>
        <v/>
      </c>
      <c r="G94" s="5" t="str">
        <f ca="1">IFERROR(__xludf.DUMMYFUNCTION("iferror(REGEXEXTRACT(REGEXEXTRACT(F94,""奥多摩町.*""),""[^0-9０-９]*""),"""")"),"")</f>
        <v/>
      </c>
      <c r="H94" s="5">
        <f>シート1!D94</f>
        <v>0</v>
      </c>
      <c r="I94" s="5">
        <f>シート1!E94</f>
        <v>0</v>
      </c>
      <c r="J94" s="5" t="str">
        <f ca="1">IFERROR(__xludf.DUMMYFUNCTION("iferror(REGEXEXTRACT(L94,""[^0-9]*""),N94)"),"")</f>
        <v/>
      </c>
      <c r="K94" s="1" t="e">
        <f t="shared" ca="1" si="2"/>
        <v>#NAME?</v>
      </c>
      <c r="L94" s="5" t="str">
        <f ca="1">IFERROR(__xludf.DUMMYFUNCTION("SPLIT(K94,"","")"),"#VALUE!")</f>
        <v>#VALUE!</v>
      </c>
      <c r="R94" s="5">
        <f>シート1!F94</f>
        <v>0</v>
      </c>
    </row>
    <row r="95" spans="1:18" ht="15.75" customHeight="1">
      <c r="A95" s="5">
        <f>シート1!A95</f>
        <v>0</v>
      </c>
      <c r="B95" s="6">
        <f>シート1!G95</f>
        <v>0</v>
      </c>
      <c r="C95" s="7" t="e">
        <f t="shared" si="0"/>
        <v>#VALUE!</v>
      </c>
      <c r="D95" s="1" t="str">
        <f t="shared" si="1"/>
        <v>0</v>
      </c>
      <c r="E95" s="1" t="str">
        <f>SUBSTITUTE(SUBSTITUTE(SUBSTITUTE(SUBSTITUTE(シート1!B95,substitute参照用!C$2,substitute参照用!B$2),substitute参照用!C$3,substitute参照用!B$3),substitute参照用!C$4,substitute参照用!B$4),substitute参照用!C$5,substitute参照用!B$5)</f>
        <v/>
      </c>
      <c r="F95" s="5" t="str">
        <f>SUBSTITUTE(SUBSTITUTE(シート1!C95,"東京都西多摩郡",""),"日本、〒","")</f>
        <v/>
      </c>
      <c r="G95" s="5" t="str">
        <f ca="1">IFERROR(__xludf.DUMMYFUNCTION("iferror(REGEXEXTRACT(REGEXEXTRACT(F95,""奥多摩町.*""),""[^0-9０-９]*""),"""")"),"")</f>
        <v/>
      </c>
      <c r="H95" s="5">
        <f>シート1!D95</f>
        <v>0</v>
      </c>
      <c r="I95" s="5">
        <f>シート1!E95</f>
        <v>0</v>
      </c>
      <c r="J95" s="5" t="str">
        <f ca="1">IFERROR(__xludf.DUMMYFUNCTION("iferror(REGEXEXTRACT(L95,""[^0-9]*""),N95)"),"")</f>
        <v/>
      </c>
      <c r="K95" s="1" t="e">
        <f t="shared" ca="1" si="2"/>
        <v>#NAME?</v>
      </c>
      <c r="L95" s="5" t="str">
        <f ca="1">IFERROR(__xludf.DUMMYFUNCTION("SPLIT(K95,"","")"),"#VALUE!")</f>
        <v>#VALUE!</v>
      </c>
      <c r="R95" s="5">
        <f>シート1!F95</f>
        <v>0</v>
      </c>
    </row>
    <row r="96" spans="1:18" ht="15.75" customHeight="1">
      <c r="A96" s="5">
        <f>シート1!A96</f>
        <v>0</v>
      </c>
      <c r="B96" s="6">
        <f>シート1!G96</f>
        <v>0</v>
      </c>
      <c r="C96" s="7" t="e">
        <f t="shared" si="0"/>
        <v>#VALUE!</v>
      </c>
      <c r="D96" s="1" t="str">
        <f t="shared" si="1"/>
        <v>0</v>
      </c>
      <c r="E96" s="1" t="str">
        <f>SUBSTITUTE(SUBSTITUTE(SUBSTITUTE(SUBSTITUTE(シート1!B96,substitute参照用!C$2,substitute参照用!B$2),substitute参照用!C$3,substitute参照用!B$3),substitute参照用!C$4,substitute参照用!B$4),substitute参照用!C$5,substitute参照用!B$5)</f>
        <v/>
      </c>
      <c r="F96" s="5" t="str">
        <f>SUBSTITUTE(SUBSTITUTE(シート1!C96,"東京都西多摩郡",""),"日本、〒","")</f>
        <v/>
      </c>
      <c r="G96" s="5" t="str">
        <f ca="1">IFERROR(__xludf.DUMMYFUNCTION("iferror(REGEXEXTRACT(REGEXEXTRACT(F96,""奥多摩町.*""),""[^0-9０-９]*""),"""")"),"")</f>
        <v/>
      </c>
      <c r="H96" s="5">
        <f>シート1!D96</f>
        <v>0</v>
      </c>
      <c r="I96" s="5">
        <f>シート1!E96</f>
        <v>0</v>
      </c>
      <c r="J96" s="5" t="str">
        <f ca="1">IFERROR(__xludf.DUMMYFUNCTION("iferror(REGEXEXTRACT(L96,""[^0-9]*""),N96)"),"")</f>
        <v/>
      </c>
      <c r="K96" s="1" t="e">
        <f t="shared" ca="1" si="2"/>
        <v>#NAME?</v>
      </c>
      <c r="L96" s="5" t="str">
        <f ca="1">IFERROR(__xludf.DUMMYFUNCTION("SPLIT(K96,"","")"),"#VALUE!")</f>
        <v>#VALUE!</v>
      </c>
      <c r="R96" s="5">
        <f>シート1!F96</f>
        <v>0</v>
      </c>
    </row>
    <row r="97" spans="1:18" ht="15.75" customHeight="1">
      <c r="A97" s="5">
        <f>シート1!A97</f>
        <v>0</v>
      </c>
      <c r="B97" s="6">
        <f>シート1!G97</f>
        <v>0</v>
      </c>
      <c r="C97" s="7" t="e">
        <f t="shared" si="0"/>
        <v>#VALUE!</v>
      </c>
      <c r="D97" s="1" t="str">
        <f t="shared" si="1"/>
        <v>0</v>
      </c>
      <c r="E97" s="1" t="str">
        <f>SUBSTITUTE(SUBSTITUTE(SUBSTITUTE(SUBSTITUTE(シート1!B97,substitute参照用!C$2,substitute参照用!B$2),substitute参照用!C$3,substitute参照用!B$3),substitute参照用!C$4,substitute参照用!B$4),substitute参照用!C$5,substitute参照用!B$5)</f>
        <v/>
      </c>
      <c r="F97" s="5" t="str">
        <f>SUBSTITUTE(SUBSTITUTE(シート1!C97,"東京都西多摩郡",""),"日本、〒","")</f>
        <v/>
      </c>
      <c r="G97" s="5" t="str">
        <f ca="1">IFERROR(__xludf.DUMMYFUNCTION("iferror(REGEXEXTRACT(REGEXEXTRACT(F97,""奥多摩町.*""),""[^0-9０-９]*""),"""")"),"")</f>
        <v/>
      </c>
      <c r="H97" s="5">
        <f>シート1!D97</f>
        <v>0</v>
      </c>
      <c r="I97" s="5">
        <f>シート1!E97</f>
        <v>0</v>
      </c>
      <c r="J97" s="5" t="str">
        <f ca="1">IFERROR(__xludf.DUMMYFUNCTION("iferror(REGEXEXTRACT(L97,""[^0-9]*""),N97)"),"")</f>
        <v/>
      </c>
      <c r="K97" s="1" t="e">
        <f t="shared" ca="1" si="2"/>
        <v>#NAME?</v>
      </c>
      <c r="L97" s="5" t="str">
        <f ca="1">IFERROR(__xludf.DUMMYFUNCTION("SPLIT(K97,"","")"),"#VALUE!")</f>
        <v>#VALUE!</v>
      </c>
      <c r="R97" s="5">
        <f>シート1!F97</f>
        <v>0</v>
      </c>
    </row>
    <row r="98" spans="1:18" ht="15.75" customHeight="1">
      <c r="A98" s="5">
        <f>シート1!A98</f>
        <v>0</v>
      </c>
      <c r="B98" s="6">
        <f>シート1!G98</f>
        <v>0</v>
      </c>
      <c r="C98" s="7" t="e">
        <f t="shared" si="0"/>
        <v>#VALUE!</v>
      </c>
      <c r="D98" s="1" t="str">
        <f t="shared" si="1"/>
        <v>0</v>
      </c>
      <c r="E98" s="1" t="str">
        <f>SUBSTITUTE(SUBSTITUTE(SUBSTITUTE(SUBSTITUTE(シート1!B98,substitute参照用!C$2,substitute参照用!B$2),substitute参照用!C$3,substitute参照用!B$3),substitute参照用!C$4,substitute参照用!B$4),substitute参照用!C$5,substitute参照用!B$5)</f>
        <v/>
      </c>
      <c r="F98" s="5" t="str">
        <f>SUBSTITUTE(SUBSTITUTE(シート1!C98,"東京都西多摩郡",""),"日本、〒","")</f>
        <v/>
      </c>
      <c r="G98" s="5" t="str">
        <f ca="1">IFERROR(__xludf.DUMMYFUNCTION("iferror(REGEXEXTRACT(REGEXEXTRACT(F98,""奥多摩町.*""),""[^0-9０-９]*""),"""")"),"")</f>
        <v/>
      </c>
      <c r="H98" s="5">
        <f>シート1!D98</f>
        <v>0</v>
      </c>
      <c r="I98" s="5">
        <f>シート1!E98</f>
        <v>0</v>
      </c>
      <c r="J98" s="5" t="str">
        <f ca="1">IFERROR(__xludf.DUMMYFUNCTION("iferror(REGEXEXTRACT(L98,""[^0-9]*""),N98)"),"")</f>
        <v/>
      </c>
      <c r="K98" s="1" t="e">
        <f t="shared" ca="1" si="2"/>
        <v>#NAME?</v>
      </c>
      <c r="L98" s="5" t="str">
        <f ca="1">IFERROR(__xludf.DUMMYFUNCTION("SPLIT(K98,"","")"),"#VALUE!")</f>
        <v>#VALUE!</v>
      </c>
      <c r="R98" s="5">
        <f>シート1!F98</f>
        <v>0</v>
      </c>
    </row>
    <row r="99" spans="1:18" ht="15.75" customHeight="1">
      <c r="A99" s="5">
        <f>シート1!A99</f>
        <v>0</v>
      </c>
      <c r="B99" s="6">
        <f>シート1!G99</f>
        <v>0</v>
      </c>
      <c r="C99" s="7" t="e">
        <f t="shared" si="0"/>
        <v>#VALUE!</v>
      </c>
      <c r="D99" s="1" t="str">
        <f t="shared" si="1"/>
        <v>0</v>
      </c>
      <c r="E99" s="1" t="str">
        <f>SUBSTITUTE(SUBSTITUTE(SUBSTITUTE(SUBSTITUTE(シート1!B99,substitute参照用!C$2,substitute参照用!B$2),substitute参照用!C$3,substitute参照用!B$3),substitute参照用!C$4,substitute参照用!B$4),substitute参照用!C$5,substitute参照用!B$5)</f>
        <v/>
      </c>
      <c r="F99" s="5" t="str">
        <f>SUBSTITUTE(SUBSTITUTE(シート1!C99,"東京都西多摩郡",""),"日本、〒","")</f>
        <v/>
      </c>
      <c r="G99" s="5" t="str">
        <f ca="1">IFERROR(__xludf.DUMMYFUNCTION("iferror(REGEXEXTRACT(REGEXEXTRACT(F99,""奥多摩町.*""),""[^0-9０-９]*""),"""")"),"")</f>
        <v/>
      </c>
      <c r="H99" s="5">
        <f>シート1!D99</f>
        <v>0</v>
      </c>
      <c r="I99" s="5">
        <f>シート1!E99</f>
        <v>0</v>
      </c>
      <c r="J99" s="5" t="str">
        <f ca="1">IFERROR(__xludf.DUMMYFUNCTION("iferror(REGEXEXTRACT(L99,""[^0-9]*""),N99)"),"")</f>
        <v/>
      </c>
      <c r="K99" s="1" t="e">
        <f t="shared" ca="1" si="2"/>
        <v>#NAME?</v>
      </c>
      <c r="L99" s="5" t="str">
        <f ca="1">IFERROR(__xludf.DUMMYFUNCTION("SPLIT(K99,"","")"),"#VALUE!")</f>
        <v>#VALUE!</v>
      </c>
      <c r="R99" s="5">
        <f>シート1!F99</f>
        <v>0</v>
      </c>
    </row>
    <row r="100" spans="1:18" ht="15.75" customHeight="1">
      <c r="A100" s="5">
        <f>シート1!A100</f>
        <v>0</v>
      </c>
      <c r="B100" s="6">
        <f>シート1!G100</f>
        <v>0</v>
      </c>
      <c r="C100" s="7" t="e">
        <f t="shared" si="0"/>
        <v>#VALUE!</v>
      </c>
      <c r="D100" s="1" t="str">
        <f t="shared" si="1"/>
        <v>0</v>
      </c>
      <c r="E100" s="1" t="str">
        <f>SUBSTITUTE(SUBSTITUTE(SUBSTITUTE(SUBSTITUTE(シート1!B100,substitute参照用!C$2,substitute参照用!B$2),substitute参照用!C$3,substitute参照用!B$3),substitute参照用!C$4,substitute参照用!B$4),substitute参照用!C$5,substitute参照用!B$5)</f>
        <v/>
      </c>
      <c r="F100" s="5" t="str">
        <f>SUBSTITUTE(SUBSTITUTE(シート1!C100,"東京都西多摩郡",""),"日本、〒","")</f>
        <v/>
      </c>
      <c r="G100" s="5" t="str">
        <f ca="1">IFERROR(__xludf.DUMMYFUNCTION("iferror(REGEXEXTRACT(REGEXEXTRACT(F100,""奥多摩町.*""),""[^0-9０-９]*""),"""")"),"")</f>
        <v/>
      </c>
      <c r="H100" s="5">
        <f>シート1!D100</f>
        <v>0</v>
      </c>
      <c r="I100" s="5">
        <f>シート1!E100</f>
        <v>0</v>
      </c>
      <c r="J100" s="5" t="str">
        <f ca="1">IFERROR(__xludf.DUMMYFUNCTION("iferror(REGEXEXTRACT(L100,""[^0-9]*""),N100)"),"")</f>
        <v/>
      </c>
      <c r="K100" s="1" t="e">
        <f t="shared" ca="1" si="2"/>
        <v>#NAME?</v>
      </c>
      <c r="L100" s="5" t="str">
        <f ca="1">IFERROR(__xludf.DUMMYFUNCTION("SPLIT(K100,"","")"),"#VALUE!")</f>
        <v>#VALUE!</v>
      </c>
      <c r="R100" s="5">
        <f>シート1!F100</f>
        <v>0</v>
      </c>
    </row>
    <row r="101" spans="1:18" ht="15.75" customHeight="1">
      <c r="C101" s="7" t="e">
        <f t="shared" si="0"/>
        <v>#VALUE!</v>
      </c>
      <c r="D101" s="1" t="str">
        <f t="shared" si="1"/>
        <v/>
      </c>
      <c r="F101" s="5" t="str">
        <f ca="1">IFERROR(__xludf.DUMMYFUNCTION("iferror(REGEXEXTRACT(REGEXEXTRACT(E101,""奥多摩町.*""),""[^0-9０-９]*""),"""")"),"")</f>
        <v/>
      </c>
    </row>
    <row r="102" spans="1:18" ht="15.75" customHeight="1"/>
    <row r="103" spans="1:18" ht="15.75" customHeight="1"/>
    <row r="104" spans="1:18" ht="15.75" customHeight="1"/>
    <row r="105" spans="1:18" ht="15.75" customHeight="1"/>
    <row r="106" spans="1:18" ht="15.75" customHeight="1"/>
    <row r="107" spans="1:18" ht="15.75" customHeight="1"/>
    <row r="108" spans="1:18" ht="15.75" customHeight="1"/>
    <row r="109" spans="1:18" ht="15.75" customHeight="1"/>
    <row r="110" spans="1:18" ht="15.75" customHeight="1"/>
    <row r="111" spans="1:18" ht="15.75" customHeight="1"/>
    <row r="112" spans="1:18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1000"/>
  <sheetViews>
    <sheetView workbookViewId="0"/>
  </sheetViews>
  <sheetFormatPr defaultColWidth="12.6640625" defaultRowHeight="15" customHeight="1"/>
  <cols>
    <col min="1" max="1" width="21.33203125" customWidth="1"/>
    <col min="2" max="2" width="12.6640625" customWidth="1"/>
    <col min="3" max="3" width="29.33203125" customWidth="1"/>
    <col min="4" max="4" width="12.6640625" customWidth="1"/>
    <col min="5" max="5" width="18.109375" customWidth="1"/>
    <col min="6" max="7" width="12.6640625" customWidth="1"/>
  </cols>
  <sheetData>
    <row r="1" spans="1:8" ht="15.75" customHeight="1">
      <c r="A1" s="5" t="s">
        <v>360</v>
      </c>
      <c r="B1" s="1" t="s">
        <v>361</v>
      </c>
      <c r="C1" s="5" t="s">
        <v>1</v>
      </c>
      <c r="D1" s="5" t="s">
        <v>362</v>
      </c>
      <c r="E1" s="5" t="s">
        <v>349</v>
      </c>
      <c r="F1" s="5" t="s">
        <v>90</v>
      </c>
      <c r="G1" s="5" t="s">
        <v>355</v>
      </c>
      <c r="H1" s="5" t="s">
        <v>363</v>
      </c>
    </row>
    <row r="2" spans="1:8" ht="15.75" customHeight="1">
      <c r="A2" s="9">
        <f>IFERROR(集計DB!C2,"")</f>
        <v>44993.901446759257</v>
      </c>
      <c r="B2" s="1" t="str">
        <f>集計DB!D2</f>
        <v>2023-03-08</v>
      </c>
      <c r="C2" s="5" t="str">
        <f>集計DB!E2</f>
        <v>イノシシ</v>
      </c>
      <c r="D2" s="5" t="str">
        <f>集計DB!F2</f>
        <v>198-0212 奥多摩町氷川２７２−１</v>
      </c>
      <c r="E2" s="5" t="str">
        <f ca="1">集計DB!G2</f>
        <v>奥多摩町氷川</v>
      </c>
      <c r="F2" s="5" t="str">
        <f>CONCATENATE(集計DB!H2,",",集計DB!I2)</f>
        <v>35.811325,139.097576</v>
      </c>
      <c r="G2" s="10" t="str">
        <f>集計DB!R2</f>
        <v>https://vermin-network.s3.amazonaws.com/37922a14479b3b3434a8ec7f26892b4919f95a7e923b2e23caad3c5086787aef.jpg</v>
      </c>
      <c r="H2" s="5">
        <f>集計DB!A2</f>
        <v>3</v>
      </c>
    </row>
    <row r="3" spans="1:8" ht="15.75" customHeight="1">
      <c r="A3" s="9">
        <f>IFERROR(集計DB!C3,"")</f>
        <v>44993.486666666664</v>
      </c>
      <c r="B3" s="1" t="str">
        <f>集計DB!D3</f>
        <v>2023-03-08</v>
      </c>
      <c r="C3" s="5" t="str">
        <f>集計DB!E3</f>
        <v>イノシシ</v>
      </c>
      <c r="D3" s="5" t="str">
        <f>集計DB!F3</f>
        <v>198-0225 奥多摩町川野１７４０</v>
      </c>
      <c r="E3" s="5" t="str">
        <f ca="1">集計DB!G3</f>
        <v>奥多摩町川野</v>
      </c>
      <c r="F3" s="5" t="str">
        <f>CONCATENATE(集計DB!H3,",",集計DB!I3)</f>
        <v>35.765868,139.022288</v>
      </c>
      <c r="G3" s="10" t="str">
        <f>集計DB!R3</f>
        <v>https://vermin-network.s3.amazonaws.com/29a039e348aad8b595deffccd5d07fd471c1540d724f39dabb5fbdb9c80f1b1d.jpg</v>
      </c>
      <c r="H3" s="5">
        <f>集計DB!A3</f>
        <v>3</v>
      </c>
    </row>
    <row r="4" spans="1:8" ht="15.75" customHeight="1">
      <c r="A4" s="9">
        <f>IFERROR(集計DB!C4,"")</f>
        <v>44992.542210648149</v>
      </c>
      <c r="B4" s="1" t="str">
        <f>集計DB!D4</f>
        <v>2023-03-07</v>
      </c>
      <c r="C4" s="5" t="str">
        <f>集計DB!E4</f>
        <v>サル</v>
      </c>
      <c r="D4" s="5" t="str">
        <f>集計DB!F4</f>
        <v>198-0212 奥多摩町氷川７０２</v>
      </c>
      <c r="E4" s="5" t="str">
        <f ca="1">集計DB!G4</f>
        <v>奥多摩町氷川</v>
      </c>
      <c r="F4" s="5" t="str">
        <f>CONCATENATE(集計DB!H4,",",集計DB!I4)</f>
        <v>35.807221,139.09918</v>
      </c>
      <c r="G4" s="10" t="str">
        <f>集計DB!R4</f>
        <v>https://vermin-network.s3.amazonaws.com/b397cf706ab952fc182ede84a902b5ce485677e4540b7d13d5a97dace5cd564b.jpg</v>
      </c>
      <c r="H4" s="5">
        <f>集計DB!A4</f>
        <v>6</v>
      </c>
    </row>
    <row r="5" spans="1:8" ht="15.75" customHeight="1">
      <c r="A5" s="9">
        <f>IFERROR(集計DB!C5,"")</f>
        <v>44992.453425925924</v>
      </c>
      <c r="B5" s="1" t="str">
        <f>集計DB!D5</f>
        <v>2023-03-07</v>
      </c>
      <c r="C5" s="5" t="str">
        <f>集計DB!E5</f>
        <v>シカ</v>
      </c>
      <c r="D5" s="5" t="str">
        <f>集計DB!F5</f>
        <v>198-0106 奥多摩町棚澤５６５</v>
      </c>
      <c r="E5" s="5" t="str">
        <f ca="1">集計DB!G5</f>
        <v>奥多摩町棚澤</v>
      </c>
      <c r="F5" s="5" t="str">
        <f>CONCATENATE(集計DB!H5,",",集計DB!I5)</f>
        <v>35.816883,139.126606</v>
      </c>
      <c r="G5" s="10" t="str">
        <f>集計DB!R5</f>
        <v>https://vermin-network.s3.amazonaws.com/b4a2bc9e9d7fc6c8117a2b1eda811d1bb53238ac3c0f6423b3c1bd719ba2770e.jpg</v>
      </c>
      <c r="H5" s="5">
        <f>集計DB!A5</f>
        <v>7</v>
      </c>
    </row>
    <row r="6" spans="1:8" ht="15.75" customHeight="1">
      <c r="A6" s="9">
        <f>IFERROR(集計DB!C6,"")</f>
        <v>44992.356990740744</v>
      </c>
      <c r="B6" s="1" t="str">
        <f>集計DB!D6</f>
        <v>2023-03-07</v>
      </c>
      <c r="C6" s="5" t="str">
        <f>集計DB!E6</f>
        <v>サル</v>
      </c>
      <c r="D6" s="5" t="str">
        <f>集計DB!F6</f>
        <v>198-0212 奥多摩町氷川２７８</v>
      </c>
      <c r="E6" s="5" t="str">
        <f ca="1">集計DB!G6</f>
        <v>奥多摩町氷川</v>
      </c>
      <c r="F6" s="5" t="str">
        <f>CONCATENATE(集計DB!H6,",",集計DB!I6)</f>
        <v>35.810529,139.097299</v>
      </c>
      <c r="G6" s="1">
        <f>集計DB!R6</f>
        <v>0</v>
      </c>
      <c r="H6" s="5">
        <f>集計DB!A6</f>
        <v>6</v>
      </c>
    </row>
    <row r="7" spans="1:8" ht="15.75" customHeight="1">
      <c r="A7" s="9">
        <f>IFERROR(集計DB!C7,"")</f>
        <v>44992.045520833337</v>
      </c>
      <c r="B7" s="1" t="str">
        <f>集計DB!D7</f>
        <v>2023-03-07</v>
      </c>
      <c r="C7" s="5" t="str">
        <f>集計DB!E7</f>
        <v>シカ</v>
      </c>
      <c r="D7" s="5" t="str">
        <f>集計DB!F7</f>
        <v>198-0212 奥多摩町氷川１７９９</v>
      </c>
      <c r="E7" s="5" t="str">
        <f ca="1">集計DB!G7</f>
        <v>奥多摩町氷川</v>
      </c>
      <c r="F7" s="5" t="str">
        <f>CONCATENATE(集計DB!H7,",",集計DB!I7)</f>
        <v>35.812596,139.09451</v>
      </c>
      <c r="G7" s="1">
        <f>集計DB!R7</f>
        <v>0</v>
      </c>
      <c r="H7" s="5">
        <f>集計DB!A7</f>
        <v>4</v>
      </c>
    </row>
    <row r="8" spans="1:8" ht="15.75" customHeight="1">
      <c r="A8" s="9">
        <f>IFERROR(集計DB!C8,"")</f>
        <v>44991.973321759258</v>
      </c>
      <c r="B8" s="1" t="str">
        <f>集計DB!D8</f>
        <v>2023-03-06</v>
      </c>
      <c r="C8" s="5" t="str">
        <f>集計DB!E8</f>
        <v>サル</v>
      </c>
      <c r="D8" s="5" t="str">
        <f>集計DB!F8</f>
        <v>Japan, 〒198-0212 Tokyo, Nishitama District, Tokyo, Okutama, Hikawa, 神庭沢（バス）</v>
      </c>
      <c r="E8" s="5" t="str">
        <f ca="1">集計DB!G8</f>
        <v/>
      </c>
      <c r="F8" s="5" t="str">
        <f>CONCATENATE(集計DB!H8,",",集計DB!I8)</f>
        <v>35.839032,139.074801</v>
      </c>
      <c r="G8" s="10" t="str">
        <f>集計DB!R8</f>
        <v>https://vermin-network.s3.amazonaws.com/a0210e8d03a9e32f111e5b19e93f54f8753b8762998fa1ff44cd82edf16bccae.jpg</v>
      </c>
      <c r="H8" s="5">
        <f>集計DB!A8</f>
        <v>3</v>
      </c>
    </row>
    <row r="9" spans="1:8" ht="15.75" customHeight="1">
      <c r="A9" s="9">
        <f>IFERROR(集計DB!C9,"")</f>
        <v>44991.066932870373</v>
      </c>
      <c r="B9" s="1" t="str">
        <f>集計DB!D9</f>
        <v>2023-03-06</v>
      </c>
      <c r="C9" s="5" t="str">
        <f>集計DB!E9</f>
        <v>イノシシ</v>
      </c>
      <c r="D9" s="5" t="str">
        <f>集計DB!F9</f>
        <v>奥多摩町氷川177</v>
      </c>
      <c r="E9" s="5" t="str">
        <f ca="1">集計DB!G9</f>
        <v>奥多摩町氷川</v>
      </c>
      <c r="F9" s="5" t="str">
        <f>CONCATENATE(集計DB!H9,",",集計DB!I9)</f>
        <v>35.807999,139.097741</v>
      </c>
      <c r="G9" s="1">
        <f>集計DB!R9</f>
        <v>0</v>
      </c>
      <c r="H9" s="5">
        <f>集計DB!A9</f>
        <v>4</v>
      </c>
    </row>
    <row r="10" spans="1:8" ht="15.75" customHeight="1">
      <c r="A10" s="9">
        <f>IFERROR(集計DB!C10,"")</f>
        <v>44991.063831018517</v>
      </c>
      <c r="B10" s="1" t="str">
        <f>集計DB!D10</f>
        <v>2023-03-06</v>
      </c>
      <c r="C10" s="5" t="str">
        <f>集計DB!E10</f>
        <v>イノシシ</v>
      </c>
      <c r="D10" s="5" t="str">
        <f>集計DB!F10</f>
        <v>奥多摩町氷川210</v>
      </c>
      <c r="E10" s="5" t="str">
        <f ca="1">集計DB!G10</f>
        <v>奥多摩町氷川</v>
      </c>
      <c r="F10" s="5" t="str">
        <f>CONCATENATE(集計DB!H10,",",集計DB!I10)</f>
        <v>35.809215,139.09666</v>
      </c>
      <c r="G10" s="10" t="str">
        <f>集計DB!R10</f>
        <v>https://vermin-network.s3.amazonaws.com/548f9545f7516cad8b2c6e4b7594530ea639e371d8658198888c9fec90fb4893.jpg</v>
      </c>
      <c r="H10" s="5">
        <f>集計DB!A10</f>
        <v>4</v>
      </c>
    </row>
    <row r="11" spans="1:8" ht="15.75" customHeight="1">
      <c r="A11" s="9">
        <f>IFERROR(集計DB!C11,"")</f>
        <v>44991.026469907411</v>
      </c>
      <c r="B11" s="1" t="str">
        <f>集計DB!D11</f>
        <v>2023-03-06</v>
      </c>
      <c r="C11" s="5" t="str">
        <f>集計DB!E11</f>
        <v>イノシシ</v>
      </c>
      <c r="D11" s="5" t="str">
        <f>集計DB!F11</f>
        <v>奥多摩町氷川177</v>
      </c>
      <c r="E11" s="5" t="str">
        <f ca="1">集計DB!G11</f>
        <v>奥多摩町氷川</v>
      </c>
      <c r="F11" s="5" t="str">
        <f>CONCATENATE(集計DB!H11,",",集計DB!I11)</f>
        <v>35.807999,139.097741</v>
      </c>
      <c r="G11" s="1">
        <f>集計DB!R11</f>
        <v>0</v>
      </c>
      <c r="H11" s="5">
        <f>集計DB!A11</f>
        <v>4</v>
      </c>
    </row>
    <row r="12" spans="1:8" ht="15.75" customHeight="1">
      <c r="A12" s="9">
        <f>IFERROR(集計DB!C12,"")</f>
        <v>44990.926435185182</v>
      </c>
      <c r="B12" s="1" t="str">
        <f>集計DB!D12</f>
        <v>2023-03-05</v>
      </c>
      <c r="C12" s="5" t="str">
        <f>集計DB!E12</f>
        <v>イノシシ</v>
      </c>
      <c r="D12" s="5" t="str">
        <f>集計DB!F12</f>
        <v>958 Sakai, Okutama, Nishitama District, Tokyo, Tokyo 198-0222, Japan</v>
      </c>
      <c r="E12" s="5" t="str">
        <f ca="1">集計DB!G12</f>
        <v/>
      </c>
      <c r="F12" s="5" t="str">
        <f>CONCATENATE(集計DB!H12,",",集計DB!I12)</f>
        <v>35.792433,139.055598</v>
      </c>
      <c r="G12" s="10" t="str">
        <f>集計DB!R12</f>
        <v>https://vermin-network.s3.amazonaws.com/ff444f80356ef93414b8f1760e1bcc9b1d1bec463787b552b9299c54af394895.jpg</v>
      </c>
      <c r="H12" s="5">
        <f>集計DB!A12</f>
        <v>3</v>
      </c>
    </row>
    <row r="13" spans="1:8" ht="15.75" customHeight="1">
      <c r="A13" s="9">
        <f>IFERROR(集計DB!C13,"")</f>
        <v>44990.917199074072</v>
      </c>
      <c r="B13" s="1" t="str">
        <f>集計DB!D13</f>
        <v>2023-03-05</v>
      </c>
      <c r="C13" s="5" t="str">
        <f>集計DB!E13</f>
        <v>サル</v>
      </c>
      <c r="D13" s="5" t="str">
        <f>集計DB!F13</f>
        <v>Japan, 〒198-0212 Tokyo, Nishitama District, Tokyo, Okutama, Hikawa, 川乗橋（バス）</v>
      </c>
      <c r="E13" s="5" t="str">
        <f ca="1">集計DB!G13</f>
        <v/>
      </c>
      <c r="F13" s="5" t="str">
        <f>CONCATENATE(集計DB!H13,",",集計DB!I13)</f>
        <v>35.832806,139.076509</v>
      </c>
      <c r="G13" s="10" t="str">
        <f>集計DB!R13</f>
        <v>https://vermin-network.s3.amazonaws.com/fd0b9607beac2a516ffd167d86d162552f6c86c54bd9be033caeafb572e0a1a6.jpg</v>
      </c>
      <c r="H13" s="5">
        <f>集計DB!A13</f>
        <v>3</v>
      </c>
    </row>
    <row r="14" spans="1:8" ht="15.75" customHeight="1">
      <c r="A14" s="9">
        <f>IFERROR(集計DB!C14,"")</f>
        <v>44990.895104166666</v>
      </c>
      <c r="B14" s="1" t="str">
        <f>集計DB!D14</f>
        <v>2023-03-05</v>
      </c>
      <c r="C14" s="5" t="str">
        <f>集計DB!E14</f>
        <v>その他、わからない</v>
      </c>
      <c r="D14" s="5" t="str">
        <f>集計DB!F14</f>
        <v>奥多摩町氷川760</v>
      </c>
      <c r="E14" s="5" t="str">
        <f ca="1">集計DB!G14</f>
        <v>奥多摩町氷川</v>
      </c>
      <c r="F14" s="5" t="str">
        <f>CONCATENATE(集計DB!H14,",",集計DB!I14)</f>
        <v>35.803722,139.101138</v>
      </c>
      <c r="G14" s="1">
        <f>集計DB!R14</f>
        <v>0</v>
      </c>
      <c r="H14" s="5">
        <f>集計DB!A14</f>
        <v>4</v>
      </c>
    </row>
    <row r="15" spans="1:8" ht="15.75" customHeight="1">
      <c r="A15" s="9">
        <f>IFERROR(集計DB!C15,"")</f>
        <v>44990.809930555559</v>
      </c>
      <c r="B15" s="1" t="str">
        <f>集計DB!D15</f>
        <v>2023-03-05</v>
      </c>
      <c r="C15" s="5" t="str">
        <f>集計DB!E15</f>
        <v>イノシシ</v>
      </c>
      <c r="D15" s="5" t="str">
        <f>集計DB!F15</f>
        <v>奥多摩町氷川760</v>
      </c>
      <c r="E15" s="5" t="str">
        <f ca="1">集計DB!G15</f>
        <v>奥多摩町氷川</v>
      </c>
      <c r="F15" s="5" t="str">
        <f>CONCATENATE(集計DB!H15,",",集計DB!I15)</f>
        <v>35.803722,139.101138</v>
      </c>
      <c r="G15" s="1">
        <f>集計DB!R15</f>
        <v>0</v>
      </c>
      <c r="H15" s="5">
        <f>集計DB!A15</f>
        <v>4</v>
      </c>
    </row>
    <row r="16" spans="1:8" ht="15.75" customHeight="1">
      <c r="A16" s="9">
        <f>IFERROR(集計DB!C16,"")</f>
        <v>44990.779803240737</v>
      </c>
      <c r="B16" s="1" t="str">
        <f>集計DB!D16</f>
        <v>2023-03-05</v>
      </c>
      <c r="C16" s="5" t="str">
        <f>集計DB!E16</f>
        <v>イノシシ</v>
      </c>
      <c r="D16" s="5" t="str">
        <f>集計DB!F16</f>
        <v>198-0212 奥多摩町氷川７０２</v>
      </c>
      <c r="E16" s="5" t="str">
        <f ca="1">集計DB!G16</f>
        <v>奥多摩町氷川</v>
      </c>
      <c r="F16" s="5" t="str">
        <f>CONCATENATE(集計DB!H16,",",集計DB!I16)</f>
        <v>35.807168,139.099335</v>
      </c>
      <c r="G16" s="1">
        <f>集計DB!R16</f>
        <v>0</v>
      </c>
      <c r="H16" s="5">
        <f>集計DB!A16</f>
        <v>4</v>
      </c>
    </row>
    <row r="17" spans="1:8" ht="15.75" customHeight="1">
      <c r="A17" s="9">
        <f>IFERROR(集計DB!C17,"")</f>
        <v>44990.708518518521</v>
      </c>
      <c r="B17" s="1" t="str">
        <f>集計DB!D17</f>
        <v>2023-03-05</v>
      </c>
      <c r="C17" s="5" t="str">
        <f>集計DB!E17</f>
        <v>サル</v>
      </c>
      <c r="D17" s="5" t="str">
        <f>集計DB!F17</f>
        <v>198-0225 奥多摩町川野１１２５</v>
      </c>
      <c r="E17" s="5" t="str">
        <f ca="1">集計DB!G17</f>
        <v>奥多摩町川野</v>
      </c>
      <c r="F17" s="5" t="str">
        <f>CONCATENATE(集計DB!H17,",",集計DB!I17)</f>
        <v>35.793181,139.003091</v>
      </c>
      <c r="G17" s="10" t="str">
        <f>集計DB!R17</f>
        <v>https://vermin-network.s3.amazonaws.com/09f07886eed2429f3c8930b764ae2e26c6e82628f08d4dcf93ee8ae7f6665425.jpg</v>
      </c>
      <c r="H17" s="5">
        <f>集計DB!A17</f>
        <v>1</v>
      </c>
    </row>
    <row r="18" spans="1:8" ht="15.75" customHeight="1">
      <c r="A18" s="9">
        <f>IFERROR(集計DB!C18,"")</f>
        <v>44990.574432870373</v>
      </c>
      <c r="B18" s="1" t="str">
        <f>集計DB!D18</f>
        <v>2023-03-05</v>
      </c>
      <c r="C18" s="5" t="str">
        <f>集計DB!E18</f>
        <v>イノシシ</v>
      </c>
      <c r="D18" s="5" t="str">
        <f>集計DB!F18</f>
        <v>奥多摩町</v>
      </c>
      <c r="E18" s="5" t="str">
        <f ca="1">集計DB!G18</f>
        <v>奥多摩町</v>
      </c>
      <c r="F18" s="5" t="str">
        <f>CONCATENATE(集計DB!H18,",",集計DB!I18)</f>
        <v>35.814096,139.129062</v>
      </c>
      <c r="G18" s="1">
        <f>集計DB!R18</f>
        <v>0</v>
      </c>
      <c r="H18" s="5">
        <f>集計DB!A18</f>
        <v>4</v>
      </c>
    </row>
    <row r="19" spans="1:8" ht="15.75" customHeight="1">
      <c r="A19" s="9">
        <f>IFERROR(集計DB!C19,"")</f>
        <v>44990.562245370369</v>
      </c>
      <c r="B19" s="1" t="str">
        <f>集計DB!D19</f>
        <v>2023-03-05</v>
      </c>
      <c r="C19" s="5" t="str">
        <f>集計DB!E19</f>
        <v>サル</v>
      </c>
      <c r="D19" s="5" t="str">
        <f>集計DB!F19</f>
        <v>奥多摩町氷川177</v>
      </c>
      <c r="E19" s="5" t="str">
        <f ca="1">集計DB!G19</f>
        <v>奥多摩町氷川</v>
      </c>
      <c r="F19" s="5" t="str">
        <f>CONCATENATE(集計DB!H19,",",集計DB!I19)</f>
        <v>35.807999,139.097741</v>
      </c>
      <c r="G19" s="1">
        <f>集計DB!R19</f>
        <v>0</v>
      </c>
      <c r="H19" s="5">
        <f>集計DB!A19</f>
        <v>4</v>
      </c>
    </row>
    <row r="20" spans="1:8" ht="15.75" customHeight="1">
      <c r="A20" s="9">
        <f>IFERROR(集計DB!C20,"")</f>
        <v>44990.554722222223</v>
      </c>
      <c r="B20" s="1" t="str">
        <f>集計DB!D20</f>
        <v>2023-03-05</v>
      </c>
      <c r="C20" s="5" t="str">
        <f>集計DB!E20</f>
        <v>サル</v>
      </c>
      <c r="D20" s="5" t="str">
        <f>集計DB!F20</f>
        <v>198-0212 奥多摩町氷川１１８４−２</v>
      </c>
      <c r="E20" s="5" t="str">
        <f ca="1">集計DB!G20</f>
        <v>奥多摩町氷川</v>
      </c>
      <c r="F20" s="5" t="str">
        <f>CONCATENATE(集計DB!H20,",",集計DB!I20)</f>
        <v>35.802011,139.085947</v>
      </c>
      <c r="G20" s="10" t="str">
        <f>集計DB!R20</f>
        <v>https://vermin-network.s3.amazonaws.com/18057449d44811e865d19ab051d5a63b2bb0711c179d62d7368d0ff751b04f0c.jpg</v>
      </c>
      <c r="H20" s="5">
        <f>集計DB!A20</f>
        <v>1</v>
      </c>
    </row>
    <row r="21" spans="1:8" ht="15.75" customHeight="1">
      <c r="A21" s="9">
        <f>IFERROR(集計DB!C21,"")</f>
        <v>44990.554074074076</v>
      </c>
      <c r="B21" s="1" t="str">
        <f>集計DB!D21</f>
        <v>2023-03-05</v>
      </c>
      <c r="C21" s="5" t="str">
        <f>集計DB!E21</f>
        <v>その他、わからない</v>
      </c>
      <c r="D21" s="5" t="str">
        <f>集計DB!F21</f>
        <v>198-0212 奥多摩町氷川２７８−１ 奥多摩町立氷川小学校</v>
      </c>
      <c r="E21" s="5" t="str">
        <f ca="1">集計DB!G21</f>
        <v>奥多摩町氷川</v>
      </c>
      <c r="F21" s="5" t="str">
        <f>CONCATENATE(集計DB!H21,",",集計DB!I21)</f>
        <v>35.810169,139.097288</v>
      </c>
      <c r="G21" s="1">
        <f>集計DB!R21</f>
        <v>0</v>
      </c>
      <c r="H21" s="5">
        <f>集計DB!A21</f>
        <v>1</v>
      </c>
    </row>
    <row r="22" spans="1:8" ht="15.75" customHeight="1">
      <c r="A22" s="9">
        <f>IFERROR(集計DB!C22,"")</f>
        <v>44990.553078703706</v>
      </c>
      <c r="B22" s="1" t="str">
        <f>集計DB!D22</f>
        <v>2023-03-05</v>
      </c>
      <c r="C22" s="5" t="str">
        <f>集計DB!E22</f>
        <v>イノシシ</v>
      </c>
      <c r="D22" s="5" t="str">
        <f>集計DB!F22</f>
        <v>奥多摩町氷川７６０</v>
      </c>
      <c r="E22" s="5" t="str">
        <f ca="1">集計DB!G22</f>
        <v>奥多摩町氷川</v>
      </c>
      <c r="F22" s="5" t="str">
        <f>CONCATENATE(集計DB!H22,",",集計DB!I22)</f>
        <v>35.803733,139.101163</v>
      </c>
      <c r="G22" s="1">
        <f>集計DB!R22</f>
        <v>0</v>
      </c>
      <c r="H22" s="5">
        <f>集計DB!A22</f>
        <v>4</v>
      </c>
    </row>
    <row r="23" spans="1:8" ht="15.75" customHeight="1">
      <c r="A23" s="9">
        <f>IFERROR(集計DB!C23,"")</f>
        <v>44990.549097222225</v>
      </c>
      <c r="B23" s="1" t="str">
        <f>集計DB!D23</f>
        <v>2023-03-05</v>
      </c>
      <c r="C23" s="5" t="str">
        <f>集計DB!E23</f>
        <v>シカ</v>
      </c>
      <c r="D23" s="5" t="str">
        <f>集計DB!F23</f>
        <v>奥多摩町境６５４</v>
      </c>
      <c r="E23" s="5" t="str">
        <f ca="1">集計DB!G23</f>
        <v>奥多摩町境</v>
      </c>
      <c r="F23" s="5" t="str">
        <f>CONCATENATE(集計DB!H23,",",集計DB!I23)</f>
        <v>35.787492,139.076863</v>
      </c>
      <c r="G23" s="1">
        <f>集計DB!R23</f>
        <v>0</v>
      </c>
      <c r="H23" s="5">
        <f>集計DB!A23</f>
        <v>4</v>
      </c>
    </row>
    <row r="24" spans="1:8" ht="15.75" customHeight="1">
      <c r="A24" s="9">
        <f>IFERROR(集計DB!C24,"")</f>
        <v>44990.483067129629</v>
      </c>
      <c r="B24" s="1" t="str">
        <f>集計DB!D24</f>
        <v>2023-03-05</v>
      </c>
      <c r="C24" s="5" t="str">
        <f>集計DB!E24</f>
        <v>その他、わからない</v>
      </c>
      <c r="D24" s="5" t="str">
        <f>集計DB!F24</f>
        <v>409-0318 山梨県北都留郡丹波山村鴨沢５０６２</v>
      </c>
      <c r="E24" s="5" t="str">
        <f ca="1">集計DB!G24</f>
        <v/>
      </c>
      <c r="F24" s="5" t="str">
        <f>CONCATENATE(集計DB!H24,",",集計DB!I24)</f>
        <v>35.783773,138.985761</v>
      </c>
      <c r="G24" s="10" t="str">
        <f>集計DB!R24</f>
        <v>https://vermin-network.s3.amazonaws.com/12a9ebc432f4252081b052a0ea78a936f93134a47f221bafe39cfba5f5ab759a.jpg</v>
      </c>
      <c r="H24" s="5">
        <f>集計DB!A24</f>
        <v>1</v>
      </c>
    </row>
    <row r="25" spans="1:8" ht="15.75" customHeight="1">
      <c r="A25" s="9">
        <f>IFERROR(集計DB!C25,"")</f>
        <v>44990.434317129628</v>
      </c>
      <c r="B25" s="1" t="str">
        <f>集計DB!D25</f>
        <v>2023-03-05</v>
      </c>
      <c r="C25" s="5" t="str">
        <f>集計DB!E25</f>
        <v>サル</v>
      </c>
      <c r="D25" s="5" t="str">
        <f>集計DB!F25</f>
        <v>奥多摩町氷川215-6</v>
      </c>
      <c r="E25" s="5" t="str">
        <f ca="1">集計DB!G25</f>
        <v>奥多摩町氷川</v>
      </c>
      <c r="F25" s="5" t="str">
        <f>CONCATENATE(集計DB!H25,",",集計DB!I25)</f>
        <v>35.809542,139.096196</v>
      </c>
      <c r="G25" s="1">
        <f>集計DB!R25</f>
        <v>0</v>
      </c>
      <c r="H25" s="5">
        <f>集計DB!A25</f>
        <v>5</v>
      </c>
    </row>
    <row r="26" spans="1:8" ht="15.75" customHeight="1">
      <c r="A26" s="9">
        <f>IFERROR(集計DB!C26,"")</f>
        <v>44990.37358796296</v>
      </c>
      <c r="B26" s="1" t="str">
        <f>集計DB!D26</f>
        <v>2023-03-05</v>
      </c>
      <c r="C26" s="5" t="str">
        <f>集計DB!E26</f>
        <v>サル</v>
      </c>
      <c r="D26" s="5" t="str">
        <f>集計DB!F26</f>
        <v>198-0221 奥多摩町留浦１３３７</v>
      </c>
      <c r="E26" s="5" t="str">
        <f ca="1">集計DB!G26</f>
        <v>奥多摩町留浦</v>
      </c>
      <c r="F26" s="5" t="str">
        <f>CONCATENATE(集計DB!H26,",",集計DB!I26)</f>
        <v>35.793302,139.010745</v>
      </c>
      <c r="G26" s="10" t="str">
        <f>集計DB!R26</f>
        <v>https://vermin-network.s3.amazonaws.com/bf73553ef65830fc746ed96a860bf91acc1cf1f61124bd5425f8a918085aa4a5.jpg</v>
      </c>
      <c r="H26" s="5">
        <f>集計DB!A26</f>
        <v>1</v>
      </c>
    </row>
    <row r="27" spans="1:8" ht="15.75" customHeight="1">
      <c r="A27" s="9">
        <f>IFERROR(集計DB!C27,"")</f>
        <v>44990.273101851853</v>
      </c>
      <c r="B27" s="1" t="str">
        <f>集計DB!D27</f>
        <v>2023-03-05</v>
      </c>
      <c r="C27" s="5" t="str">
        <f>集計DB!E27</f>
        <v>サル</v>
      </c>
      <c r="D27" s="5" t="str">
        <f>集計DB!F27</f>
        <v>198-0221 奥多摩町留浦１３２０−１０</v>
      </c>
      <c r="E27" s="5" t="str">
        <f ca="1">集計DB!G27</f>
        <v>奥多摩町留浦</v>
      </c>
      <c r="F27" s="5" t="str">
        <f>CONCATENATE(集計DB!H27,",",集計DB!I27)</f>
        <v>35.793244,139.01164</v>
      </c>
      <c r="G27" s="10" t="str">
        <f>集計DB!R27</f>
        <v>https://vermin-network.s3.amazonaws.com/6f60da840f111a2b4c38e6ce0b02f68397d83a4e9adf7ebdfd470e5dc813dbba.jpg</v>
      </c>
      <c r="H27" s="5">
        <f>集計DB!A27</f>
        <v>1</v>
      </c>
    </row>
    <row r="28" spans="1:8" ht="15.75" customHeight="1">
      <c r="A28" s="9">
        <f>IFERROR(集計DB!C28,"")</f>
        <v>44990.097708333335</v>
      </c>
      <c r="B28" s="1" t="str">
        <f>集計DB!D28</f>
        <v>2023-03-05</v>
      </c>
      <c r="C28" s="5" t="str">
        <f>集計DB!E28</f>
        <v>イノシシ</v>
      </c>
      <c r="D28" s="5" t="str">
        <f>集計DB!F28</f>
        <v>奥多摩町氷川210</v>
      </c>
      <c r="E28" s="5" t="str">
        <f ca="1">集計DB!G28</f>
        <v>奥多摩町氷川</v>
      </c>
      <c r="F28" s="5" t="str">
        <f>CONCATENATE(集計DB!H28,",",集計DB!I28)</f>
        <v>35.809215,139.09666</v>
      </c>
      <c r="G28" s="10" t="str">
        <f>集計DB!R28</f>
        <v>https://vermin-network.s3.amazonaws.com/a8b6836130f7d10c803553a8c16ebb8241345e3a4a22c7edc9cb5c7b02b8c081.jpg</v>
      </c>
      <c r="H28" s="5">
        <f>集計DB!A28</f>
        <v>4</v>
      </c>
    </row>
    <row r="29" spans="1:8" ht="15.75" customHeight="1">
      <c r="A29" s="9">
        <f>IFERROR(集計DB!C29,"")</f>
        <v>44990.00408564815</v>
      </c>
      <c r="B29" s="1" t="str">
        <f>集計DB!D29</f>
        <v>2023-03-05</v>
      </c>
      <c r="C29" s="5" t="str">
        <f>集計DB!E29</f>
        <v>イノシシ</v>
      </c>
      <c r="D29" s="5" t="str">
        <f>集計DB!F29</f>
        <v>79 Sakai, Okutama, Nishitama District, Tokyo, Tokyo 198-0222, Japan</v>
      </c>
      <c r="E29" s="5" t="str">
        <f ca="1">集計DB!G29</f>
        <v/>
      </c>
      <c r="F29" s="5" t="str">
        <f>CONCATENATE(集計DB!H29,",",集計DB!I29)</f>
        <v>35.799994,139.07954</v>
      </c>
      <c r="G29" s="1">
        <f>集計DB!R29</f>
        <v>0</v>
      </c>
      <c r="H29" s="5">
        <f>集計DB!A29</f>
        <v>3</v>
      </c>
    </row>
    <row r="30" spans="1:8" ht="15.75" customHeight="1">
      <c r="A30" s="9">
        <f>IFERROR(集計DB!C30,"")</f>
        <v>44989.893993055557</v>
      </c>
      <c r="B30" s="1" t="str">
        <f>集計DB!D30</f>
        <v>2023-03-04</v>
      </c>
      <c r="C30" s="5" t="str">
        <f>集計DB!E30</f>
        <v>シカ</v>
      </c>
      <c r="D30" s="5" t="str">
        <f>集計DB!F30</f>
        <v>奥多摩町氷川760</v>
      </c>
      <c r="E30" s="5" t="str">
        <f ca="1">集計DB!G30</f>
        <v>奥多摩町氷川</v>
      </c>
      <c r="F30" s="5" t="str">
        <f>CONCATENATE(集計DB!H30,",",集計DB!I30)</f>
        <v>35.803722,139.101138</v>
      </c>
      <c r="G30" s="1">
        <f>集計DB!R30</f>
        <v>0</v>
      </c>
      <c r="H30" s="5">
        <f>集計DB!A30</f>
        <v>4</v>
      </c>
    </row>
    <row r="31" spans="1:8" ht="15.75" customHeight="1">
      <c r="A31" s="9">
        <f>IFERROR(集計DB!C31,"")</f>
        <v>44989.871724537035</v>
      </c>
      <c r="B31" s="1" t="str">
        <f>集計DB!D31</f>
        <v>2023-03-04</v>
      </c>
      <c r="C31" s="5" t="str">
        <f>集計DB!E31</f>
        <v>イノシシ</v>
      </c>
      <c r="D31" s="5" t="str">
        <f>集計DB!F31</f>
        <v/>
      </c>
      <c r="E31" s="5" t="str">
        <f ca="1">集計DB!G31</f>
        <v/>
      </c>
      <c r="F31" s="5" t="str">
        <f>CONCATENATE(集計DB!H31,",",集計DB!I31)</f>
        <v>35.78823,139.037461</v>
      </c>
      <c r="G31" s="1">
        <f>集計DB!R31</f>
        <v>0</v>
      </c>
      <c r="H31" s="5">
        <f>集計DB!A31</f>
        <v>3</v>
      </c>
    </row>
    <row r="32" spans="1:8" ht="15.75" customHeight="1">
      <c r="A32" s="9">
        <f>IFERROR(集計DB!C32,"")</f>
        <v>44989.871516203704</v>
      </c>
      <c r="B32" s="1" t="str">
        <f>集計DB!D32</f>
        <v>2023-03-04</v>
      </c>
      <c r="C32" s="5" t="str">
        <f>集計DB!E32</f>
        <v>イノシシ</v>
      </c>
      <c r="D32" s="5" t="str">
        <f>集計DB!F32</f>
        <v/>
      </c>
      <c r="E32" s="5" t="str">
        <f ca="1">集計DB!G32</f>
        <v/>
      </c>
      <c r="F32" s="5" t="str">
        <f>CONCATENATE(集計DB!H32,",",集計DB!I32)</f>
        <v>35.803349,139.094333</v>
      </c>
      <c r="G32" s="1">
        <f>集計DB!R32</f>
        <v>0</v>
      </c>
      <c r="H32" s="5">
        <f>集計DB!A32</f>
        <v>4</v>
      </c>
    </row>
    <row r="33" spans="1:8" ht="15.75" customHeight="1">
      <c r="A33" s="9">
        <f>IFERROR(集計DB!C33,"")</f>
        <v>44989.871203703704</v>
      </c>
      <c r="B33" s="1" t="str">
        <f>集計DB!D33</f>
        <v>2023-03-04</v>
      </c>
      <c r="C33" s="5" t="str">
        <f>集計DB!E33</f>
        <v>サル</v>
      </c>
      <c r="D33" s="5" t="str">
        <f>集計DB!F33</f>
        <v/>
      </c>
      <c r="E33" s="5" t="str">
        <f ca="1">集計DB!G33</f>
        <v/>
      </c>
      <c r="F33" s="5" t="str">
        <f>CONCATENATE(集計DB!H33,",",集計DB!I33)</f>
        <v>35.798689,139.053983</v>
      </c>
      <c r="G33" s="1">
        <f>集計DB!R33</f>
        <v>0</v>
      </c>
      <c r="H33" s="5">
        <f>集計DB!A33</f>
        <v>1</v>
      </c>
    </row>
    <row r="34" spans="1:8" ht="15.75" customHeight="1">
      <c r="A34" s="9" t="str">
        <f>IFERROR(集計DB!C34,"")</f>
        <v/>
      </c>
      <c r="B34" s="1" t="str">
        <f>集計DB!D34</f>
        <v>0</v>
      </c>
      <c r="C34" s="5" t="str">
        <f>集計DB!E34</f>
        <v/>
      </c>
      <c r="D34" s="5" t="str">
        <f>集計DB!F34</f>
        <v/>
      </c>
      <c r="E34" s="5" t="str">
        <f ca="1">集計DB!G34</f>
        <v/>
      </c>
      <c r="F34" s="5" t="str">
        <f>CONCATENATE(集計DB!H34,",",集計DB!I34)</f>
        <v>0,0</v>
      </c>
      <c r="G34" s="1">
        <f>集計DB!R34</f>
        <v>0</v>
      </c>
      <c r="H34" s="5">
        <f>集計DB!A34</f>
        <v>0</v>
      </c>
    </row>
    <row r="35" spans="1:8" ht="15.75" customHeight="1">
      <c r="A35" s="9" t="str">
        <f>IFERROR(集計DB!C35,"")</f>
        <v/>
      </c>
      <c r="B35" s="1" t="str">
        <f>集計DB!D35</f>
        <v>0</v>
      </c>
      <c r="C35" s="5" t="str">
        <f>集計DB!E35</f>
        <v/>
      </c>
      <c r="D35" s="5" t="str">
        <f>集計DB!F35</f>
        <v/>
      </c>
      <c r="E35" s="5" t="str">
        <f ca="1">集計DB!G35</f>
        <v/>
      </c>
      <c r="F35" s="5" t="str">
        <f>CONCATENATE(集計DB!H35,",",集計DB!I35)</f>
        <v>0,0</v>
      </c>
      <c r="G35" s="1">
        <f>集計DB!R35</f>
        <v>0</v>
      </c>
      <c r="H35" s="5">
        <f>集計DB!A35</f>
        <v>0</v>
      </c>
    </row>
    <row r="36" spans="1:8" ht="15.75" customHeight="1">
      <c r="A36" s="9" t="str">
        <f>IFERROR(集計DB!C36,"")</f>
        <v/>
      </c>
      <c r="B36" s="1" t="str">
        <f>集計DB!D36</f>
        <v>0</v>
      </c>
      <c r="C36" s="5" t="str">
        <f>集計DB!E36</f>
        <v/>
      </c>
      <c r="D36" s="5" t="str">
        <f>集計DB!F36</f>
        <v/>
      </c>
      <c r="E36" s="5" t="str">
        <f ca="1">集計DB!G36</f>
        <v/>
      </c>
      <c r="F36" s="5" t="str">
        <f>CONCATENATE(集計DB!H36,",",集計DB!I36)</f>
        <v>0,0</v>
      </c>
      <c r="G36" s="1">
        <f>集計DB!R36</f>
        <v>0</v>
      </c>
      <c r="H36" s="5">
        <f>集計DB!A36</f>
        <v>0</v>
      </c>
    </row>
    <row r="37" spans="1:8" ht="15.75" customHeight="1">
      <c r="A37" s="9" t="str">
        <f>IFERROR(集計DB!C37,"")</f>
        <v/>
      </c>
      <c r="B37" s="1" t="str">
        <f>集計DB!D37</f>
        <v>0</v>
      </c>
      <c r="C37" s="5" t="str">
        <f>集計DB!E37</f>
        <v/>
      </c>
      <c r="D37" s="5" t="str">
        <f>集計DB!F37</f>
        <v/>
      </c>
      <c r="E37" s="5" t="str">
        <f ca="1">集計DB!G37</f>
        <v/>
      </c>
      <c r="F37" s="5" t="str">
        <f>CONCATENATE(集計DB!H37,",",集計DB!I37)</f>
        <v>0,0</v>
      </c>
      <c r="G37" s="1">
        <f>集計DB!R37</f>
        <v>0</v>
      </c>
      <c r="H37" s="5">
        <f>集計DB!A37</f>
        <v>0</v>
      </c>
    </row>
    <row r="38" spans="1:8" ht="15.75" customHeight="1">
      <c r="A38" s="9" t="str">
        <f>IFERROR(集計DB!C38,"")</f>
        <v/>
      </c>
      <c r="B38" s="1" t="str">
        <f>集計DB!D38</f>
        <v>0</v>
      </c>
      <c r="C38" s="5" t="str">
        <f>集計DB!E38</f>
        <v/>
      </c>
      <c r="D38" s="5" t="str">
        <f>集計DB!F38</f>
        <v/>
      </c>
      <c r="E38" s="5" t="str">
        <f ca="1">集計DB!G38</f>
        <v/>
      </c>
      <c r="F38" s="5" t="str">
        <f>CONCATENATE(集計DB!H38,",",集計DB!I38)</f>
        <v>0,0</v>
      </c>
      <c r="G38" s="1">
        <f>集計DB!R38</f>
        <v>0</v>
      </c>
      <c r="H38" s="5">
        <f>集計DB!A38</f>
        <v>0</v>
      </c>
    </row>
    <row r="39" spans="1:8" ht="15.75" customHeight="1">
      <c r="A39" s="9" t="str">
        <f>IFERROR(集計DB!C39,"")</f>
        <v/>
      </c>
      <c r="B39" s="1" t="str">
        <f>集計DB!D39</f>
        <v>0</v>
      </c>
      <c r="C39" s="5" t="str">
        <f>集計DB!E39</f>
        <v/>
      </c>
      <c r="D39" s="5" t="str">
        <f>集計DB!F39</f>
        <v/>
      </c>
      <c r="E39" s="5" t="str">
        <f ca="1">集計DB!G39</f>
        <v/>
      </c>
      <c r="F39" s="5" t="str">
        <f>CONCATENATE(集計DB!H39,",",集計DB!I39)</f>
        <v>0,0</v>
      </c>
      <c r="G39" s="1">
        <f>集計DB!R39</f>
        <v>0</v>
      </c>
      <c r="H39" s="5">
        <f>集計DB!A39</f>
        <v>0</v>
      </c>
    </row>
    <row r="40" spans="1:8" ht="15.75" customHeight="1">
      <c r="A40" s="9" t="str">
        <f>IFERROR(集計DB!C40,"")</f>
        <v/>
      </c>
      <c r="B40" s="1" t="str">
        <f>集計DB!D40</f>
        <v>0</v>
      </c>
      <c r="C40" s="5" t="str">
        <f>集計DB!E40</f>
        <v/>
      </c>
      <c r="D40" s="5" t="str">
        <f>集計DB!F40</f>
        <v/>
      </c>
      <c r="E40" s="5" t="str">
        <f ca="1">集計DB!G40</f>
        <v/>
      </c>
      <c r="F40" s="5" t="str">
        <f>CONCATENATE(集計DB!H40,",",集計DB!I40)</f>
        <v>0,0</v>
      </c>
      <c r="G40" s="1">
        <f>集計DB!R40</f>
        <v>0</v>
      </c>
      <c r="H40" s="5">
        <f>集計DB!A40</f>
        <v>0</v>
      </c>
    </row>
    <row r="41" spans="1:8" ht="15.75" customHeight="1">
      <c r="A41" s="9" t="str">
        <f>IFERROR(集計DB!C41,"")</f>
        <v/>
      </c>
      <c r="B41" s="1" t="str">
        <f>集計DB!D41</f>
        <v>0</v>
      </c>
      <c r="C41" s="5" t="str">
        <f>集計DB!E41</f>
        <v/>
      </c>
      <c r="D41" s="5" t="str">
        <f>集計DB!F41</f>
        <v/>
      </c>
      <c r="E41" s="5" t="str">
        <f ca="1">集計DB!G41</f>
        <v/>
      </c>
      <c r="F41" s="5" t="str">
        <f>CONCATENATE(集計DB!H41,",",集計DB!I41)</f>
        <v>0,0</v>
      </c>
      <c r="G41" s="1">
        <f>集計DB!R41</f>
        <v>0</v>
      </c>
      <c r="H41" s="5">
        <f>集計DB!A41</f>
        <v>0</v>
      </c>
    </row>
    <row r="42" spans="1:8" ht="15.75" customHeight="1">
      <c r="A42" s="9" t="str">
        <f>IFERROR(集計DB!C42,"")</f>
        <v/>
      </c>
      <c r="B42" s="1" t="str">
        <f>集計DB!D42</f>
        <v>0</v>
      </c>
      <c r="C42" s="5" t="str">
        <f>集計DB!E42</f>
        <v/>
      </c>
      <c r="D42" s="5" t="str">
        <f>集計DB!F42</f>
        <v/>
      </c>
      <c r="E42" s="5" t="str">
        <f ca="1">集計DB!G42</f>
        <v/>
      </c>
      <c r="F42" s="5" t="str">
        <f>CONCATENATE(集計DB!H42,",",集計DB!I42)</f>
        <v>0,0</v>
      </c>
      <c r="G42" s="1">
        <f>集計DB!R42</f>
        <v>0</v>
      </c>
      <c r="H42" s="5">
        <f>集計DB!A42</f>
        <v>0</v>
      </c>
    </row>
    <row r="43" spans="1:8" ht="15.75" customHeight="1">
      <c r="A43" s="9" t="str">
        <f>IFERROR(集計DB!C43,"")</f>
        <v/>
      </c>
      <c r="B43" s="1" t="str">
        <f>集計DB!D43</f>
        <v>0</v>
      </c>
      <c r="C43" s="5" t="str">
        <f>集計DB!E43</f>
        <v/>
      </c>
      <c r="D43" s="5" t="str">
        <f>集計DB!F43</f>
        <v/>
      </c>
      <c r="E43" s="5" t="str">
        <f ca="1">集計DB!G43</f>
        <v/>
      </c>
      <c r="F43" s="5" t="str">
        <f>CONCATENATE(集計DB!H43,",",集計DB!I43)</f>
        <v>0,0</v>
      </c>
      <c r="G43" s="1">
        <f>集計DB!R43</f>
        <v>0</v>
      </c>
      <c r="H43" s="5">
        <f>集計DB!A43</f>
        <v>0</v>
      </c>
    </row>
    <row r="44" spans="1:8" ht="15.75" customHeight="1">
      <c r="A44" s="9" t="str">
        <f>IFERROR(集計DB!C44,"")</f>
        <v/>
      </c>
      <c r="B44" s="1" t="str">
        <f>集計DB!D44</f>
        <v>0</v>
      </c>
      <c r="C44" s="5" t="str">
        <f>集計DB!E44</f>
        <v/>
      </c>
      <c r="D44" s="5" t="str">
        <f>集計DB!F44</f>
        <v/>
      </c>
      <c r="E44" s="5" t="str">
        <f ca="1">集計DB!G44</f>
        <v/>
      </c>
      <c r="F44" s="5" t="str">
        <f>CONCATENATE(集計DB!H44,",",集計DB!I44)</f>
        <v>0,0</v>
      </c>
      <c r="G44" s="1">
        <f>集計DB!R44</f>
        <v>0</v>
      </c>
      <c r="H44" s="5">
        <f>集計DB!A44</f>
        <v>0</v>
      </c>
    </row>
    <row r="45" spans="1:8" ht="15.75" customHeight="1">
      <c r="A45" s="9" t="str">
        <f>IFERROR(集計DB!C45,"")</f>
        <v/>
      </c>
      <c r="B45" s="1" t="str">
        <f>集計DB!D45</f>
        <v>0</v>
      </c>
      <c r="C45" s="5" t="str">
        <f>集計DB!E45</f>
        <v/>
      </c>
      <c r="D45" s="5" t="str">
        <f>集計DB!F45</f>
        <v/>
      </c>
      <c r="E45" s="5" t="str">
        <f ca="1">集計DB!G45</f>
        <v/>
      </c>
      <c r="F45" s="5" t="str">
        <f>CONCATENATE(集計DB!H45,",",集計DB!I45)</f>
        <v>0,0</v>
      </c>
      <c r="G45" s="1">
        <f>集計DB!R45</f>
        <v>0</v>
      </c>
      <c r="H45" s="5">
        <f>集計DB!A45</f>
        <v>0</v>
      </c>
    </row>
    <row r="46" spans="1:8" ht="15.75" customHeight="1">
      <c r="A46" s="9" t="str">
        <f>IFERROR(集計DB!C46,"")</f>
        <v/>
      </c>
      <c r="B46" s="1" t="str">
        <f>集計DB!D46</f>
        <v>0</v>
      </c>
      <c r="C46" s="5" t="str">
        <f>集計DB!E46</f>
        <v/>
      </c>
      <c r="D46" s="5" t="str">
        <f>集計DB!F46</f>
        <v/>
      </c>
      <c r="E46" s="5" t="str">
        <f ca="1">集計DB!G46</f>
        <v/>
      </c>
      <c r="F46" s="5" t="str">
        <f>CONCATENATE(集計DB!H46,",",集計DB!I46)</f>
        <v>0,0</v>
      </c>
      <c r="G46" s="1">
        <f>集計DB!R46</f>
        <v>0</v>
      </c>
      <c r="H46" s="5">
        <f>集計DB!A46</f>
        <v>0</v>
      </c>
    </row>
    <row r="47" spans="1:8" ht="15.75" customHeight="1">
      <c r="A47" s="9" t="str">
        <f>IFERROR(集計DB!C47,"")</f>
        <v/>
      </c>
      <c r="B47" s="1" t="str">
        <f>集計DB!D47</f>
        <v>0</v>
      </c>
      <c r="C47" s="5" t="str">
        <f>集計DB!E47</f>
        <v/>
      </c>
      <c r="D47" s="5" t="str">
        <f>集計DB!F47</f>
        <v/>
      </c>
      <c r="E47" s="5" t="str">
        <f ca="1">集計DB!G47</f>
        <v/>
      </c>
      <c r="F47" s="5" t="str">
        <f>CONCATENATE(集計DB!H47,",",集計DB!I47)</f>
        <v>0,0</v>
      </c>
      <c r="G47" s="1">
        <f>集計DB!R47</f>
        <v>0</v>
      </c>
      <c r="H47" s="5">
        <f>集計DB!A47</f>
        <v>0</v>
      </c>
    </row>
    <row r="48" spans="1:8" ht="15.75" customHeight="1">
      <c r="A48" s="9" t="str">
        <f>IFERROR(集計DB!C48,"")</f>
        <v/>
      </c>
      <c r="B48" s="1" t="str">
        <f>集計DB!D48</f>
        <v>0</v>
      </c>
      <c r="C48" s="5" t="str">
        <f>集計DB!E48</f>
        <v/>
      </c>
      <c r="D48" s="5" t="str">
        <f>集計DB!F48</f>
        <v/>
      </c>
      <c r="E48" s="5" t="str">
        <f ca="1">集計DB!G48</f>
        <v/>
      </c>
      <c r="F48" s="5" t="str">
        <f>CONCATENATE(集計DB!H48,",",集計DB!I48)</f>
        <v>0,0</v>
      </c>
      <c r="G48" s="1">
        <f>集計DB!R48</f>
        <v>0</v>
      </c>
      <c r="H48" s="5">
        <f>集計DB!A48</f>
        <v>0</v>
      </c>
    </row>
    <row r="49" spans="1:8" ht="15.75" customHeight="1">
      <c r="A49" s="9" t="str">
        <f>IFERROR(集計DB!C49,"")</f>
        <v/>
      </c>
      <c r="B49" s="1" t="str">
        <f>集計DB!D49</f>
        <v>0</v>
      </c>
      <c r="C49" s="5" t="str">
        <f>集計DB!E49</f>
        <v/>
      </c>
      <c r="D49" s="5" t="str">
        <f>集計DB!F49</f>
        <v/>
      </c>
      <c r="E49" s="5" t="str">
        <f ca="1">集計DB!G49</f>
        <v/>
      </c>
      <c r="F49" s="5" t="str">
        <f>CONCATENATE(集計DB!H49,",",集計DB!I49)</f>
        <v>0,0</v>
      </c>
      <c r="G49" s="1">
        <f>集計DB!R49</f>
        <v>0</v>
      </c>
      <c r="H49" s="5">
        <f>集計DB!A49</f>
        <v>0</v>
      </c>
    </row>
    <row r="50" spans="1:8" ht="15.75" customHeight="1">
      <c r="A50" s="9" t="str">
        <f>IFERROR(集計DB!C50,"")</f>
        <v/>
      </c>
      <c r="B50" s="1" t="str">
        <f>集計DB!D50</f>
        <v>0</v>
      </c>
      <c r="C50" s="5" t="str">
        <f>集計DB!E50</f>
        <v/>
      </c>
      <c r="D50" s="5" t="str">
        <f>集計DB!F50</f>
        <v/>
      </c>
      <c r="E50" s="5" t="str">
        <f ca="1">集計DB!G50</f>
        <v/>
      </c>
      <c r="F50" s="5" t="str">
        <f>CONCATENATE(集計DB!H50,",",集計DB!I50)</f>
        <v>0,0</v>
      </c>
      <c r="G50" s="1">
        <f>集計DB!R50</f>
        <v>0</v>
      </c>
      <c r="H50" s="5">
        <f>集計DB!A50</f>
        <v>0</v>
      </c>
    </row>
    <row r="51" spans="1:8" ht="15.75" customHeight="1">
      <c r="A51" s="9" t="str">
        <f>IFERROR(集計DB!C51,"")</f>
        <v/>
      </c>
      <c r="B51" s="1" t="str">
        <f>集計DB!D51</f>
        <v>0</v>
      </c>
      <c r="C51" s="5" t="str">
        <f>集計DB!E51</f>
        <v/>
      </c>
      <c r="D51" s="5" t="str">
        <f>集計DB!F51</f>
        <v/>
      </c>
      <c r="E51" s="5" t="str">
        <f ca="1">集計DB!G51</f>
        <v/>
      </c>
      <c r="F51" s="5" t="str">
        <f>CONCATENATE(集計DB!H51,",",集計DB!I51)</f>
        <v>0,0</v>
      </c>
      <c r="G51" s="1">
        <f>集計DB!R51</f>
        <v>0</v>
      </c>
      <c r="H51" s="5">
        <f>集計DB!A51</f>
        <v>0</v>
      </c>
    </row>
    <row r="52" spans="1:8" ht="15.75" customHeight="1">
      <c r="A52" s="9" t="str">
        <f>IFERROR(集計DB!C52,"")</f>
        <v/>
      </c>
      <c r="B52" s="1" t="str">
        <f>集計DB!D52</f>
        <v>0</v>
      </c>
      <c r="C52" s="5" t="str">
        <f>集計DB!E52</f>
        <v/>
      </c>
      <c r="D52" s="5" t="str">
        <f>集計DB!F52</f>
        <v/>
      </c>
      <c r="E52" s="5" t="str">
        <f ca="1">集計DB!G52</f>
        <v/>
      </c>
      <c r="F52" s="5" t="str">
        <f>CONCATENATE(集計DB!H52,",",集計DB!I52)</f>
        <v>0,0</v>
      </c>
      <c r="G52" s="1">
        <f>集計DB!R52</f>
        <v>0</v>
      </c>
      <c r="H52" s="5">
        <f>集計DB!A52</f>
        <v>0</v>
      </c>
    </row>
    <row r="53" spans="1:8" ht="15.75" customHeight="1">
      <c r="A53" s="9" t="str">
        <f>IFERROR(集計DB!C53,"")</f>
        <v/>
      </c>
      <c r="B53" s="1" t="str">
        <f>集計DB!D53</f>
        <v>0</v>
      </c>
      <c r="C53" s="5" t="str">
        <f>集計DB!E53</f>
        <v/>
      </c>
      <c r="D53" s="5" t="str">
        <f>集計DB!F53</f>
        <v/>
      </c>
      <c r="E53" s="5" t="str">
        <f ca="1">集計DB!G53</f>
        <v/>
      </c>
      <c r="F53" s="5" t="str">
        <f>CONCATENATE(集計DB!H53,",",集計DB!I53)</f>
        <v>0,0</v>
      </c>
      <c r="G53" s="1">
        <f>集計DB!R53</f>
        <v>0</v>
      </c>
      <c r="H53" s="5">
        <f>集計DB!A53</f>
        <v>0</v>
      </c>
    </row>
    <row r="54" spans="1:8" ht="15.75" customHeight="1">
      <c r="A54" s="9" t="str">
        <f>IFERROR(集計DB!C54,"")</f>
        <v/>
      </c>
      <c r="B54" s="1" t="str">
        <f>集計DB!D54</f>
        <v>0</v>
      </c>
      <c r="C54" s="5" t="str">
        <f>集計DB!E54</f>
        <v/>
      </c>
      <c r="D54" s="5" t="str">
        <f>集計DB!F54</f>
        <v/>
      </c>
      <c r="E54" s="5" t="str">
        <f ca="1">集計DB!G54</f>
        <v/>
      </c>
      <c r="F54" s="5" t="str">
        <f>CONCATENATE(集計DB!H54,",",集計DB!I54)</f>
        <v>0,0</v>
      </c>
      <c r="G54" s="1">
        <f>集計DB!R54</f>
        <v>0</v>
      </c>
      <c r="H54" s="5">
        <f>集計DB!A54</f>
        <v>0</v>
      </c>
    </row>
    <row r="55" spans="1:8" ht="15.75" customHeight="1">
      <c r="A55" s="9" t="str">
        <f>IFERROR(集計DB!C55,"")</f>
        <v/>
      </c>
      <c r="B55" s="1" t="str">
        <f>集計DB!D55</f>
        <v>0</v>
      </c>
      <c r="C55" s="5" t="str">
        <f>集計DB!E55</f>
        <v/>
      </c>
      <c r="D55" s="5" t="str">
        <f>集計DB!F55</f>
        <v/>
      </c>
      <c r="E55" s="5" t="str">
        <f ca="1">集計DB!G55</f>
        <v/>
      </c>
      <c r="F55" s="5" t="str">
        <f>CONCATENATE(集計DB!H55,",",集計DB!I55)</f>
        <v>0,0</v>
      </c>
      <c r="G55" s="1">
        <f>集計DB!R55</f>
        <v>0</v>
      </c>
      <c r="H55" s="5">
        <f>集計DB!A55</f>
        <v>0</v>
      </c>
    </row>
    <row r="56" spans="1:8" ht="15.75" customHeight="1">
      <c r="A56" s="9" t="str">
        <f>IFERROR(集計DB!C56,"")</f>
        <v/>
      </c>
      <c r="B56" s="1" t="str">
        <f>集計DB!D56</f>
        <v>0</v>
      </c>
      <c r="C56" s="5" t="str">
        <f>集計DB!E56</f>
        <v/>
      </c>
      <c r="D56" s="5" t="str">
        <f>集計DB!F56</f>
        <v/>
      </c>
      <c r="E56" s="5" t="str">
        <f ca="1">集計DB!G56</f>
        <v/>
      </c>
      <c r="F56" s="5" t="str">
        <f>CONCATENATE(集計DB!H56,",",集計DB!I56)</f>
        <v>0,0</v>
      </c>
      <c r="G56" s="1">
        <f>集計DB!R56</f>
        <v>0</v>
      </c>
      <c r="H56" s="5">
        <f>集計DB!A56</f>
        <v>0</v>
      </c>
    </row>
    <row r="57" spans="1:8" ht="15.75" customHeight="1">
      <c r="A57" s="9" t="str">
        <f>IFERROR(集計DB!C57,"")</f>
        <v/>
      </c>
      <c r="B57" s="1" t="str">
        <f>集計DB!D57</f>
        <v>0</v>
      </c>
      <c r="C57" s="5" t="str">
        <f>集計DB!E57</f>
        <v/>
      </c>
      <c r="D57" s="5" t="str">
        <f>集計DB!F57</f>
        <v/>
      </c>
      <c r="E57" s="5" t="str">
        <f ca="1">集計DB!G57</f>
        <v/>
      </c>
      <c r="F57" s="5" t="str">
        <f>CONCATENATE(集計DB!H57,",",集計DB!I57)</f>
        <v>0,0</v>
      </c>
      <c r="G57" s="1">
        <f>集計DB!R57</f>
        <v>0</v>
      </c>
      <c r="H57" s="5">
        <f>集計DB!A57</f>
        <v>0</v>
      </c>
    </row>
    <row r="58" spans="1:8" ht="15.75" customHeight="1">
      <c r="A58" s="9" t="str">
        <f>IFERROR(集計DB!C58,"")</f>
        <v/>
      </c>
      <c r="B58" s="1" t="str">
        <f>集計DB!D58</f>
        <v>0</v>
      </c>
      <c r="C58" s="5" t="str">
        <f>集計DB!E58</f>
        <v/>
      </c>
      <c r="D58" s="5" t="str">
        <f>集計DB!F58</f>
        <v/>
      </c>
      <c r="E58" s="5" t="str">
        <f ca="1">集計DB!G58</f>
        <v/>
      </c>
      <c r="F58" s="5" t="str">
        <f>CONCATENATE(集計DB!H58,",",集計DB!I58)</f>
        <v>0,0</v>
      </c>
      <c r="G58" s="1">
        <f>集計DB!R58</f>
        <v>0</v>
      </c>
      <c r="H58" s="5">
        <f>集計DB!A58</f>
        <v>0</v>
      </c>
    </row>
    <row r="59" spans="1:8" ht="15.75" customHeight="1">
      <c r="A59" s="9" t="str">
        <f>IFERROR(集計DB!C59,"")</f>
        <v/>
      </c>
      <c r="B59" s="1" t="str">
        <f>集計DB!D59</f>
        <v>0</v>
      </c>
      <c r="C59" s="5" t="str">
        <f>集計DB!E59</f>
        <v/>
      </c>
      <c r="D59" s="5" t="str">
        <f>集計DB!F59</f>
        <v/>
      </c>
      <c r="E59" s="5" t="str">
        <f ca="1">集計DB!G59</f>
        <v/>
      </c>
      <c r="F59" s="5" t="str">
        <f>CONCATENATE(集計DB!H59,",",集計DB!I59)</f>
        <v>0,0</v>
      </c>
      <c r="G59" s="1">
        <f>集計DB!R59</f>
        <v>0</v>
      </c>
      <c r="H59" s="5">
        <f>集計DB!A59</f>
        <v>0</v>
      </c>
    </row>
    <row r="60" spans="1:8" ht="15.75" customHeight="1">
      <c r="A60" s="9" t="str">
        <f>IFERROR(集計DB!C60,"")</f>
        <v/>
      </c>
      <c r="B60" s="1" t="str">
        <f>集計DB!D60</f>
        <v>0</v>
      </c>
      <c r="C60" s="5" t="str">
        <f>集計DB!E60</f>
        <v/>
      </c>
      <c r="D60" s="5" t="str">
        <f>集計DB!F60</f>
        <v/>
      </c>
      <c r="E60" s="5" t="str">
        <f ca="1">集計DB!G60</f>
        <v/>
      </c>
      <c r="F60" s="5" t="str">
        <f>CONCATENATE(集計DB!H60,",",集計DB!I60)</f>
        <v>0,0</v>
      </c>
      <c r="G60" s="1">
        <f>集計DB!R60</f>
        <v>0</v>
      </c>
      <c r="H60" s="5">
        <f>集計DB!A60</f>
        <v>0</v>
      </c>
    </row>
    <row r="61" spans="1:8" ht="15.75" customHeight="1">
      <c r="A61" s="9" t="str">
        <f>IFERROR(集計DB!C61,"")</f>
        <v/>
      </c>
      <c r="B61" s="1" t="str">
        <f>集計DB!D61</f>
        <v>0</v>
      </c>
      <c r="C61" s="5" t="str">
        <f>集計DB!E61</f>
        <v/>
      </c>
      <c r="D61" s="5" t="str">
        <f>集計DB!F61</f>
        <v/>
      </c>
      <c r="E61" s="5" t="str">
        <f ca="1">集計DB!G61</f>
        <v/>
      </c>
      <c r="F61" s="5" t="str">
        <f>CONCATENATE(集計DB!H61,",",集計DB!I61)</f>
        <v>0,0</v>
      </c>
      <c r="G61" s="1">
        <f>集計DB!R61</f>
        <v>0</v>
      </c>
      <c r="H61" s="5">
        <f>集計DB!A61</f>
        <v>0</v>
      </c>
    </row>
    <row r="62" spans="1:8" ht="15.75" customHeight="1">
      <c r="A62" s="9" t="str">
        <f>IFERROR(集計DB!C62,"")</f>
        <v/>
      </c>
      <c r="B62" s="1" t="str">
        <f>集計DB!D62</f>
        <v>0</v>
      </c>
      <c r="C62" s="5" t="str">
        <f>集計DB!E62</f>
        <v/>
      </c>
      <c r="D62" s="5" t="str">
        <f>集計DB!F62</f>
        <v/>
      </c>
      <c r="E62" s="5" t="str">
        <f ca="1">集計DB!G62</f>
        <v/>
      </c>
      <c r="F62" s="5" t="str">
        <f>CONCATENATE(集計DB!H62,",",集計DB!I62)</f>
        <v>0,0</v>
      </c>
      <c r="G62" s="1">
        <f>集計DB!R62</f>
        <v>0</v>
      </c>
      <c r="H62" s="5">
        <f>集計DB!A62</f>
        <v>0</v>
      </c>
    </row>
    <row r="63" spans="1:8" ht="15.75" customHeight="1">
      <c r="A63" s="9" t="str">
        <f>IFERROR(集計DB!C63,"")</f>
        <v/>
      </c>
      <c r="B63" s="1" t="str">
        <f>集計DB!D63</f>
        <v>0</v>
      </c>
      <c r="C63" s="5" t="str">
        <f>集計DB!E63</f>
        <v/>
      </c>
      <c r="D63" s="5" t="str">
        <f>集計DB!F63</f>
        <v/>
      </c>
      <c r="E63" s="5" t="str">
        <f ca="1">集計DB!G63</f>
        <v/>
      </c>
      <c r="F63" s="5" t="str">
        <f>CONCATENATE(集計DB!H63,",",集計DB!I63)</f>
        <v>0,0</v>
      </c>
      <c r="G63" s="1">
        <f>集計DB!R63</f>
        <v>0</v>
      </c>
      <c r="H63" s="5">
        <f>集計DB!A63</f>
        <v>0</v>
      </c>
    </row>
    <row r="64" spans="1:8" ht="15.75" customHeight="1">
      <c r="A64" s="9" t="str">
        <f>IFERROR(集計DB!C64,"")</f>
        <v/>
      </c>
      <c r="B64" s="1" t="str">
        <f>集計DB!D64</f>
        <v>0</v>
      </c>
      <c r="C64" s="5" t="str">
        <f>集計DB!E64</f>
        <v/>
      </c>
      <c r="D64" s="5" t="str">
        <f>集計DB!F64</f>
        <v/>
      </c>
      <c r="E64" s="5" t="str">
        <f ca="1">集計DB!G64</f>
        <v/>
      </c>
      <c r="F64" s="5" t="str">
        <f>CONCATENATE(集計DB!H64,",",集計DB!I64)</f>
        <v>0,0</v>
      </c>
      <c r="G64" s="1">
        <f>集計DB!R64</f>
        <v>0</v>
      </c>
      <c r="H64" s="5">
        <f>集計DB!A64</f>
        <v>0</v>
      </c>
    </row>
    <row r="65" spans="1:8" ht="15.75" customHeight="1">
      <c r="A65" s="9" t="str">
        <f>IFERROR(集計DB!C65,"")</f>
        <v/>
      </c>
      <c r="B65" s="1" t="str">
        <f>集計DB!D65</f>
        <v>0</v>
      </c>
      <c r="C65" s="5" t="str">
        <f>集計DB!E65</f>
        <v/>
      </c>
      <c r="D65" s="5" t="str">
        <f>集計DB!F65</f>
        <v/>
      </c>
      <c r="E65" s="5" t="str">
        <f ca="1">集計DB!G65</f>
        <v/>
      </c>
      <c r="F65" s="5" t="str">
        <f>CONCATENATE(集計DB!H65,",",集計DB!I65)</f>
        <v>0,0</v>
      </c>
      <c r="G65" s="1">
        <f>集計DB!R65</f>
        <v>0</v>
      </c>
      <c r="H65" s="5">
        <f>集計DB!A65</f>
        <v>0</v>
      </c>
    </row>
    <row r="66" spans="1:8" ht="15.75" customHeight="1">
      <c r="A66" s="9" t="str">
        <f>IFERROR(集計DB!C66,"")</f>
        <v/>
      </c>
      <c r="B66" s="1" t="str">
        <f>集計DB!D66</f>
        <v>0</v>
      </c>
      <c r="C66" s="5" t="str">
        <f>集計DB!E66</f>
        <v/>
      </c>
      <c r="D66" s="5" t="str">
        <f>集計DB!F66</f>
        <v/>
      </c>
      <c r="E66" s="5" t="str">
        <f ca="1">集計DB!G66</f>
        <v/>
      </c>
      <c r="F66" s="5" t="str">
        <f>CONCATENATE(集計DB!H66,",",集計DB!I66)</f>
        <v>0,0</v>
      </c>
      <c r="G66" s="1">
        <f>集計DB!R66</f>
        <v>0</v>
      </c>
      <c r="H66" s="5">
        <f>集計DB!A66</f>
        <v>0</v>
      </c>
    </row>
    <row r="67" spans="1:8" ht="15.75" customHeight="1">
      <c r="A67" s="9" t="str">
        <f>IFERROR(集計DB!C67,"")</f>
        <v/>
      </c>
      <c r="B67" s="1" t="str">
        <f>集計DB!D67</f>
        <v>0</v>
      </c>
      <c r="C67" s="5" t="str">
        <f>集計DB!E67</f>
        <v/>
      </c>
      <c r="D67" s="5" t="str">
        <f>集計DB!F67</f>
        <v/>
      </c>
      <c r="E67" s="5" t="str">
        <f ca="1">集計DB!G67</f>
        <v/>
      </c>
      <c r="F67" s="5" t="str">
        <f>CONCATENATE(集計DB!H67,",",集計DB!I67)</f>
        <v>0,0</v>
      </c>
      <c r="G67" s="1">
        <f>集計DB!R67</f>
        <v>0</v>
      </c>
      <c r="H67" s="5">
        <f>集計DB!A67</f>
        <v>0</v>
      </c>
    </row>
    <row r="68" spans="1:8" ht="15.75" customHeight="1">
      <c r="A68" s="9" t="str">
        <f>IFERROR(集計DB!C68,"")</f>
        <v/>
      </c>
      <c r="B68" s="1" t="str">
        <f>集計DB!D68</f>
        <v>0</v>
      </c>
      <c r="C68" s="5" t="str">
        <f>集計DB!E68</f>
        <v/>
      </c>
      <c r="D68" s="5" t="str">
        <f>集計DB!F68</f>
        <v/>
      </c>
      <c r="E68" s="5" t="str">
        <f ca="1">集計DB!G68</f>
        <v/>
      </c>
      <c r="F68" s="5" t="str">
        <f>CONCATENATE(集計DB!H68,",",集計DB!I68)</f>
        <v>0,0</v>
      </c>
      <c r="G68" s="1">
        <f>集計DB!R68</f>
        <v>0</v>
      </c>
      <c r="H68" s="5">
        <f>集計DB!A68</f>
        <v>0</v>
      </c>
    </row>
    <row r="69" spans="1:8" ht="15.75" customHeight="1">
      <c r="A69" s="9" t="str">
        <f>IFERROR(集計DB!C69,"")</f>
        <v/>
      </c>
      <c r="B69" s="1" t="str">
        <f>集計DB!D69</f>
        <v>0</v>
      </c>
      <c r="C69" s="5" t="str">
        <f>集計DB!E69</f>
        <v/>
      </c>
      <c r="D69" s="5" t="str">
        <f>集計DB!F69</f>
        <v/>
      </c>
      <c r="E69" s="5" t="str">
        <f ca="1">集計DB!G69</f>
        <v/>
      </c>
      <c r="F69" s="5" t="str">
        <f>CONCATENATE(集計DB!H69,",",集計DB!I69)</f>
        <v>0,0</v>
      </c>
      <c r="G69" s="1">
        <f>集計DB!R69</f>
        <v>0</v>
      </c>
      <c r="H69" s="5">
        <f>集計DB!A69</f>
        <v>0</v>
      </c>
    </row>
    <row r="70" spans="1:8" ht="15.75" customHeight="1">
      <c r="A70" s="9" t="str">
        <f>IFERROR(集計DB!C70,"")</f>
        <v/>
      </c>
      <c r="B70" s="1" t="str">
        <f>集計DB!D70</f>
        <v>0</v>
      </c>
      <c r="C70" s="5" t="str">
        <f>集計DB!E70</f>
        <v/>
      </c>
      <c r="D70" s="5" t="str">
        <f>集計DB!F70</f>
        <v/>
      </c>
      <c r="E70" s="5" t="str">
        <f ca="1">集計DB!G70</f>
        <v/>
      </c>
      <c r="F70" s="5" t="str">
        <f>CONCATENATE(集計DB!H70,",",集計DB!I70)</f>
        <v>0,0</v>
      </c>
      <c r="G70" s="1">
        <f>集計DB!R70</f>
        <v>0</v>
      </c>
      <c r="H70" s="5">
        <f>集計DB!A70</f>
        <v>0</v>
      </c>
    </row>
    <row r="71" spans="1:8" ht="15.75" customHeight="1">
      <c r="A71" s="11"/>
      <c r="B71" s="5"/>
      <c r="C71" s="5"/>
      <c r="D71" s="5"/>
      <c r="E71" s="5"/>
    </row>
    <row r="72" spans="1:8" ht="15.75" customHeight="1">
      <c r="A72" s="11"/>
      <c r="B72" s="5"/>
      <c r="C72" s="5"/>
      <c r="D72" s="5"/>
      <c r="E72" s="5"/>
    </row>
    <row r="73" spans="1:8" ht="15.75" customHeight="1">
      <c r="A73" s="11"/>
      <c r="B73" s="5"/>
      <c r="C73" s="5"/>
      <c r="D73" s="5"/>
      <c r="E73" s="5"/>
    </row>
    <row r="74" spans="1:8" ht="15.75" customHeight="1">
      <c r="A74" s="11"/>
      <c r="B74" s="5"/>
      <c r="C74" s="5"/>
      <c r="D74" s="5"/>
      <c r="E74" s="5"/>
    </row>
    <row r="75" spans="1:8" ht="15.75" customHeight="1">
      <c r="A75" s="11"/>
      <c r="B75" s="5"/>
      <c r="C75" s="5"/>
      <c r="D75" s="5"/>
      <c r="E75" s="5"/>
    </row>
    <row r="76" spans="1:8" ht="15.75" customHeight="1">
      <c r="A76" s="11"/>
      <c r="B76" s="5"/>
      <c r="C76" s="5"/>
      <c r="D76" s="5"/>
      <c r="E76" s="5"/>
    </row>
    <row r="77" spans="1:8" ht="15.75" customHeight="1">
      <c r="A77" s="11"/>
      <c r="B77" s="5"/>
      <c r="C77" s="5"/>
      <c r="D77" s="5"/>
      <c r="E77" s="5"/>
    </row>
    <row r="78" spans="1:8" ht="15.75" customHeight="1">
      <c r="A78" s="11"/>
      <c r="B78" s="5"/>
      <c r="C78" s="5"/>
      <c r="D78" s="5"/>
      <c r="E78" s="5"/>
    </row>
    <row r="79" spans="1:8" ht="15.75" customHeight="1">
      <c r="A79" s="11"/>
      <c r="B79" s="5"/>
      <c r="C79" s="5"/>
      <c r="D79" s="5"/>
      <c r="E79" s="5"/>
    </row>
    <row r="80" spans="1:8" ht="15.75" customHeight="1">
      <c r="A80" s="11"/>
      <c r="B80" s="5"/>
      <c r="C80" s="5"/>
      <c r="D80" s="5"/>
      <c r="E80" s="5"/>
    </row>
    <row r="81" spans="1:5" ht="15.75" customHeight="1">
      <c r="A81" s="11"/>
      <c r="B81" s="5"/>
      <c r="C81" s="5"/>
      <c r="D81" s="5"/>
      <c r="E81" s="5"/>
    </row>
    <row r="82" spans="1:5" ht="15.75" customHeight="1">
      <c r="A82" s="11"/>
      <c r="B82" s="5"/>
      <c r="C82" s="5"/>
      <c r="D82" s="5"/>
      <c r="E82" s="5"/>
    </row>
    <row r="83" spans="1:5" ht="15.75" customHeight="1">
      <c r="A83" s="11"/>
      <c r="B83" s="5"/>
      <c r="C83" s="5"/>
      <c r="D83" s="5"/>
      <c r="E83" s="5"/>
    </row>
    <row r="84" spans="1:5" ht="15.75" customHeight="1">
      <c r="A84" s="11"/>
      <c r="B84" s="5"/>
      <c r="C84" s="5"/>
      <c r="D84" s="5"/>
      <c r="E84" s="5"/>
    </row>
    <row r="85" spans="1:5" ht="15.75" customHeight="1">
      <c r="A85" s="11"/>
      <c r="B85" s="5"/>
      <c r="C85" s="5"/>
      <c r="D85" s="5"/>
      <c r="E85" s="5"/>
    </row>
    <row r="86" spans="1:5" ht="15.75" customHeight="1">
      <c r="A86" s="11"/>
      <c r="B86" s="5"/>
      <c r="C86" s="5"/>
      <c r="D86" s="5"/>
      <c r="E86" s="5"/>
    </row>
    <row r="87" spans="1:5" ht="15.75" customHeight="1">
      <c r="A87" s="11"/>
      <c r="B87" s="5"/>
      <c r="C87" s="5"/>
      <c r="D87" s="5"/>
      <c r="E87" s="5"/>
    </row>
    <row r="88" spans="1:5" ht="15.75" customHeight="1">
      <c r="A88" s="11"/>
      <c r="B88" s="5"/>
      <c r="C88" s="5"/>
      <c r="D88" s="5"/>
      <c r="E88" s="5"/>
    </row>
    <row r="89" spans="1:5" ht="15.75" customHeight="1">
      <c r="A89" s="11"/>
      <c r="B89" s="5"/>
      <c r="C89" s="5"/>
      <c r="D89" s="5"/>
      <c r="E89" s="5"/>
    </row>
    <row r="90" spans="1:5" ht="15.75" customHeight="1">
      <c r="A90" s="11"/>
      <c r="B90" s="5"/>
      <c r="C90" s="5"/>
      <c r="D90" s="5"/>
      <c r="E90" s="5"/>
    </row>
    <row r="91" spans="1:5" ht="15.75" customHeight="1">
      <c r="A91" s="11"/>
      <c r="B91" s="5"/>
      <c r="C91" s="5"/>
      <c r="D91" s="5"/>
      <c r="E91" s="5"/>
    </row>
    <row r="92" spans="1:5" ht="15.75" customHeight="1">
      <c r="A92" s="11"/>
      <c r="B92" s="5"/>
      <c r="C92" s="5"/>
      <c r="D92" s="5"/>
      <c r="E92" s="5"/>
    </row>
    <row r="93" spans="1:5" ht="15.75" customHeight="1">
      <c r="A93" s="11"/>
      <c r="B93" s="5"/>
      <c r="C93" s="5"/>
      <c r="D93" s="5"/>
      <c r="E93" s="5"/>
    </row>
    <row r="94" spans="1:5" ht="15.75" customHeight="1">
      <c r="A94" s="11"/>
      <c r="B94" s="5"/>
      <c r="C94" s="5"/>
      <c r="D94" s="5"/>
      <c r="E94" s="5"/>
    </row>
    <row r="95" spans="1:5" ht="15.75" customHeight="1">
      <c r="A95" s="11"/>
      <c r="B95" s="5"/>
      <c r="C95" s="5"/>
      <c r="D95" s="5"/>
      <c r="E95" s="5"/>
    </row>
    <row r="96" spans="1:5" ht="15.75" customHeight="1">
      <c r="A96" s="11"/>
      <c r="B96" s="5"/>
      <c r="C96" s="5"/>
      <c r="D96" s="5"/>
      <c r="E96" s="5"/>
    </row>
    <row r="97" spans="1:5" ht="15.75" customHeight="1">
      <c r="A97" s="11"/>
      <c r="B97" s="5"/>
      <c r="C97" s="5"/>
      <c r="D97" s="5"/>
      <c r="E97" s="5"/>
    </row>
    <row r="98" spans="1:5" ht="15.75" customHeight="1">
      <c r="A98" s="11"/>
      <c r="B98" s="5"/>
      <c r="C98" s="5"/>
      <c r="D98" s="5"/>
      <c r="E98" s="5"/>
    </row>
    <row r="99" spans="1:5" ht="15.75" customHeight="1">
      <c r="A99" s="11"/>
      <c r="B99" s="5"/>
      <c r="C99" s="5"/>
      <c r="D99" s="5"/>
      <c r="E99" s="5"/>
    </row>
    <row r="100" spans="1:5" ht="15.75" customHeight="1">
      <c r="A100" s="11"/>
      <c r="B100" s="5"/>
      <c r="C100" s="5"/>
      <c r="D100" s="5"/>
      <c r="E100" s="5"/>
    </row>
    <row r="101" spans="1:5" ht="15.75" customHeight="1"/>
    <row r="102" spans="1:5" ht="15.75" customHeight="1"/>
    <row r="103" spans="1:5" ht="15.75" customHeight="1"/>
    <row r="104" spans="1:5" ht="15.75" customHeight="1"/>
    <row r="105" spans="1:5" ht="15.75" customHeight="1"/>
    <row r="106" spans="1:5" ht="15.75" customHeight="1"/>
    <row r="107" spans="1:5" ht="15.75" customHeight="1"/>
    <row r="108" spans="1:5" ht="15.75" customHeight="1"/>
    <row r="109" spans="1:5" ht="15.75" customHeight="1"/>
    <row r="110" spans="1:5" ht="15.75" customHeight="1"/>
    <row r="111" spans="1:5" ht="15.75" customHeight="1"/>
    <row r="112" spans="1:5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1000"/>
  <sheetViews>
    <sheetView workbookViewId="0"/>
  </sheetViews>
  <sheetFormatPr defaultColWidth="12.6640625" defaultRowHeight="15" customHeight="1"/>
  <cols>
    <col min="1" max="6" width="12.6640625" customWidth="1"/>
  </cols>
  <sheetData>
    <row r="1" spans="1:2" ht="15.75" customHeight="1">
      <c r="A1" s="5" t="s">
        <v>364</v>
      </c>
      <c r="B1" s="5" t="s">
        <v>365</v>
      </c>
    </row>
    <row r="2" spans="1:2" ht="15.75" customHeight="1">
      <c r="B2" s="12">
        <v>44982.240567002314</v>
      </c>
    </row>
    <row r="3" spans="1:2" ht="15.75" customHeight="1"/>
    <row r="4" spans="1:2" ht="15.75" customHeight="1"/>
    <row r="5" spans="1:2" ht="15.75" customHeight="1"/>
    <row r="6" spans="1:2" ht="15.75" customHeight="1"/>
    <row r="7" spans="1:2" ht="15.75" customHeight="1"/>
    <row r="8" spans="1:2" ht="15.75" customHeight="1"/>
    <row r="9" spans="1:2" ht="15.75" customHeight="1"/>
    <row r="10" spans="1:2" ht="15.75" customHeight="1"/>
    <row r="11" spans="1:2" ht="15.75" customHeight="1"/>
    <row r="12" spans="1:2" ht="15.75" customHeight="1"/>
    <row r="13" spans="1:2" ht="15.75" customHeight="1"/>
    <row r="14" spans="1:2" ht="15.75" customHeight="1"/>
    <row r="15" spans="1:2" ht="15.75" customHeight="1"/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7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C1000"/>
  <sheetViews>
    <sheetView workbookViewId="0">
      <selection activeCell="D14" sqref="D14"/>
    </sheetView>
  </sheetViews>
  <sheetFormatPr defaultColWidth="12.6640625" defaultRowHeight="15" customHeight="1"/>
  <cols>
    <col min="1" max="6" width="12.6640625" customWidth="1"/>
  </cols>
  <sheetData>
    <row r="1" spans="1:3" ht="15.75" customHeight="1">
      <c r="A1" s="5" t="s">
        <v>366</v>
      </c>
      <c r="B1" s="5" t="s">
        <v>367</v>
      </c>
      <c r="C1" s="5" t="s">
        <v>368</v>
      </c>
    </row>
    <row r="2" spans="1:3" ht="15.75" customHeight="1">
      <c r="A2" s="5" t="s">
        <v>369</v>
      </c>
      <c r="B2" s="5"/>
      <c r="C2" s="5" t="b">
        <v>0</v>
      </c>
    </row>
    <row r="3" spans="1:3" ht="15.75" customHeight="1">
      <c r="A3" s="5" t="s">
        <v>370</v>
      </c>
      <c r="B3" s="5"/>
      <c r="C3" s="5" t="b">
        <v>0</v>
      </c>
    </row>
    <row r="4" spans="1:3" ht="15.75" customHeight="1">
      <c r="A4" s="5" t="s">
        <v>371</v>
      </c>
      <c r="B4" s="5"/>
      <c r="C4" s="5" t="b">
        <v>0</v>
      </c>
    </row>
    <row r="5" spans="1:3" ht="15.75" customHeight="1">
      <c r="A5" s="5" t="s">
        <v>372</v>
      </c>
      <c r="B5" s="5"/>
      <c r="C5" s="5" t="b">
        <v>0</v>
      </c>
    </row>
    <row r="6" spans="1:3" ht="15.75" customHeight="1">
      <c r="A6" s="5" t="s">
        <v>373</v>
      </c>
      <c r="B6" s="5"/>
      <c r="C6" s="5" t="b">
        <v>0</v>
      </c>
    </row>
    <row r="7" spans="1:3" ht="15.75" customHeight="1">
      <c r="A7" s="5" t="s">
        <v>374</v>
      </c>
      <c r="B7" s="5"/>
      <c r="C7" s="5" t="b">
        <v>0</v>
      </c>
    </row>
    <row r="8" spans="1:3" ht="15.75" customHeight="1"/>
    <row r="9" spans="1:3" ht="15.75" customHeight="1"/>
    <row r="10" spans="1:3" ht="15.75" customHeight="1"/>
    <row r="11" spans="1:3" ht="15.75" customHeight="1"/>
    <row r="12" spans="1:3" ht="15.75" customHeight="1"/>
    <row r="13" spans="1:3" ht="15.75" customHeight="1"/>
    <row r="14" spans="1:3" ht="15.75" customHeight="1"/>
    <row r="15" spans="1:3" ht="15.75" customHeight="1"/>
    <row r="16" spans="1: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7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2"/>
  <sheetViews>
    <sheetView workbookViewId="0"/>
  </sheetViews>
  <sheetFormatPr defaultColWidth="12.6640625" defaultRowHeight="15" customHeight="1"/>
  <sheetData>
    <row r="1" spans="1:2">
      <c r="A1" s="1" t="s">
        <v>364</v>
      </c>
      <c r="B1" s="1" t="s">
        <v>365</v>
      </c>
    </row>
    <row r="2" spans="1:2">
      <c r="B2" s="13">
        <v>44993.107688958335</v>
      </c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substitute参照用</vt:lpstr>
      <vt:lpstr>シート1</vt:lpstr>
      <vt:lpstr>monkeyGPS</vt:lpstr>
      <vt:lpstr>集計DB</vt:lpstr>
      <vt:lpstr>Glide_DB</vt:lpstr>
      <vt:lpstr>App Metadata</vt:lpstr>
      <vt:lpstr>App Logins</vt:lpstr>
      <vt:lpstr>シート6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辻大地</cp:lastModifiedBy>
  <dcterms:modified xsi:type="dcterms:W3CDTF">2023-09-02T03:55:15Z</dcterms:modified>
</cp:coreProperties>
</file>