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37B5D30-503F-43C2-AC83-9F1107C05172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2" i="6318"/>
  <c r="O26" i="6318" l="1"/>
  <c r="O19" i="6301"/>
  <c r="O24" i="6320" l="1"/>
  <c r="O21" i="6320"/>
  <c r="O18" i="6320" l="1"/>
  <c r="O23" i="6320"/>
  <c r="O36" i="6277" l="1"/>
  <c r="O47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7" i="6272"/>
  <c r="H24" i="6319" l="1"/>
  <c r="C23" i="6319"/>
  <c r="H27" i="6319"/>
  <c r="C16" i="6319"/>
  <c r="H17" i="6319"/>
  <c r="H6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4" i="6313" l="1"/>
  <c r="O30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7" i="6277" l="1"/>
  <c r="O29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8" i="6315"/>
  <c r="O23" i="6314"/>
  <c r="O40" i="6277"/>
  <c r="O42" i="6277"/>
  <c r="O41" i="6277"/>
  <c r="O29" i="6315"/>
  <c r="O25" i="6313"/>
  <c r="O33" i="6309"/>
  <c r="O33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2" i="6315" l="1"/>
  <c r="O30" i="6315"/>
  <c r="O33" i="6304"/>
  <c r="O29" i="6304"/>
  <c r="O26" i="6304"/>
  <c r="O30" i="6314"/>
  <c r="O21" i="6314"/>
  <c r="O34" i="6309"/>
  <c r="O30" i="6309"/>
  <c r="O29" i="6309"/>
  <c r="O23" i="6311" l="1"/>
  <c r="O27" i="6315"/>
  <c r="O24" i="6314"/>
  <c r="O27" i="6301"/>
  <c r="O26" i="6301"/>
  <c r="O28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6" i="6314"/>
  <c r="H23" i="6314"/>
  <c r="H18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4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3" i="6277"/>
  <c r="O26" i="6299"/>
  <c r="O26" i="6302"/>
  <c r="O25" i="6295" l="1"/>
  <c r="O21" i="6299"/>
  <c r="O20" i="6299"/>
  <c r="O18" i="6303"/>
  <c r="O22" i="6303"/>
  <c r="O46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5" i="6301"/>
  <c r="C12" i="6301"/>
  <c r="H14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8" i="6272"/>
  <c r="H6" i="6301" l="1"/>
  <c r="H10" i="6301"/>
  <c r="H9" i="6301"/>
  <c r="H4" i="6301"/>
  <c r="H20" i="6301"/>
  <c r="H16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8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7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5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9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6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<sst xmlns="http://schemas.openxmlformats.org/spreadsheetml/2006/main" count="10007" uniqueCount="383">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</sst>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全体!$K$2:$K$1043</c:f>
              <c:numCache>
                <c:formatCode>General</c:formatCode>
                <c:ptCount val="10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</c:numCache>
            </c:numRef>
          </c:xVal>
          <c:yVal>
            <c:numRef>
              <c:f>全体!$L$2:$L$1043</c:f>
              <c:numCache>
                <c:formatCode>\+0.0;\-0.0;\±0</c:formatCode>
                <c:ptCount val="104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</c:v>
                </c:pt>
                <c:pt idx="1">
                  <c:v>-15.754082612872239</c:v>
                </c:pt>
                <c:pt idx="2">
                  <c:v>-19.402985074626866</c:v>
                </c:pt>
                <c:pt idx="3">
                  <c:v>-25.412541254125411</c:v>
                </c:pt>
                <c:pt idx="4">
                  <c:v>8.5260115606936413</c:v>
                </c:pt>
                <c:pt idx="5">
                  <c:v>-36.036036036036037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182</c:v>
                </c:pt>
                <c:pt idx="1">
                  <c:v>360</c:v>
                </c:pt>
                <c:pt idx="2">
                  <c:v>361</c:v>
                </c:pt>
                <c:pt idx="3">
                  <c:v>332</c:v>
                </c:pt>
                <c:pt idx="4">
                  <c:v>187</c:v>
                </c:pt>
                <c:pt idx="5">
                  <c:v>117</c:v>
                </c:pt>
                <c:pt idx="6">
                  <c:v>39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佐藤成浩!$L$2:$L$68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1046.969696969697</c:v>
                </c:pt>
                <c:pt idx="2">
                  <c:v>1045.3125</c:v>
                </c:pt>
                <c:pt idx="3">
                  <c:v>-10.909090909090908</c:v>
                </c:pt>
                <c:pt idx="4">
                  <c:v>1217.0731707317073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21</c:v>
                </c:pt>
                <c:pt idx="3">
                  <c:v>32</c:v>
                </c:pt>
                <c:pt idx="4">
                  <c:v>8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中村花菜!$L$2:$L$77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-669.33333333333337</c:v>
                </c:pt>
                <c:pt idx="1">
                  <c:v>-320</c:v>
                </c:pt>
                <c:pt idx="2">
                  <c:v>-597.29729729729729</c:v>
                </c:pt>
                <c:pt idx="3">
                  <c:v>-292.85714285714283</c:v>
                </c:pt>
                <c:pt idx="4">
                  <c:v>-21.05263157894737</c:v>
                </c:pt>
                <c:pt idx="5">
                  <c:v>-400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19</c:v>
                </c:pt>
                <c:pt idx="3">
                  <c:v>25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山本悠介!$L$2:$L$78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843.42105263157896</c:v>
                </c:pt>
                <c:pt idx="1">
                  <c:v>293.42105263157896</c:v>
                </c:pt>
                <c:pt idx="2">
                  <c:v>250.66666666666666</c:v>
                </c:pt>
                <c:pt idx="3">
                  <c:v>868.1159420289855</c:v>
                </c:pt>
                <c:pt idx="4">
                  <c:v>995.16129032258061</c:v>
                </c:pt>
                <c:pt idx="5">
                  <c:v>1044.7368421052631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40</c:v>
                </c:pt>
                <c:pt idx="3">
                  <c:v>25</c:v>
                </c:pt>
                <c:pt idx="4">
                  <c:v>21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清水常緑!$L$2:$L$93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-1325.2747252747254</c:v>
                </c:pt>
                <c:pt idx="1">
                  <c:v>454.94505494505495</c:v>
                </c:pt>
                <c:pt idx="2">
                  <c:v>-643.33333333333337</c:v>
                </c:pt>
                <c:pt idx="3">
                  <c:v>-870.93023255813955</c:v>
                </c:pt>
                <c:pt idx="4">
                  <c:v>-367.14285714285717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所附快和!$L$2:$L$95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30.434782608695652</c:v>
                </c:pt>
                <c:pt idx="1">
                  <c:v>37.634408602150536</c:v>
                </c:pt>
                <c:pt idx="2">
                  <c:v>520.87912087912093</c:v>
                </c:pt>
                <c:pt idx="3">
                  <c:v>-268.35443037974682</c:v>
                </c:pt>
                <c:pt idx="4">
                  <c:v>556.89655172413791</c:v>
                </c:pt>
                <c:pt idx="5">
                  <c:v>69.230769230769226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37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長野柊馬!$L$2:$L$116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151.75438596491227</c:v>
                </c:pt>
                <c:pt idx="1">
                  <c:v>278.94736842105266</c:v>
                </c:pt>
                <c:pt idx="2">
                  <c:v>1253.7037037037037</c:v>
                </c:pt>
                <c:pt idx="3">
                  <c:v>787.23404255319144</c:v>
                </c:pt>
                <c:pt idx="4">
                  <c:v>490</c:v>
                </c:pt>
                <c:pt idx="5">
                  <c:v>124.44444444444444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44</c:v>
                </c:pt>
                <c:pt idx="2">
                  <c:v>50</c:v>
                </c:pt>
                <c:pt idx="3">
                  <c:v>36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高橋英将!$L$2:$L$32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1660</c:v>
                </c:pt>
                <c:pt idx="1">
                  <c:v>-1830</c:v>
                </c:pt>
                <c:pt idx="2">
                  <c:v>-137.93103448275863</c:v>
                </c:pt>
                <c:pt idx="3">
                  <c:v>970.83333333333337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3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1041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75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91</v>
      </c>
    </row>
    <row r="42" spans="1:2">
      <c r="A42" t="s">
        <v>277</v>
      </c>
      <c r="B42">
        <v>93</v>
      </c>
    </row>
    <row r="43" spans="1:2">
      <c r="A43" t="s">
        <v>276</v>
      </c>
      <c r="B43">
        <v>114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30</v>
      </c>
    </row>
    <row r="48" spans="1:2">
      <c r="A48" t="s">
        <v>335</v>
      </c>
      <c r="B48">
        <v>14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0.48264263872656449</v>
      </c>
      <c r="C2" s="113"/>
      <c r="D2" s="110"/>
      <c r="E2" s="111"/>
      <c r="F2" s="110"/>
      <c r="G2" s="111"/>
      <c r="H2" s="112">
        <v>0.83213111347890656</v>
      </c>
      <c r="I2" s="113"/>
      <c r="J2" s="112">
        <v>0.64236341728612723</v>
      </c>
      <c r="K2" s="113"/>
      <c r="L2" s="112">
        <v>0.67964957493220957</v>
      </c>
      <c r="M2" s="113"/>
      <c r="N2" s="112">
        <v>0.73342170486606606</v>
      </c>
      <c r="O2" s="113"/>
      <c r="P2" s="112">
        <v>0.64147511296053861</v>
      </c>
      <c r="Q2" s="113"/>
      <c r="R2" s="112">
        <v>0.47589857814407571</v>
      </c>
      <c r="S2" s="113"/>
      <c r="T2" s="112">
        <v>9.4299960803888819E-2</v>
      </c>
      <c r="U2" s="113"/>
      <c r="V2" s="112">
        <v>0.25339825520336118</v>
      </c>
      <c r="W2" s="113"/>
      <c r="X2" s="112">
        <v>0.12190722345624758</v>
      </c>
      <c r="Y2" s="113"/>
      <c r="Z2" s="112">
        <v>0.39489552352417168</v>
      </c>
      <c r="AA2" s="113"/>
      <c r="AB2" s="112">
        <v>0.37475104995461095</v>
      </c>
      <c r="AC2" s="113"/>
      <c r="AD2" s="112">
        <v>0.27261310130864763</v>
      </c>
      <c r="AE2" s="113"/>
      <c r="AF2" s="112">
        <v>-0.26543194288278077</v>
      </c>
      <c r="AG2" s="113"/>
      <c r="AH2" s="112">
        <v>0.40646794309099976</v>
      </c>
      <c r="AI2" s="113"/>
    </row>
    <row r="3" spans="1:35">
      <c r="A3" s="36">
        <v>1</v>
      </c>
      <c r="B3" s="37" t="s">
        <v>114</v>
      </c>
      <c r="C3" s="106">
        <v>260.25</v>
      </c>
      <c r="D3" s="37" t="s">
        <v>276</v>
      </c>
      <c r="E3" s="38">
        <v>1028.4000000000008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114</v>
      </c>
      <c r="D4" s="45" t="s">
        <v>169</v>
      </c>
      <c r="E4" s="46">
        <v>820.6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0.37064676616915421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93</v>
      </c>
      <c r="D5" s="45" t="s">
        <v>263</v>
      </c>
      <c r="E5" s="46">
        <v>816.3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76</v>
      </c>
      <c r="D7" s="45" t="s">
        <v>277</v>
      </c>
      <c r="E7" s="46">
        <v>267.5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9.5771144278606959E-2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75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9.6907216494845363E-2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66</v>
      </c>
      <c r="D9" s="45" t="s">
        <v>265</v>
      </c>
      <c r="E9" s="46">
        <v>200.00000000000009</v>
      </c>
      <c r="F9" s="47" t="s">
        <v>169</v>
      </c>
      <c r="G9" s="59">
        <v>12.433333333333334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0.25989672977624784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10.74078947368421</v>
      </c>
      <c r="H10" s="47" t="s">
        <v>169</v>
      </c>
      <c r="I10" s="48">
        <v>2.1666666666666665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0.63636363636363635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163</v>
      </c>
      <c r="G11" s="59">
        <v>9.3222222222222229</v>
      </c>
      <c r="H11" s="47" t="s">
        <v>263</v>
      </c>
      <c r="I11" s="48">
        <v>2.1842105263157894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0.61842105263157898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0.42857142857142855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276</v>
      </c>
      <c r="G12" s="59">
        <v>9.0210526315789537</v>
      </c>
      <c r="H12" s="47" t="s">
        <v>276</v>
      </c>
      <c r="I12" s="48">
        <v>2.2543859649122808</v>
      </c>
      <c r="J12" s="47" t="s">
        <v>169</v>
      </c>
      <c r="K12" s="49">
        <v>0.34848484848484851</v>
      </c>
      <c r="L12" s="47" t="s">
        <v>263</v>
      </c>
      <c r="M12" s="49">
        <v>0.11842105263157894</v>
      </c>
      <c r="N12" s="47" t="s">
        <v>276</v>
      </c>
      <c r="O12" s="49">
        <v>0.60526315789473684</v>
      </c>
      <c r="P12" s="47" t="s">
        <v>276</v>
      </c>
      <c r="Q12" s="50">
        <v>0.2462686567164179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-4498.5915492957747</v>
      </c>
      <c r="X12" s="47" t="s">
        <v>277</v>
      </c>
      <c r="Y12" s="50">
        <v>0.25232198142414863</v>
      </c>
      <c r="Z12" s="47" t="s">
        <v>277</v>
      </c>
      <c r="AA12" s="50">
        <v>0.26315789473684209</v>
      </c>
      <c r="AB12" s="47" t="s">
        <v>269</v>
      </c>
      <c r="AC12" s="50">
        <v>0.625</v>
      </c>
      <c r="AD12" s="47" t="s">
        <v>255</v>
      </c>
      <c r="AE12" s="50">
        <v>0.41025641025641024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0.31578947368421051</v>
      </c>
      <c r="L13" s="47" t="s">
        <v>169</v>
      </c>
      <c r="M13" s="49">
        <v>0.15151515151515152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7429.5238095238092</v>
      </c>
      <c r="V13" s="47" t="s">
        <v>169</v>
      </c>
      <c r="W13" s="51">
        <v>-4559.5744680851067</v>
      </c>
      <c r="X13" s="47" t="s">
        <v>196</v>
      </c>
      <c r="Y13" s="50">
        <v>0.25</v>
      </c>
      <c r="Z13" s="47" t="s">
        <v>164</v>
      </c>
      <c r="AA13" s="50">
        <v>0.256198347107438</v>
      </c>
      <c r="AB13" s="47" t="s">
        <v>263</v>
      </c>
      <c r="AC13" s="50">
        <v>0.62096774193548387</v>
      </c>
      <c r="AD13" s="47" t="s">
        <v>263</v>
      </c>
      <c r="AE13" s="50">
        <v>0.40559440559440557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333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0.31578947368421051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277</v>
      </c>
      <c r="Q14" s="50">
        <v>0.23374613003095976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272</v>
      </c>
      <c r="AA14" s="50">
        <v>0.2556053811659193</v>
      </c>
      <c r="AB14" s="47" t="s">
        <v>169</v>
      </c>
      <c r="AC14" s="50">
        <v>0.6</v>
      </c>
      <c r="AD14" s="47" t="s">
        <v>169</v>
      </c>
      <c r="AE14" s="50">
        <v>0.39393939393939392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0.31182795698924731</v>
      </c>
      <c r="L15" s="47" t="s">
        <v>244</v>
      </c>
      <c r="M15" s="49">
        <v>0.16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-4898.8764044943819</v>
      </c>
      <c r="X15" s="47" t="s">
        <v>335</v>
      </c>
      <c r="Y15" s="50">
        <v>0.24731182795698925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276</v>
      </c>
      <c r="M16" s="49">
        <v>0.17543859649122806</v>
      </c>
      <c r="N16" s="47" t="s">
        <v>163</v>
      </c>
      <c r="O16" s="49">
        <v>0.55555555555555558</v>
      </c>
      <c r="P16" s="47" t="s">
        <v>163</v>
      </c>
      <c r="Q16" s="50">
        <v>0.22784810126582278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164</v>
      </c>
      <c r="E17" s="46">
        <v>22.499999999999993</v>
      </c>
      <c r="F17" s="47" t="s">
        <v>277</v>
      </c>
      <c r="G17" s="59">
        <v>2.8763440860215055</v>
      </c>
      <c r="H17" s="47" t="s">
        <v>277</v>
      </c>
      <c r="I17" s="48">
        <v>2.4193548387096775</v>
      </c>
      <c r="J17" s="47" t="s">
        <v>244</v>
      </c>
      <c r="K17" s="49">
        <v>0.28000000000000003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241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0.23019431988041852</v>
      </c>
      <c r="Z17" s="47" t="s">
        <v>263</v>
      </c>
      <c r="AA17" s="50">
        <v>0.24612736660929432</v>
      </c>
      <c r="AB17" s="47" t="s">
        <v>276</v>
      </c>
      <c r="AC17" s="50">
        <v>0.57988165680473369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16.19999999999996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227</v>
      </c>
      <c r="Q18" s="50">
        <v>0.22580645161290322</v>
      </c>
      <c r="R18" s="47" t="s">
        <v>263</v>
      </c>
      <c r="S18" s="50">
        <v>0.12220309810671257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191</v>
      </c>
      <c r="AA18" s="50">
        <v>0.24347826086956523</v>
      </c>
      <c r="AB18" s="47" t="s">
        <v>235</v>
      </c>
      <c r="AC18" s="50">
        <v>0.57446808510638303</v>
      </c>
      <c r="AD18" s="47" t="s">
        <v>191</v>
      </c>
      <c r="AE18" s="50">
        <v>0.35714285714285715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0.54838709677419351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-5344.6428571428569</v>
      </c>
      <c r="X19" s="47" t="s">
        <v>269</v>
      </c>
      <c r="Y19" s="50">
        <v>0.21768707482993196</v>
      </c>
      <c r="Z19" s="47" t="s">
        <v>114</v>
      </c>
      <c r="AA19" s="50">
        <v>0.24074563722897938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238</v>
      </c>
      <c r="AG19" s="50">
        <v>0.40540540540540543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244</v>
      </c>
      <c r="G20" s="59">
        <v>0.64799999999999836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0.50240153698366952</v>
      </c>
      <c r="P20" s="47" t="s">
        <v>169</v>
      </c>
      <c r="Q20" s="50">
        <v>0.21649484536082475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324</v>
      </c>
      <c r="W20" s="51">
        <v>-5352.3809523809523</v>
      </c>
      <c r="X20" s="47" t="s">
        <v>255</v>
      </c>
      <c r="Y20" s="50">
        <v>0.215962441314554</v>
      </c>
      <c r="Z20" s="47" t="s">
        <v>235</v>
      </c>
      <c r="AA20" s="50">
        <v>0.23456790123456789</v>
      </c>
      <c r="AB20" s="47" t="s">
        <v>265</v>
      </c>
      <c r="AC20" s="50">
        <v>0.56140350877192979</v>
      </c>
      <c r="AD20" s="47" t="s">
        <v>277</v>
      </c>
      <c r="AE20" s="50">
        <v>0.3352941176470588</v>
      </c>
      <c r="AF20" s="47" t="s">
        <v>333</v>
      </c>
      <c r="AG20" s="50">
        <v>0.40540540540540543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244</v>
      </c>
      <c r="I21" s="48">
        <v>2.48</v>
      </c>
      <c r="J21" s="47" t="s">
        <v>114</v>
      </c>
      <c r="K21" s="49">
        <v>0.25552353506243997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0.21218931782125861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161</v>
      </c>
      <c r="AA21" s="50">
        <v>0.23376623376623376</v>
      </c>
      <c r="AB21" s="47" t="s">
        <v>161</v>
      </c>
      <c r="AC21" s="50">
        <v>0.53846153846153844</v>
      </c>
      <c r="AD21" s="47" t="s">
        <v>177</v>
      </c>
      <c r="AE21" s="50">
        <v>0.33333333333333331</v>
      </c>
      <c r="AF21" s="47" t="s">
        <v>272</v>
      </c>
      <c r="AG21" s="50">
        <v>0.39855072463768115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2.4889529298751203</v>
      </c>
      <c r="J22" s="47" t="s">
        <v>272</v>
      </c>
      <c r="K22" s="49">
        <v>0.25274725274725274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244</v>
      </c>
      <c r="S22" s="50">
        <v>0.13259668508287292</v>
      </c>
      <c r="T22" s="47" t="s">
        <v>297</v>
      </c>
      <c r="U22" s="51">
        <v>6585.7142857142853</v>
      </c>
      <c r="V22" s="47" t="s">
        <v>235</v>
      </c>
      <c r="W22" s="51">
        <v>-5429.8701298701299</v>
      </c>
      <c r="X22" s="47" t="s">
        <v>263</v>
      </c>
      <c r="Y22" s="50">
        <v>0.21342512908777969</v>
      </c>
      <c r="Z22" s="47" t="s">
        <v>297</v>
      </c>
      <c r="AA22" s="50">
        <v>0.2318840579710145</v>
      </c>
      <c r="AB22" s="47" t="s">
        <v>333</v>
      </c>
      <c r="AC22" s="50">
        <v>0.53846153846153844</v>
      </c>
      <c r="AD22" s="47" t="s">
        <v>205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-0.13861671469740644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114</v>
      </c>
      <c r="S23" s="50">
        <v>0.13273400317292439</v>
      </c>
      <c r="T23" s="47" t="s">
        <v>269</v>
      </c>
      <c r="U23" s="51">
        <v>6444.8275862068967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114</v>
      </c>
      <c r="AC23" s="50">
        <v>0.53548387096774197</v>
      </c>
      <c r="AD23" s="47" t="s">
        <v>114</v>
      </c>
      <c r="AE23" s="50">
        <v>0.33113673805601318</v>
      </c>
      <c r="AF23" s="47" t="s">
        <v>335</v>
      </c>
      <c r="AG23" s="50">
        <v>0.38461538461538464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0.22666666666666666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269</v>
      </c>
      <c r="W24" s="51">
        <v>-5485</v>
      </c>
      <c r="X24" s="47" t="s">
        <v>276</v>
      </c>
      <c r="Y24" s="50">
        <v>0.21019900497512436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263</v>
      </c>
      <c r="AG24" s="50">
        <v>0.37748344370860926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0.24687800192122958</v>
      </c>
      <c r="N25" s="47" t="s">
        <v>175</v>
      </c>
      <c r="O25" s="49">
        <v>0.5</v>
      </c>
      <c r="P25" s="47" t="s">
        <v>272</v>
      </c>
      <c r="Q25" s="50">
        <v>0.20627802690582961</v>
      </c>
      <c r="R25" s="47" t="s">
        <v>199</v>
      </c>
      <c r="S25" s="50">
        <v>0.13333333333333333</v>
      </c>
      <c r="T25" s="47" t="s">
        <v>114</v>
      </c>
      <c r="U25" s="51">
        <v>6359.5638629283485</v>
      </c>
      <c r="V25" s="47" t="s">
        <v>164</v>
      </c>
      <c r="W25" s="51">
        <v>-5500</v>
      </c>
      <c r="X25" s="47" t="s">
        <v>228</v>
      </c>
      <c r="Y25" s="50">
        <v>0.20979020979020979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272</v>
      </c>
      <c r="AE25" s="50">
        <v>0.32748538011695905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179</v>
      </c>
      <c r="E26" s="46">
        <v>-34.6</v>
      </c>
      <c r="F26" s="47" t="s">
        <v>272</v>
      </c>
      <c r="G26" s="59">
        <v>-3.3813186813186813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244</v>
      </c>
      <c r="Q26" s="50">
        <v>0.20441988950276244</v>
      </c>
      <c r="R26" s="47" t="s">
        <v>216</v>
      </c>
      <c r="S26" s="50">
        <v>0.13407821229050279</v>
      </c>
      <c r="T26" s="47" t="s">
        <v>255</v>
      </c>
      <c r="U26" s="51">
        <v>6295.454545454545</v>
      </c>
      <c r="V26" s="47" t="s">
        <v>114</v>
      </c>
      <c r="W26" s="51">
        <v>-5634.6613545816735</v>
      </c>
      <c r="X26" s="47" t="s">
        <v>203</v>
      </c>
      <c r="Y26" s="50">
        <v>0.20930232558139536</v>
      </c>
      <c r="Z26" s="47" t="s">
        <v>169</v>
      </c>
      <c r="AA26" s="50">
        <v>0.20412371134020618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2.5934065934065935</v>
      </c>
      <c r="J27" s="47" t="s">
        <v>228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235</v>
      </c>
      <c r="S27" s="50">
        <v>0.13580246913580246</v>
      </c>
      <c r="T27" s="47" t="s">
        <v>203</v>
      </c>
      <c r="U27" s="51">
        <v>6275</v>
      </c>
      <c r="V27" s="47" t="s">
        <v>335</v>
      </c>
      <c r="W27" s="51">
        <v>-5769.2307692307695</v>
      </c>
      <c r="X27" s="47" t="s">
        <v>114</v>
      </c>
      <c r="Y27" s="50">
        <v>0.20491803278688525</v>
      </c>
      <c r="Z27" s="47" t="s">
        <v>228</v>
      </c>
      <c r="AA27" s="50">
        <v>0.1888111888111888</v>
      </c>
      <c r="AB27" s="47" t="s">
        <v>258</v>
      </c>
      <c r="AC27" s="50">
        <v>0.52941176470588236</v>
      </c>
      <c r="AD27" s="47" t="s">
        <v>335</v>
      </c>
      <c r="AE27" s="50">
        <v>0.3</v>
      </c>
      <c r="AF27" s="47" t="s">
        <v>114</v>
      </c>
      <c r="AG27" s="50">
        <v>0.37196261682242993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6269.1919191919196</v>
      </c>
      <c r="V28" s="47" t="s">
        <v>276</v>
      </c>
      <c r="W28" s="51">
        <v>-5833.7662337662341</v>
      </c>
      <c r="X28" s="47" t="s">
        <v>268</v>
      </c>
      <c r="Y28" s="50">
        <v>0.2</v>
      </c>
      <c r="Z28" s="47" t="s">
        <v>244</v>
      </c>
      <c r="AA28" s="50">
        <v>0.18784530386740331</v>
      </c>
      <c r="AB28" s="47" t="s">
        <v>216</v>
      </c>
      <c r="AC28" s="50">
        <v>0.51515151515151514</v>
      </c>
      <c r="AD28" s="47" t="s">
        <v>324</v>
      </c>
      <c r="AE28" s="50">
        <v>0.29729729729729731</v>
      </c>
      <c r="AF28" s="47" t="s">
        <v>235</v>
      </c>
      <c r="AG28" s="50">
        <v>0.37113402061855671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-5.6933333333333325</v>
      </c>
      <c r="H29" s="47" t="s">
        <v>333</v>
      </c>
      <c r="I29" s="48">
        <v>2.6333333333333333</v>
      </c>
      <c r="J29" s="47" t="s">
        <v>333</v>
      </c>
      <c r="K29" s="49">
        <v>0.2</v>
      </c>
      <c r="L29" s="47" t="s">
        <v>333</v>
      </c>
      <c r="M29" s="49">
        <v>0.26666666666666666</v>
      </c>
      <c r="N29" s="47" t="s">
        <v>235</v>
      </c>
      <c r="O29" s="49">
        <v>0.44</v>
      </c>
      <c r="P29" s="47" t="s">
        <v>269</v>
      </c>
      <c r="Q29" s="50">
        <v>0.19727891156462585</v>
      </c>
      <c r="R29" s="47" t="s">
        <v>277</v>
      </c>
      <c r="S29" s="50">
        <v>0.13777089783281735</v>
      </c>
      <c r="T29" s="47" t="s">
        <v>163</v>
      </c>
      <c r="U29" s="51">
        <v>6172.2222222222226</v>
      </c>
      <c r="V29" s="47" t="s">
        <v>168</v>
      </c>
      <c r="W29" s="51">
        <v>-5835.7142857142853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228</v>
      </c>
      <c r="AE29" s="50">
        <v>0.29629629629629628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-5.8293333333333326</v>
      </c>
      <c r="H30" s="47" t="s">
        <v>235</v>
      </c>
      <c r="I30" s="48">
        <v>2.64</v>
      </c>
      <c r="J30" s="47" t="s">
        <v>269</v>
      </c>
      <c r="K30" s="49">
        <v>0.19047619047619047</v>
      </c>
      <c r="L30" s="47" t="s">
        <v>272</v>
      </c>
      <c r="M30" s="49">
        <v>0.27472527472527475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0.13978494623655913</v>
      </c>
      <c r="T30" s="47" t="s">
        <v>277</v>
      </c>
      <c r="U30" s="51">
        <v>6057.6158940397354</v>
      </c>
      <c r="V30" s="47" t="s">
        <v>304</v>
      </c>
      <c r="W30" s="51">
        <v>-5882.1428571428569</v>
      </c>
      <c r="X30" s="47" t="s">
        <v>244</v>
      </c>
      <c r="Y30" s="50">
        <v>0.19337016574585636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276</v>
      </c>
      <c r="AE30" s="50">
        <v>0.29530201342281881</v>
      </c>
      <c r="AF30" s="47" t="s">
        <v>277</v>
      </c>
      <c r="AG30" s="50">
        <v>0.36423841059602646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238</v>
      </c>
      <c r="O31" s="49">
        <v>0.43333333333333335</v>
      </c>
      <c r="P31" s="47" t="s">
        <v>191</v>
      </c>
      <c r="Q31" s="50">
        <v>0.18260869565217391</v>
      </c>
      <c r="R31" s="47" t="s">
        <v>238</v>
      </c>
      <c r="S31" s="50">
        <v>0.1409090909090909</v>
      </c>
      <c r="T31" s="47" t="s">
        <v>168</v>
      </c>
      <c r="U31" s="51">
        <v>5988.3720930232557</v>
      </c>
      <c r="V31" s="47" t="s">
        <v>177</v>
      </c>
      <c r="W31" s="51">
        <v>-5950</v>
      </c>
      <c r="X31" s="47" t="s">
        <v>333</v>
      </c>
      <c r="Y31" s="50">
        <v>0.19117647058823528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238</v>
      </c>
      <c r="AE31" s="50">
        <v>0.28888888888888886</v>
      </c>
      <c r="AF31" s="47" t="s">
        <v>195</v>
      </c>
      <c r="AG31" s="50">
        <v>0.35849056603773582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277</v>
      </c>
      <c r="M32" s="49">
        <v>0.27956989247311825</v>
      </c>
      <c r="N32" s="47" t="s">
        <v>333</v>
      </c>
      <c r="O32" s="49">
        <v>0.43333333333333335</v>
      </c>
      <c r="P32" s="47" t="s">
        <v>333</v>
      </c>
      <c r="Q32" s="50">
        <v>0.18137254901960784</v>
      </c>
      <c r="R32" s="47" t="s">
        <v>297</v>
      </c>
      <c r="S32" s="50">
        <v>0.14492753623188406</v>
      </c>
      <c r="T32" s="47" t="s">
        <v>177</v>
      </c>
      <c r="U32" s="51">
        <v>5900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324</v>
      </c>
      <c r="AA32" s="50">
        <v>0.17289719626168223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228</v>
      </c>
      <c r="AG32" s="50">
        <v>0.35714285714285715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272</v>
      </c>
      <c r="O33" s="49">
        <v>0.42857142857142855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235</v>
      </c>
      <c r="U33" s="51">
        <v>5873.1958762886597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276</v>
      </c>
      <c r="AG33" s="50">
        <v>0.35353535353535354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335</v>
      </c>
      <c r="M34" s="49">
        <v>0.2857142857142857</v>
      </c>
      <c r="N34" s="47" t="s">
        <v>216</v>
      </c>
      <c r="O34" s="49">
        <v>0.40740740740740738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335</v>
      </c>
      <c r="U34" s="51">
        <v>5830.7692307692305</v>
      </c>
      <c r="V34" s="47" t="s">
        <v>244</v>
      </c>
      <c r="W34" s="51">
        <v>-6062.5</v>
      </c>
      <c r="X34" s="47" t="s">
        <v>304</v>
      </c>
      <c r="Y34" s="50">
        <v>0.17460317460317459</v>
      </c>
      <c r="Z34" s="47" t="s">
        <v>333</v>
      </c>
      <c r="AA34" s="50">
        <v>0.17156862745098039</v>
      </c>
      <c r="AB34" s="47" t="s">
        <v>304</v>
      </c>
      <c r="AC34" s="50">
        <v>0.48484848484848486</v>
      </c>
      <c r="AD34" s="47" t="s">
        <v>235</v>
      </c>
      <c r="AE34" s="50">
        <v>0.24060150375939848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216</v>
      </c>
      <c r="M35" s="49">
        <v>0.29629629629629628</v>
      </c>
      <c r="N35" s="47" t="s">
        <v>228</v>
      </c>
      <c r="O35" s="49">
        <v>0.4</v>
      </c>
      <c r="P35" s="47" t="s">
        <v>235</v>
      </c>
      <c r="Q35" s="50">
        <v>0.1710758377425044</v>
      </c>
      <c r="R35" s="47" t="s">
        <v>241</v>
      </c>
      <c r="S35" s="50">
        <v>0.15151515151515152</v>
      </c>
      <c r="T35" s="47" t="s">
        <v>263</v>
      </c>
      <c r="U35" s="51">
        <v>5818.5430463576158</v>
      </c>
      <c r="V35" s="47" t="s">
        <v>333</v>
      </c>
      <c r="W35" s="51">
        <v>-6123.8095238095239</v>
      </c>
      <c r="X35" s="47" t="s">
        <v>262</v>
      </c>
      <c r="Y35" s="50">
        <v>0.17391304347826086</v>
      </c>
      <c r="Z35" s="47" t="s">
        <v>166</v>
      </c>
      <c r="AA35" s="50">
        <v>0.17142857142857143</v>
      </c>
      <c r="AB35" s="47" t="s">
        <v>277</v>
      </c>
      <c r="AC35" s="50">
        <v>0.4785276073619632</v>
      </c>
      <c r="AD35" s="47" t="s">
        <v>227</v>
      </c>
      <c r="AE35" s="50">
        <v>0.23076923076923078</v>
      </c>
      <c r="AF35" s="47" t="s">
        <v>169</v>
      </c>
      <c r="AG35" s="50">
        <v>0.26666666666666666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161</v>
      </c>
      <c r="M36" s="49">
        <v>0.3</v>
      </c>
      <c r="N36" s="47" t="s">
        <v>244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215</v>
      </c>
      <c r="AA36" s="50">
        <v>0.16666666666666666</v>
      </c>
      <c r="AB36" s="47" t="s">
        <v>255</v>
      </c>
      <c r="AC36" s="50">
        <v>0.47826086956521741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228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0.16578483245149911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0.30666666666666664</v>
      </c>
      <c r="N38" s="47" t="s">
        <v>335</v>
      </c>
      <c r="O38" s="49">
        <v>0.35714285714285715</v>
      </c>
      <c r="P38" s="47" t="s">
        <v>164</v>
      </c>
      <c r="Q38" s="50">
        <v>0.16528925619834711</v>
      </c>
      <c r="R38" s="47" t="s">
        <v>272</v>
      </c>
      <c r="S38" s="50">
        <v>0.16741405082212257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0.15463917525773196</v>
      </c>
      <c r="Z38" s="47" t="s">
        <v>269</v>
      </c>
      <c r="AA38" s="50">
        <v>0.15646258503401361</v>
      </c>
      <c r="AB38" s="47" t="s">
        <v>335</v>
      </c>
      <c r="AC38" s="50">
        <v>0.39130434782608697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324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203</v>
      </c>
      <c r="E40" s="46">
        <v>-161.39999999999998</v>
      </c>
      <c r="F40" s="47" t="s">
        <v>335</v>
      </c>
      <c r="G40" s="59">
        <v>-18.50714285714286</v>
      </c>
      <c r="H40" s="47" t="s">
        <v>335</v>
      </c>
      <c r="I40" s="48">
        <v>2.9285714285714284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5264.864864864865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297</v>
      </c>
      <c r="E41" s="46">
        <v>-167.3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262</v>
      </c>
      <c r="O41" s="49">
        <v>0.33333333333333331</v>
      </c>
      <c r="P41" s="47" t="s">
        <v>335</v>
      </c>
      <c r="Q41" s="50">
        <v>0.13978494623655913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304</v>
      </c>
      <c r="E42" s="46">
        <v>-169.70000000000002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0.14953271028037382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333</v>
      </c>
      <c r="E43" s="46">
        <v>-170.79999999999998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3.1818181818181817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0.10752688172043011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-259.10000000000002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-307.7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-437.19999999999993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-875.30000000000007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4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1041</v>
      </c>
      <c r="C2" s="121"/>
      <c r="E2" s="32" t="s">
        <v>54</v>
      </c>
      <c r="F2" s="29" t="s">
        <v>20</v>
      </c>
      <c r="G2" s="12">
        <v>927</v>
      </c>
      <c r="H2" s="93">
        <f>IF(B$17=0,0,G2/B$17)</f>
        <v>0.57757009345794397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</v>
      </c>
      <c r="P2" s="79">
        <v>1040</v>
      </c>
      <c r="Q2" s="63">
        <v>-52000</v>
      </c>
    </row>
    <row r="3" spans="1:17">
      <c r="A3" s="19" t="s">
        <v>8</v>
      </c>
      <c r="B3" s="122">
        <v>7564</v>
      </c>
      <c r="C3" s="123"/>
      <c r="E3" s="33" t="s">
        <v>181</v>
      </c>
      <c r="F3" s="30" t="s">
        <v>156</v>
      </c>
      <c r="G3" s="13">
        <v>827</v>
      </c>
      <c r="H3" s="94">
        <f>IF(B$17=0,0,G3/B$17)</f>
        <v>0.5152647975077882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-15.754082612872239</v>
      </c>
      <c r="P3" s="80">
        <v>1041</v>
      </c>
      <c r="Q3" s="64">
        <v>-16400</v>
      </c>
    </row>
    <row r="4" spans="1:17">
      <c r="A4" s="19" t="s">
        <v>6</v>
      </c>
      <c r="B4" s="124">
        <v>-144.3000000000001</v>
      </c>
      <c r="C4" s="125"/>
      <c r="E4" s="33" t="s">
        <v>184</v>
      </c>
      <c r="F4" s="30" t="s">
        <v>187</v>
      </c>
      <c r="G4" s="13">
        <v>798</v>
      </c>
      <c r="H4" s="94">
        <f>IF(B$17=0,0,G4/B$17)</f>
        <v>0.49719626168224301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-19.402985074626866</v>
      </c>
      <c r="P4" s="80">
        <v>1005</v>
      </c>
      <c r="Q4" s="64">
        <v>-19500</v>
      </c>
    </row>
    <row r="5" spans="1:17">
      <c r="A5" s="19" t="s">
        <v>7</v>
      </c>
      <c r="B5" s="126">
        <f>IF(B$2=0,0,B$4/B$2)</f>
        <v>-0.13861671469740644</v>
      </c>
      <c r="C5" s="127"/>
      <c r="E5" s="33" t="s">
        <v>60</v>
      </c>
      <c r="F5" s="30" t="s">
        <v>24</v>
      </c>
      <c r="G5" s="13">
        <v>613</v>
      </c>
      <c r="H5" s="94">
        <f>IF(B$17=0,0,G5/B$17)</f>
        <v>0.38193146417445484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-25.412541254125411</v>
      </c>
      <c r="P5" s="80">
        <v>909</v>
      </c>
      <c r="Q5" s="64">
        <v>-23100</v>
      </c>
    </row>
    <row r="6" spans="1:17">
      <c r="A6" s="19" t="s">
        <v>1</v>
      </c>
      <c r="B6" s="128">
        <f>IF(B$2=0,0,(B$7*1+B$8*2+B$9*3+B$10*4)/B$2)</f>
        <v>2.4889529298751203</v>
      </c>
      <c r="C6" s="129"/>
      <c r="E6" s="33" t="s">
        <v>56</v>
      </c>
      <c r="F6" s="30" t="s">
        <v>185</v>
      </c>
      <c r="G6" s="13">
        <v>415</v>
      </c>
      <c r="H6" s="94">
        <f>IF(B$17=0,0,G6/B$17)</f>
        <v>0.25856697819314639</v>
      </c>
      <c r="I6" s="56">
        <v>25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8.5260115606936413</v>
      </c>
      <c r="P6" s="80">
        <v>692</v>
      </c>
      <c r="Q6" s="64">
        <v>5900</v>
      </c>
    </row>
    <row r="7" spans="1:17">
      <c r="A7" s="19" t="s">
        <v>2</v>
      </c>
      <c r="B7" s="13">
        <v>266</v>
      </c>
      <c r="C7" s="6">
        <f t="shared" ref="C7:C12" si="2">IF(B$2=0,0,B7/B$2)</f>
        <v>0.25552353506243997</v>
      </c>
      <c r="E7" s="33" t="s">
        <v>57</v>
      </c>
      <c r="F7" s="30" t="s">
        <v>21</v>
      </c>
      <c r="G7" s="13">
        <v>355</v>
      </c>
      <c r="H7" s="94">
        <f>IF(B$17=0,0,G7/B$17)</f>
        <v>0.22118380062305296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-36.036036036036037</v>
      </c>
      <c r="P7" s="80">
        <v>444</v>
      </c>
      <c r="Q7" s="64">
        <v>-16000</v>
      </c>
    </row>
    <row r="8" spans="1:17">
      <c r="A8" s="19" t="s">
        <v>3</v>
      </c>
      <c r="B8" s="13">
        <v>257</v>
      </c>
      <c r="C8" s="6">
        <f>IF(B$2=0,0,B8/B$2)</f>
        <v>0.24687800192122958</v>
      </c>
      <c r="E8" s="33" t="s">
        <v>55</v>
      </c>
      <c r="F8" s="30" t="s">
        <v>155</v>
      </c>
      <c r="G8" s="13">
        <v>349</v>
      </c>
      <c r="H8" s="94">
        <f>IF(B$17=0,0,G8/B$17)</f>
        <v>0.21744548286604362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261</v>
      </c>
      <c r="C9" s="7">
        <f>IF(B$2=0,0,B9/B$2)</f>
        <v>0.25072046109510088</v>
      </c>
      <c r="E9" s="33" t="s">
        <v>59</v>
      </c>
      <c r="F9" s="30" t="s">
        <v>23</v>
      </c>
      <c r="G9" s="13">
        <v>282</v>
      </c>
      <c r="H9" s="94">
        <f>IF(B$17=0,0,G9/B$17)</f>
        <v>0.17570093457943925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257</v>
      </c>
      <c r="C10" s="7">
        <f>IF(B$2=0,0,B10/B$2)</f>
        <v>0.24687800192122958</v>
      </c>
      <c r="E10" s="33" t="s">
        <v>182</v>
      </c>
      <c r="F10" s="30" t="s">
        <v>19</v>
      </c>
      <c r="G10" s="13">
        <v>167</v>
      </c>
      <c r="H10" s="94">
        <f>IF(B$17=0,0,G10/B$17)</f>
        <v>0.10404984423676013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523</v>
      </c>
      <c r="C11" s="7">
        <f>IF(B$2=0,0,B11/B$2)</f>
        <v>0.50240153698366952</v>
      </c>
      <c r="E11" s="33" t="s">
        <v>58</v>
      </c>
      <c r="F11" s="30" t="s">
        <v>22</v>
      </c>
      <c r="G11" s="13">
        <v>103</v>
      </c>
      <c r="H11" s="94">
        <f>IF(B$17=0,0,G11/B$17)</f>
        <v>6.4174454828660438E-2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30</v>
      </c>
      <c r="C12" s="9">
        <f t="shared" si="2"/>
        <v>2.8818443804034581E-2</v>
      </c>
      <c r="E12" s="33" t="s">
        <v>77</v>
      </c>
      <c r="F12" s="30" t="s">
        <v>41</v>
      </c>
      <c r="G12" s="13">
        <v>68</v>
      </c>
      <c r="H12" s="94">
        <f>IF(B$17=0,0,G12/B$17)</f>
        <v>4.2367601246105918E-2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-0.66819923371647516</v>
      </c>
      <c r="P12" s="79">
        <v>261</v>
      </c>
      <c r="Q12" s="67">
        <v>-174.4</v>
      </c>
    </row>
    <row r="13" spans="1:17">
      <c r="A13" s="22" t="s">
        <v>97</v>
      </c>
      <c r="B13" s="15">
        <v>1550</v>
      </c>
      <c r="C13" s="11">
        <f>IF(B$3=0,0,B13/B$3)</f>
        <v>0.20491803278688525</v>
      </c>
      <c r="E13" s="33" t="s">
        <v>74</v>
      </c>
      <c r="F13" s="30" t="s">
        <v>38</v>
      </c>
      <c r="G13" s="13">
        <v>50</v>
      </c>
      <c r="H13" s="94">
        <f>IF(B$17=0,0,G13/B$17)</f>
        <v>3.1152647975077882E-2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1.7080459770114931</v>
      </c>
      <c r="P13" s="80">
        <v>261</v>
      </c>
      <c r="Q13" s="68">
        <v>445.79999999999967</v>
      </c>
    </row>
    <row r="14" spans="1:17">
      <c r="A14" s="19" t="s">
        <v>94</v>
      </c>
      <c r="B14" s="13">
        <v>1821</v>
      </c>
      <c r="C14" s="6">
        <f>IF(B$3=0,0,B14/B$3)</f>
        <v>0.24074563722897938</v>
      </c>
      <c r="E14" s="33" t="s">
        <v>183</v>
      </c>
      <c r="F14" s="30" t="s">
        <v>186</v>
      </c>
      <c r="G14" s="13">
        <v>40</v>
      </c>
      <c r="H14" s="94">
        <f>IF(B$17=0,0,G14/B$17)</f>
        <v>2.4922118380062305E-2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-1.5402298850574725</v>
      </c>
      <c r="P14" s="80">
        <v>261</v>
      </c>
      <c r="Q14" s="68">
        <v>-402.00000000000034</v>
      </c>
    </row>
    <row r="15" spans="1:17">
      <c r="A15" s="18" t="s">
        <v>99</v>
      </c>
      <c r="B15" s="12">
        <f>B21</f>
        <v>830</v>
      </c>
      <c r="C15" s="4">
        <f>IF(B$13=0,0,B15/B$13)</f>
        <v>0.53548387096774197</v>
      </c>
      <c r="E15" s="33" t="s">
        <v>71</v>
      </c>
      <c r="F15" s="30" t="s">
        <v>35</v>
      </c>
      <c r="G15" s="13">
        <v>33</v>
      </c>
      <c r="H15" s="94">
        <f>IF(B$17=0,0,G15/B$17)</f>
        <v>2.0560747663551402E-2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-5.2490421455938845E-2</v>
      </c>
      <c r="P15" s="81">
        <v>261</v>
      </c>
      <c r="Q15" s="69">
        <v>-13.700000000000038</v>
      </c>
    </row>
    <row r="16" spans="1:17">
      <c r="A16" s="18" t="s">
        <v>100</v>
      </c>
      <c r="B16" s="12">
        <f>B22</f>
        <v>603</v>
      </c>
      <c r="C16" s="4">
        <f>IF(B$14=0,0,B16/B$14)</f>
        <v>0.33113673805601318</v>
      </c>
      <c r="E16" s="33" t="s">
        <v>66</v>
      </c>
      <c r="F16" s="30" t="s">
        <v>30</v>
      </c>
      <c r="G16" s="13">
        <v>28</v>
      </c>
      <c r="H16" s="94">
        <f>IF(B$17=0,0,G16/B$17)</f>
        <v>1.7445482866043614E-2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1605</v>
      </c>
      <c r="C17" s="4">
        <f>IF(B$3=0,0,B17/B$3)</f>
        <v>0.21218931782125861</v>
      </c>
      <c r="E17" s="33" t="s">
        <v>67</v>
      </c>
      <c r="F17" s="30" t="s">
        <v>31</v>
      </c>
      <c r="G17" s="13">
        <v>20</v>
      </c>
      <c r="H17" s="94">
        <f>IF(B$17=0,0,G17/B$17)</f>
        <v>1.2461059190031152E-2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1004</v>
      </c>
      <c r="C18" s="6">
        <f>IF(B$3=0,0,B18/B$3)</f>
        <v>0.13273400317292439</v>
      </c>
      <c r="E18" s="33" t="s">
        <v>69</v>
      </c>
      <c r="F18" s="30" t="s">
        <v>33</v>
      </c>
      <c r="G18" s="13">
        <v>14</v>
      </c>
      <c r="H18" s="94">
        <f>IF(B$17=0,0,G18/B$17)</f>
        <v>8.7227414330218068E-3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597</v>
      </c>
      <c r="C19" s="6">
        <f>IF(B$17=0,0,B19/B$17)</f>
        <v>0.37196261682242993</v>
      </c>
      <c r="E19" s="33" t="s">
        <v>78</v>
      </c>
      <c r="F19" s="30" t="s">
        <v>42</v>
      </c>
      <c r="G19" s="13">
        <v>12</v>
      </c>
      <c r="H19" s="94">
        <f>IF(B$17=0,0,G19/B$17)</f>
        <v>7.4766355140186919E-3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1008</v>
      </c>
      <c r="C20" s="6">
        <f>IF(B$17=0,0,B20/B$17)</f>
        <v>0.62803738317757007</v>
      </c>
      <c r="E20" s="33" t="s">
        <v>62</v>
      </c>
      <c r="F20" s="30" t="s">
        <v>26</v>
      </c>
      <c r="G20" s="13">
        <v>11</v>
      </c>
      <c r="H20" s="94">
        <f>IF(B$17=0,0,G20/B$17)</f>
        <v>6.853582554517134E-3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830</v>
      </c>
      <c r="C21" s="6">
        <f>IF(B$17=0,0,B21/B$17)</f>
        <v>0.51713395638629278</v>
      </c>
      <c r="E21" s="33" t="s">
        <v>61</v>
      </c>
      <c r="F21" s="30" t="s">
        <v>25</v>
      </c>
      <c r="G21" s="13">
        <v>8</v>
      </c>
      <c r="H21" s="94">
        <f>IF(B$17=0,0,G21/B$17)</f>
        <v>4.9844236760124613E-3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603</v>
      </c>
      <c r="C22" s="6">
        <f>IF(B$17=0,0,B22/B$17)</f>
        <v>0.37570093457943926</v>
      </c>
      <c r="E22" s="33" t="s">
        <v>76</v>
      </c>
      <c r="F22" s="30" t="s">
        <v>40</v>
      </c>
      <c r="G22" s="13">
        <v>7</v>
      </c>
      <c r="H22" s="94">
        <f>IF(B$17=0,0,G22/B$17)</f>
        <v>4.3613707165109034E-3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172</v>
      </c>
      <c r="C23" s="6">
        <f>IF(B$17=0,0,B23/B$17)</f>
        <v>0.10716510903426792</v>
      </c>
      <c r="E23" s="33" t="s">
        <v>63</v>
      </c>
      <c r="F23" s="30" t="s">
        <v>27</v>
      </c>
      <c r="G23" s="13">
        <v>4</v>
      </c>
      <c r="H23" s="94">
        <f>IF(B$17=0,0,G23/B$17)</f>
        <v>2.4922118380062306E-3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6359.5638629283485</v>
      </c>
      <c r="C24" s="8">
        <v>10207100</v>
      </c>
      <c r="E24" s="33" t="s">
        <v>72</v>
      </c>
      <c r="F24" s="30" t="s">
        <v>36</v>
      </c>
      <c r="G24" s="13">
        <v>2</v>
      </c>
      <c r="H24" s="94">
        <f>IF(B$17=0,0,G24/B$17)</f>
        <v>1.2461059190031153E-3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7418.3632734530938</v>
      </c>
      <c r="C25" s="98">
        <v>7433200</v>
      </c>
      <c r="E25" s="33" t="s">
        <v>75</v>
      </c>
      <c r="F25" s="30" t="s">
        <v>39</v>
      </c>
      <c r="G25" s="13">
        <v>2</v>
      </c>
      <c r="H25" s="94">
        <f>IF(B$17=0,0,G25/B$17)</f>
        <v>1.2461059190031153E-3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4600.1658374792705</v>
      </c>
      <c r="C26" s="98">
        <v>2773900</v>
      </c>
      <c r="E26" s="33" t="s">
        <v>68</v>
      </c>
      <c r="F26" s="30" t="s">
        <v>32</v>
      </c>
      <c r="G26" s="13">
        <v>1</v>
      </c>
      <c r="H26" s="94">
        <f>IF(B$17=0,0,G26/B$17)</f>
        <v>6.2305295950155766E-4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-5634.6613545816735</v>
      </c>
      <c r="C27" s="98">
        <v>-5657200</v>
      </c>
      <c r="E27" s="33" t="s">
        <v>79</v>
      </c>
      <c r="F27" s="30" t="s">
        <v>43</v>
      </c>
      <c r="G27" s="13">
        <v>1</v>
      </c>
      <c r="H27" s="94">
        <f>IF(B$17=0,0,G27/B$17)</f>
        <v>6.2305295950155766E-4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6.2305295950155766E-4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6.2305295950155766E-4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1.9830777366472768E-3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182</v>
      </c>
      <c r="C35" s="102">
        <f t="shared" ref="C35:C47" si="3">IF(B$17=0,0,B35/B$17)</f>
        <v>0.11339563862928349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360</v>
      </c>
      <c r="C36" s="6">
        <f t="shared" si="3"/>
        <v>0.22429906542056074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361</v>
      </c>
      <c r="C37" s="6">
        <f t="shared" si="3"/>
        <v>0.22492211838006232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333</v>
      </c>
      <c r="O37" s="86">
        <f>IF(P37=0,0,Q37/P37)</f>
        <v>7.5911111111111182</v>
      </c>
      <c r="P37" s="80">
        <v>90</v>
      </c>
      <c r="Q37" s="68">
        <v>683.20000000000061</v>
      </c>
    </row>
    <row r="38" spans="1:17">
      <c r="A38" s="19" t="s">
        <v>137</v>
      </c>
      <c r="B38" s="100">
        <v>332</v>
      </c>
      <c r="C38" s="6">
        <f t="shared" si="3"/>
        <v>0.20685358255451713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7.5831111111111289</v>
      </c>
      <c r="P38" s="80">
        <v>225</v>
      </c>
      <c r="Q38" s="68">
        <v>1706.2000000000039</v>
      </c>
    </row>
    <row r="39" spans="1:17">
      <c r="A39" s="19" t="s">
        <v>138</v>
      </c>
      <c r="B39" s="100">
        <v>187</v>
      </c>
      <c r="C39" s="6">
        <f t="shared" si="3"/>
        <v>0.11651090342679128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117</v>
      </c>
      <c r="C40" s="6">
        <f t="shared" si="3"/>
        <v>7.2897196261682243E-2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39</v>
      </c>
      <c r="C41" s="6">
        <f t="shared" si="3"/>
        <v>2.4299065420560748E-2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4.3688644688644693</v>
      </c>
      <c r="P41" s="80">
        <v>273</v>
      </c>
      <c r="Q41" s="68">
        <v>1192.7</v>
      </c>
    </row>
    <row r="42" spans="1:17">
      <c r="A42" s="19" t="s">
        <v>142</v>
      </c>
      <c r="B42" s="100">
        <v>14</v>
      </c>
      <c r="C42" s="6">
        <f t="shared" si="3"/>
        <v>8.7227414330218068E-3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4.9844236760124613E-3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6.2305295950155766E-4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6.2305295950155766E-4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-1.1666666666666738</v>
      </c>
      <c r="P46" s="80">
        <v>75</v>
      </c>
      <c r="Q46" s="68">
        <v>-87.50000000000054</v>
      </c>
    </row>
    <row r="47" spans="1:17">
      <c r="A47" s="21" t="s">
        <v>147</v>
      </c>
      <c r="B47" s="101">
        <v>3</v>
      </c>
      <c r="C47" s="9">
        <f t="shared" si="3"/>
        <v>1.869158878504673E-3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-3.9347670250896014</v>
      </c>
      <c r="P49" s="80">
        <v>279</v>
      </c>
      <c r="Q49" s="68">
        <v>-1097.7999999999988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-9.4833333333333538</v>
      </c>
      <c r="P52" s="80">
        <v>240</v>
      </c>
      <c r="Q52" s="68">
        <v>-2276.000000000005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276</v>
      </c>
      <c r="O55" s="86">
        <f>IF(P55=0,0,Q55/P55)</f>
        <v>-12.137426900584781</v>
      </c>
      <c r="P55" s="80">
        <v>342</v>
      </c>
      <c r="Q55" s="68">
        <v>-4150.9999999999955</v>
      </c>
    </row>
    <row r="56" spans="11:17">
      <c r="K56" s="5">
        <v>54</v>
      </c>
      <c r="L56" s="61">
        <v>-30.5</v>
      </c>
      <c r="N56" s="76" t="s">
        <v>163</v>
      </c>
      <c r="O56" s="86">
        <f>IF(P56=0,0,Q56/P56)</f>
        <v>-12.799999999999997</v>
      </c>
      <c r="P56" s="80">
        <v>27</v>
      </c>
      <c r="Q56" s="68">
        <v>-345.59999999999991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-14.447368421052637</v>
      </c>
      <c r="P57" s="80">
        <v>228</v>
      </c>
      <c r="Q57" s="68">
        <v>-3294.0000000000014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66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0.84761904761904761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66</v>
      </c>
      <c r="Q2" s="63">
        <v>69300</v>
      </c>
    </row>
    <row r="3" spans="1:17">
      <c r="A3" s="19" t="s">
        <v>8</v>
      </c>
      <c r="B3" s="122">
        <v>485</v>
      </c>
      <c r="C3" s="123"/>
      <c r="E3" s="33" t="s">
        <v>184</v>
      </c>
      <c r="F3" s="30" t="s">
        <v>187</v>
      </c>
      <c r="G3" s="13">
        <v>75</v>
      </c>
      <c r="H3" s="94">
        <f>IF(B$17=0,0,G3/B$17)</f>
        <v>0.7142857142857143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1046.969696969697</v>
      </c>
      <c r="P3" s="80">
        <v>66</v>
      </c>
      <c r="Q3" s="64">
        <v>69100</v>
      </c>
    </row>
    <row r="4" spans="1:17">
      <c r="A4" s="19" t="s">
        <v>6</v>
      </c>
      <c r="B4" s="124">
        <v>820.6</v>
      </c>
      <c r="C4" s="125"/>
      <c r="E4" s="33" t="s">
        <v>181</v>
      </c>
      <c r="F4" s="30" t="s">
        <v>156</v>
      </c>
      <c r="G4" s="13">
        <v>45</v>
      </c>
      <c r="H4" s="94">
        <f>IF(B$17=0,0,G4/B$17)</f>
        <v>0.42857142857142855</v>
      </c>
      <c r="I4" s="56">
        <v>35</v>
      </c>
      <c r="K4" s="5">
        <v>2</v>
      </c>
      <c r="L4" s="61">
        <v>0.60000000000000142</v>
      </c>
      <c r="N4" s="76" t="s">
        <v>105</v>
      </c>
      <c r="O4" s="83">
        <f t="shared" si="0"/>
        <v>1045.3125</v>
      </c>
      <c r="P4" s="80">
        <v>64</v>
      </c>
      <c r="Q4" s="64">
        <v>66900</v>
      </c>
    </row>
    <row r="5" spans="1:17">
      <c r="A5" s="19" t="s">
        <v>7</v>
      </c>
      <c r="B5" s="126">
        <f>IF(B$2=0,0,B$4/B$2)</f>
        <v>12.433333333333334</v>
      </c>
      <c r="C5" s="127"/>
      <c r="E5" s="33" t="s">
        <v>60</v>
      </c>
      <c r="F5" s="30" t="s">
        <v>24</v>
      </c>
      <c r="G5" s="13">
        <v>39</v>
      </c>
      <c r="H5" s="94">
        <f>IF(B$17=0,0,G5/B$17)</f>
        <v>0.37142857142857144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-10.909090909090908</v>
      </c>
      <c r="P5" s="80">
        <v>55</v>
      </c>
      <c r="Q5" s="64">
        <v>-600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0.27619047619047621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1217.0731707317073</v>
      </c>
      <c r="P6" s="80">
        <v>41</v>
      </c>
      <c r="Q6" s="64">
        <v>49900</v>
      </c>
    </row>
    <row r="7" spans="1:17">
      <c r="A7" s="19" t="s">
        <v>2</v>
      </c>
      <c r="B7" s="13">
        <v>23</v>
      </c>
      <c r="C7" s="6">
        <f t="shared" ref="C7:C12" si="2">IF(B$2=0,0,B7/B$2)</f>
        <v>0.34848484848484851</v>
      </c>
      <c r="E7" s="33" t="s">
        <v>59</v>
      </c>
      <c r="F7" s="30" t="s">
        <v>23</v>
      </c>
      <c r="G7" s="13">
        <v>27</v>
      </c>
      <c r="H7" s="94">
        <f>IF(B$17=0,0,G7/B$17)</f>
        <v>0.25714285714285712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0.2878787878787879</v>
      </c>
      <c r="E8" s="33" t="s">
        <v>55</v>
      </c>
      <c r="F8" s="30" t="s">
        <v>155</v>
      </c>
      <c r="G8" s="13">
        <v>23</v>
      </c>
      <c r="H8" s="94">
        <f>IF(B$17=0,0,G8/B$17)</f>
        <v>0.21904761904761905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14</v>
      </c>
      <c r="C9" s="7">
        <f>IF(B$2=0,0,B9/B$2)</f>
        <v>0.21212121212121213</v>
      </c>
      <c r="E9" s="33" t="s">
        <v>56</v>
      </c>
      <c r="F9" s="30" t="s">
        <v>185</v>
      </c>
      <c r="G9" s="13">
        <v>18</v>
      </c>
      <c r="H9" s="94">
        <f>IF(B$17=0,0,G9/B$17)</f>
        <v>0.17142857142857143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0.15151515151515152</v>
      </c>
      <c r="E10" s="33" t="s">
        <v>58</v>
      </c>
      <c r="F10" s="30" t="s">
        <v>22</v>
      </c>
      <c r="G10" s="13">
        <v>9</v>
      </c>
      <c r="H10" s="94">
        <f>IF(B$17=0,0,G10/B$17)</f>
        <v>8.5714285714285715E-2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0.63636363636363635</v>
      </c>
      <c r="E11" s="33" t="s">
        <v>182</v>
      </c>
      <c r="F11" s="30" t="s">
        <v>19</v>
      </c>
      <c r="G11" s="13">
        <v>7</v>
      </c>
      <c r="H11" s="94">
        <f>IF(B$17=0,0,G11/B$17)</f>
        <v>6.6666666666666666E-2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1.5151515151515152E-2</v>
      </c>
      <c r="E12" s="33" t="s">
        <v>77</v>
      </c>
      <c r="F12" s="30" t="s">
        <v>41</v>
      </c>
      <c r="G12" s="13">
        <v>7</v>
      </c>
      <c r="H12" s="94">
        <f>IF(B$17=0,0,G12/B$17)</f>
        <v>6.6666666666666666E-2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75</v>
      </c>
      <c r="C13" s="11">
        <f>IF(B$3=0,0,B13/B$3)</f>
        <v>0.15463917525773196</v>
      </c>
      <c r="E13" s="33" t="s">
        <v>74</v>
      </c>
      <c r="F13" s="30" t="s">
        <v>38</v>
      </c>
      <c r="G13" s="13">
        <v>2</v>
      </c>
      <c r="H13" s="94">
        <f>IF(B$17=0,0,G13/B$17)</f>
        <v>1.9047619047619049E-2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21.553846153846152</v>
      </c>
      <c r="P13" s="80">
        <v>13</v>
      </c>
      <c r="Q13" s="68">
        <v>280.2</v>
      </c>
    </row>
    <row r="14" spans="1:17">
      <c r="A14" s="19" t="s">
        <v>94</v>
      </c>
      <c r="B14" s="13">
        <v>99</v>
      </c>
      <c r="C14" s="6">
        <f>IF(B$3=0,0,B14/B$3)</f>
        <v>0.20412371134020618</v>
      </c>
      <c r="E14" s="33" t="s">
        <v>62</v>
      </c>
      <c r="F14" s="30" t="s">
        <v>26</v>
      </c>
      <c r="G14" s="13">
        <v>1</v>
      </c>
      <c r="H14" s="94">
        <f>IF(B$17=0,0,G14/B$17)</f>
        <v>9.5238095238095247E-3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45</v>
      </c>
      <c r="C15" s="4">
        <f>IF(B$13=0,0,B15/B$13)</f>
        <v>0.6</v>
      </c>
      <c r="E15" s="33" t="s">
        <v>66</v>
      </c>
      <c r="F15" s="30" t="s">
        <v>30</v>
      </c>
      <c r="G15" s="13">
        <v>1</v>
      </c>
      <c r="H15" s="94">
        <f>IF(B$17=0,0,G15/B$17)</f>
        <v>9.5238095238095247E-3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10.886956521739132</v>
      </c>
      <c r="P15" s="81">
        <v>23</v>
      </c>
      <c r="Q15" s="69">
        <v>250.4</v>
      </c>
    </row>
    <row r="16" spans="1:17">
      <c r="A16" s="18" t="s">
        <v>100</v>
      </c>
      <c r="B16" s="12">
        <f>B22</f>
        <v>39</v>
      </c>
      <c r="C16" s="4">
        <f>IF(B$14=0,0,B16/B$14)</f>
        <v>0.39393939393939392</v>
      </c>
      <c r="E16" s="33" t="s">
        <v>67</v>
      </c>
      <c r="F16" s="30" t="s">
        <v>31</v>
      </c>
      <c r="G16" s="13">
        <v>1</v>
      </c>
      <c r="H16" s="94">
        <f>IF(B$17=0,0,G16/B$17)</f>
        <v>9.5238095238095247E-3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0.21649484536082475</v>
      </c>
      <c r="E17" s="33" t="s">
        <v>183</v>
      </c>
      <c r="F17" s="30" t="s">
        <v>186</v>
      </c>
      <c r="G17" s="13">
        <v>1</v>
      </c>
      <c r="H17" s="94">
        <f>IF(B$17=0,0,G17/B$17)</f>
        <v>9.5238095238095247E-3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</v>
      </c>
      <c r="C18" s="6">
        <f>IF(B$3=0,0,B18/B$3)</f>
        <v>9.6907216494845363E-2</v>
      </c>
      <c r="E18" s="33" t="s">
        <v>68</v>
      </c>
      <c r="F18" s="30" t="s">
        <v>32</v>
      </c>
      <c r="G18" s="13">
        <v>1</v>
      </c>
      <c r="H18" s="94">
        <f>IF(B$17=0,0,G18/B$17)</f>
        <v>9.5238095238095247E-3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28</v>
      </c>
      <c r="C19" s="6">
        <f>IF(B$17=0,0,B19/B$17)</f>
        <v>0.26666666666666666</v>
      </c>
      <c r="E19" s="33" t="s">
        <v>69</v>
      </c>
      <c r="F19" s="30" t="s">
        <v>33</v>
      </c>
      <c r="G19" s="13">
        <v>1</v>
      </c>
      <c r="H19" s="94">
        <f>IF(B$17=0,0,G19/B$17)</f>
        <v>9.5238095238095247E-3</v>
      </c>
      <c r="I19" s="56">
        <v>8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77</v>
      </c>
      <c r="C20" s="6">
        <f>IF(B$17=0,0,B20/B$17)</f>
        <v>0.73333333333333328</v>
      </c>
      <c r="E20" s="33" t="s">
        <v>71</v>
      </c>
      <c r="F20" s="30" t="s">
        <v>35</v>
      </c>
      <c r="G20" s="13">
        <v>1</v>
      </c>
      <c r="H20" s="94">
        <f>IF(B$17=0,0,G20/B$17)</f>
        <v>9.5238095238095247E-3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45</v>
      </c>
      <c r="C21" s="6">
        <f>IF(B$17=0,0,B21/B$17)</f>
        <v>0.42857142857142855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39</v>
      </c>
      <c r="C22" s="6">
        <f>IF(B$17=0,0,B22/B$17)</f>
        <v>0.37142857142857144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5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21</v>
      </c>
      <c r="C23" s="6">
        <f>IF(B$17=0,0,B23/B$17)</f>
        <v>0.2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7429.5238095238092</v>
      </c>
      <c r="C24" s="8">
        <v>780100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8271.2121212121219</v>
      </c>
      <c r="C25" s="98">
        <v>545900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6005.1282051282051</v>
      </c>
      <c r="C26" s="98">
        <v>234200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-4559.5744680851067</v>
      </c>
      <c r="C27" s="98">
        <v>-214300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277</v>
      </c>
      <c r="O27" s="86">
        <f>IF(P27=0,0,Q27/P27)</f>
        <v>43.733333333333334</v>
      </c>
      <c r="P27" s="80">
        <v>9</v>
      </c>
      <c r="Q27" s="68">
        <v>393.6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5.7142857142857141E-2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20</v>
      </c>
      <c r="C36" s="6">
        <f t="shared" si="3"/>
        <v>0.19047619047619047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32</v>
      </c>
      <c r="C38" s="6">
        <f t="shared" si="3"/>
        <v>0.30476190476190479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8</v>
      </c>
      <c r="C39" s="6">
        <f t="shared" si="3"/>
        <v>7.6190476190476197E-2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9.5238095238095233E-2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276</v>
      </c>
      <c r="O40" s="86">
        <f>IF(P40=0,0,Q40/P40)</f>
        <v>9.8076923076923066</v>
      </c>
      <c r="P40" s="80">
        <v>13</v>
      </c>
      <c r="Q40" s="68">
        <v>127.49999999999999</v>
      </c>
    </row>
    <row r="41" spans="1:17">
      <c r="A41" s="19" t="s">
        <v>141</v>
      </c>
      <c r="B41" s="100">
        <v>6</v>
      </c>
      <c r="C41" s="6">
        <f t="shared" si="3"/>
        <v>5.7142857142857141E-2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8.9928571428571438</v>
      </c>
      <c r="P41" s="80">
        <v>14</v>
      </c>
      <c r="Q41" s="68">
        <v>125.9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7.9083333333333341</v>
      </c>
      <c r="P42" s="80">
        <v>12</v>
      </c>
      <c r="Q42" s="68">
        <v>94.9</v>
      </c>
    </row>
    <row r="43" spans="1:17">
      <c r="A43" s="19" t="s">
        <v>143</v>
      </c>
      <c r="B43" s="100">
        <v>2</v>
      </c>
      <c r="C43" s="6">
        <f t="shared" si="3"/>
        <v>1.9047619047619049E-2</v>
      </c>
      <c r="K43" s="5">
        <v>41</v>
      </c>
      <c r="L43" s="61">
        <v>584.79999999999995</v>
      </c>
      <c r="N43" s="76" t="s">
        <v>238</v>
      </c>
      <c r="O43" s="86">
        <f>IF(P43=0,0,Q43/P43)</f>
        <v>7.8142857142857123</v>
      </c>
      <c r="P43" s="80">
        <v>7</v>
      </c>
      <c r="Q43" s="68">
        <v>54.699999999999989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195</v>
      </c>
      <c r="O44" s="86">
        <f>IF(P44=0,0,Q44/P44)</f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164</v>
      </c>
      <c r="O45" s="86">
        <f>IF(P45=0,0,Q45/P45)</f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265</v>
      </c>
      <c r="O46" s="86">
        <f>IF(P46=0,0,Q46/P46)</f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335</v>
      </c>
      <c r="O47" s="86">
        <f>IF(P47=0,0,Q47/P47)</f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177</v>
      </c>
      <c r="O48" s="86">
        <f>IF(P48=0,0,Q48/P48)</f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>IF(P49=0,0,Q49/P49)</f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>IF(P50=0,0,Q50/P50)</f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75</v>
      </c>
      <c r="C2" s="121"/>
      <c r="E2" s="32" t="s">
        <v>181</v>
      </c>
      <c r="F2" s="29" t="s">
        <v>156</v>
      </c>
      <c r="G2" s="12">
        <v>54</v>
      </c>
      <c r="H2" s="93">
        <f>IF(B$17=0,0,G2/B$17)</f>
        <v>0.55670103092783507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-669.33333333333337</v>
      </c>
      <c r="P2" s="79">
        <v>75</v>
      </c>
      <c r="Q2" s="63">
        <v>-50200</v>
      </c>
    </row>
    <row r="3" spans="1:17">
      <c r="A3" s="19" t="s">
        <v>8</v>
      </c>
      <c r="B3" s="122">
        <v>567</v>
      </c>
      <c r="C3" s="123"/>
      <c r="E3" s="33" t="s">
        <v>184</v>
      </c>
      <c r="F3" s="30" t="s">
        <v>187</v>
      </c>
      <c r="G3" s="13">
        <v>52</v>
      </c>
      <c r="H3" s="94">
        <f>IF(B$17=0,0,G3/B$17)</f>
        <v>0.53608247422680411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-320</v>
      </c>
      <c r="P3" s="80">
        <v>75</v>
      </c>
      <c r="Q3" s="64">
        <v>-24000</v>
      </c>
    </row>
    <row r="4" spans="1:17">
      <c r="A4" s="19" t="s">
        <v>6</v>
      </c>
      <c r="B4" s="124">
        <v>-437.19999999999993</v>
      </c>
      <c r="C4" s="125"/>
      <c r="E4" s="33" t="s">
        <v>54</v>
      </c>
      <c r="F4" s="30" t="s">
        <v>20</v>
      </c>
      <c r="G4" s="13">
        <v>49</v>
      </c>
      <c r="H4" s="94">
        <f>IF(B$17=0,0,G4/B$17)</f>
        <v>0.50515463917525771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-597.29729729729729</v>
      </c>
      <c r="P4" s="80">
        <v>74</v>
      </c>
      <c r="Q4" s="64">
        <v>-44200</v>
      </c>
    </row>
    <row r="5" spans="1:17">
      <c r="A5" s="19" t="s">
        <v>7</v>
      </c>
      <c r="B5" s="126">
        <f>IF(B$2=0,0,B$4/B$2)</f>
        <v>-5.8293333333333326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0.38144329896907214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-292.85714285714283</v>
      </c>
      <c r="P5" s="80">
        <v>70</v>
      </c>
      <c r="Q5" s="64">
        <v>-20500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0.29896907216494845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-21.05263157894737</v>
      </c>
      <c r="P6" s="80">
        <v>57</v>
      </c>
      <c r="Q6" s="64">
        <v>-1200</v>
      </c>
    </row>
    <row r="7" spans="1:17">
      <c r="A7" s="19" t="s">
        <v>2</v>
      </c>
      <c r="B7" s="13">
        <v>17</v>
      </c>
      <c r="C7" s="6">
        <f t="shared" ref="C7:C12" si="2">IF(B$2=0,0,B7/B$2)</f>
        <v>0.22666666666666666</v>
      </c>
      <c r="E7" s="33" t="s">
        <v>57</v>
      </c>
      <c r="F7" s="30" t="s">
        <v>21</v>
      </c>
      <c r="G7" s="13">
        <v>26</v>
      </c>
      <c r="H7" s="94">
        <f>IF(B$17=0,0,G7/B$17)</f>
        <v>0.26804123711340205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-400</v>
      </c>
      <c r="P7" s="80">
        <v>40</v>
      </c>
      <c r="Q7" s="64">
        <v>-16000</v>
      </c>
    </row>
    <row r="8" spans="1:17">
      <c r="A8" s="19" t="s">
        <v>3</v>
      </c>
      <c r="B8" s="13">
        <v>16</v>
      </c>
      <c r="C8" s="6">
        <f>IF(B$2=0,0,B8/B$2)</f>
        <v>0.21333333333333335</v>
      </c>
      <c r="E8" s="33" t="s">
        <v>55</v>
      </c>
      <c r="F8" s="30" t="s">
        <v>155</v>
      </c>
      <c r="G8" s="13">
        <v>21</v>
      </c>
      <c r="H8" s="94">
        <f>IF(B$17=0,0,G8/B$17)</f>
        <v>0.21649484536082475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19</v>
      </c>
      <c r="C9" s="7">
        <f>IF(B$2=0,0,B9/B$2)</f>
        <v>0.25333333333333335</v>
      </c>
      <c r="E9" s="33" t="s">
        <v>59</v>
      </c>
      <c r="F9" s="30" t="s">
        <v>23</v>
      </c>
      <c r="G9" s="13">
        <v>15</v>
      </c>
      <c r="H9" s="94">
        <f>IF(B$17=0,0,G9/B$17)</f>
        <v>0.15463917525773196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0.30666666666666664</v>
      </c>
      <c r="E10" s="33" t="s">
        <v>182</v>
      </c>
      <c r="F10" s="30" t="s">
        <v>19</v>
      </c>
      <c r="G10" s="13">
        <v>8</v>
      </c>
      <c r="H10" s="94">
        <f>IF(B$17=0,0,G10/B$17)</f>
        <v>8.247422680412371E-2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0.44</v>
      </c>
      <c r="E11" s="33" t="s">
        <v>58</v>
      </c>
      <c r="F11" s="30" t="s">
        <v>22</v>
      </c>
      <c r="G11" s="13">
        <v>4</v>
      </c>
      <c r="H11" s="94">
        <f>IF(B$17=0,0,G11/B$17)</f>
        <v>4.1237113402061855E-2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2.6666666666666668E-2</v>
      </c>
      <c r="E12" s="33" t="s">
        <v>77</v>
      </c>
      <c r="F12" s="30" t="s">
        <v>41</v>
      </c>
      <c r="G12" s="13">
        <v>3</v>
      </c>
      <c r="H12" s="94">
        <f>IF(B$17=0,0,G12/B$17)</f>
        <v>3.0927835051546393E-2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-16.336842105263159</v>
      </c>
      <c r="P12" s="79">
        <v>19</v>
      </c>
      <c r="Q12" s="67">
        <v>-310.40000000000003</v>
      </c>
    </row>
    <row r="13" spans="1:17">
      <c r="A13" s="22" t="s">
        <v>97</v>
      </c>
      <c r="B13" s="15">
        <v>94</v>
      </c>
      <c r="C13" s="11">
        <f>IF(B$3=0,0,B13/B$3)</f>
        <v>0.16578483245149911</v>
      </c>
      <c r="E13" s="33" t="s">
        <v>71</v>
      </c>
      <c r="F13" s="30" t="s">
        <v>35</v>
      </c>
      <c r="G13" s="13">
        <v>2</v>
      </c>
      <c r="H13" s="94">
        <f>IF(B$17=0,0,G13/B$17)</f>
        <v>2.0618556701030927E-2</v>
      </c>
      <c r="I13" s="56">
        <v>13</v>
      </c>
      <c r="K13" s="5">
        <v>11</v>
      </c>
      <c r="L13" s="61">
        <v>-378.40000000000003</v>
      </c>
      <c r="N13" s="76" t="s">
        <v>127</v>
      </c>
      <c r="O13" s="86">
        <f>IF(P13=0,0,Q13/P13)</f>
        <v>-3.0809523809523811</v>
      </c>
      <c r="P13" s="80">
        <v>21</v>
      </c>
      <c r="Q13" s="68">
        <v>-64.7</v>
      </c>
    </row>
    <row r="14" spans="1:17">
      <c r="A14" s="19" t="s">
        <v>94</v>
      </c>
      <c r="B14" s="13">
        <v>133</v>
      </c>
      <c r="C14" s="6">
        <f>IF(B$3=0,0,B14/B$3)</f>
        <v>0.23456790123456789</v>
      </c>
      <c r="E14" s="33" t="s">
        <v>61</v>
      </c>
      <c r="F14" s="30" t="s">
        <v>25</v>
      </c>
      <c r="G14" s="13">
        <v>1</v>
      </c>
      <c r="H14" s="94">
        <f>IF(B$17=0,0,G14/B$17)</f>
        <v>1.0309278350515464E-2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-10.577777777777774</v>
      </c>
      <c r="P14" s="80">
        <v>18</v>
      </c>
      <c r="Q14" s="68">
        <v>-190.39999999999992</v>
      </c>
    </row>
    <row r="15" spans="1:17">
      <c r="A15" s="18" t="s">
        <v>99</v>
      </c>
      <c r="B15" s="12">
        <f>B21</f>
        <v>54</v>
      </c>
      <c r="C15" s="4">
        <f>IF(B$13=0,0,B15/B$13)</f>
        <v>0.57446808510638303</v>
      </c>
      <c r="E15" s="33" t="s">
        <v>62</v>
      </c>
      <c r="F15" s="30" t="s">
        <v>26</v>
      </c>
      <c r="G15" s="13">
        <v>1</v>
      </c>
      <c r="H15" s="94">
        <f>IF(B$17=0,0,G15/B$17)</f>
        <v>1.0309278350515464E-2</v>
      </c>
      <c r="I15" s="56">
        <v>5</v>
      </c>
      <c r="K15" s="5">
        <v>13</v>
      </c>
      <c r="L15" s="61">
        <v>-426.8</v>
      </c>
      <c r="N15" s="77" t="s">
        <v>159</v>
      </c>
      <c r="O15" s="87">
        <f>IF(P15=0,0,Q15/P15)</f>
        <v>7.5470588235294143</v>
      </c>
      <c r="P15" s="81">
        <v>17</v>
      </c>
      <c r="Q15" s="69">
        <v>128.30000000000004</v>
      </c>
    </row>
    <row r="16" spans="1:17">
      <c r="A16" s="18" t="s">
        <v>100</v>
      </c>
      <c r="B16" s="12">
        <f>B22</f>
        <v>32</v>
      </c>
      <c r="C16" s="4">
        <f>IF(B$14=0,0,B16/B$14)</f>
        <v>0.24060150375939848</v>
      </c>
      <c r="E16" s="33" t="s">
        <v>66</v>
      </c>
      <c r="F16" s="30" t="s">
        <v>30</v>
      </c>
      <c r="G16" s="13">
        <v>1</v>
      </c>
      <c r="H16" s="94">
        <f>IF(B$17=0,0,G16/B$17)</f>
        <v>1.0309278350515464E-2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</v>
      </c>
      <c r="C17" s="4">
        <f>IF(B$3=0,0,B17/B$3)</f>
        <v>0.1710758377425044</v>
      </c>
      <c r="E17" s="33" t="s">
        <v>183</v>
      </c>
      <c r="F17" s="30" t="s">
        <v>186</v>
      </c>
      <c r="G17" s="13">
        <v>1</v>
      </c>
      <c r="H17" s="94">
        <f>IF(B$17=0,0,G17/B$17)</f>
        <v>1.0309278350515464E-2</v>
      </c>
      <c r="I17" s="56">
        <v>18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0.13580246913580246</v>
      </c>
      <c r="E18" s="33" t="s">
        <v>74</v>
      </c>
      <c r="F18" s="30" t="s">
        <v>38</v>
      </c>
      <c r="G18" s="13">
        <v>1</v>
      </c>
      <c r="H18" s="94">
        <f>IF(B$17=0,0,G18/B$17)</f>
        <v>1.0309278350515464E-2</v>
      </c>
      <c r="I18" s="56">
        <v>21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36</v>
      </c>
      <c r="C19" s="6">
        <f>IF(B$17=0,0,B19/B$17)</f>
        <v>0.37113402061855671</v>
      </c>
      <c r="E19" s="33" t="s">
        <v>76</v>
      </c>
      <c r="F19" s="30" t="s">
        <v>40</v>
      </c>
      <c r="G19" s="13">
        <v>1</v>
      </c>
      <c r="H19" s="94">
        <f>IF(B$17=0,0,G19/B$17)</f>
        <v>1.0309278350515464E-2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 t="shared" si="3"/>
        <v>50.4</v>
      </c>
      <c r="P19" s="80">
        <v>10</v>
      </c>
      <c r="Q19" s="68">
        <v>504</v>
      </c>
    </row>
    <row r="20" spans="1:17">
      <c r="A20" s="19" t="s">
        <v>11</v>
      </c>
      <c r="B20" s="13">
        <v>61</v>
      </c>
      <c r="C20" s="6">
        <f>IF(B$17=0,0,B20/B$17)</f>
        <v>0.62886597938144329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238</v>
      </c>
      <c r="O20" s="86">
        <f t="shared" si="3"/>
        <v>42</v>
      </c>
      <c r="P20" s="80">
        <v>7</v>
      </c>
      <c r="Q20" s="68">
        <v>294</v>
      </c>
    </row>
    <row r="21" spans="1:17">
      <c r="A21" s="19" t="s">
        <v>151</v>
      </c>
      <c r="B21" s="13">
        <v>54</v>
      </c>
      <c r="C21" s="6">
        <f>IF(B$17=0,0,B21/B$17)</f>
        <v>0.55670103092783507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21.48</v>
      </c>
      <c r="P21" s="80">
        <v>10</v>
      </c>
      <c r="Q21" s="68">
        <v>214.8</v>
      </c>
    </row>
    <row r="22" spans="1:17">
      <c r="A22" s="19" t="s">
        <v>149</v>
      </c>
      <c r="B22" s="13">
        <v>32</v>
      </c>
      <c r="C22" s="6">
        <f>IF(B$17=0,0,B22/B$17)</f>
        <v>0.32989690721649484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11</v>
      </c>
      <c r="C23" s="6">
        <f>IF(B$17=0,0,B23/B$17)</f>
        <v>0.1134020618556701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272</v>
      </c>
      <c r="O23" s="86">
        <f t="shared" si="3"/>
        <v>4.3727272727272739</v>
      </c>
      <c r="P23" s="80">
        <v>33</v>
      </c>
      <c r="Q23" s="68">
        <v>144.30000000000004</v>
      </c>
    </row>
    <row r="24" spans="1:17">
      <c r="A24" s="19" t="s">
        <v>5</v>
      </c>
      <c r="B24" s="16">
        <f>IF(B$17=0,0,C24/B$17)</f>
        <v>5873.1958762886597</v>
      </c>
      <c r="C24" s="8">
        <v>569700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6813.8461538461543</v>
      </c>
      <c r="C25" s="98">
        <v>442900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3962.5</v>
      </c>
      <c r="C26" s="98">
        <v>126800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276</v>
      </c>
      <c r="O26" s="86">
        <f t="shared" si="3"/>
        <v>-12.4547619047619</v>
      </c>
      <c r="P26" s="80">
        <v>42</v>
      </c>
      <c r="Q26" s="68">
        <v>-523.0999999999998</v>
      </c>
    </row>
    <row r="27" spans="1:17">
      <c r="A27" s="20" t="s">
        <v>132</v>
      </c>
      <c r="B27" s="97">
        <f>IF(B$18=0,0,C27/B$18)</f>
        <v>-5429.8701298701299</v>
      </c>
      <c r="C27" s="98">
        <v>-418100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277</v>
      </c>
      <c r="O28" s="86">
        <f t="shared" si="3"/>
        <v>-17.429411764705886</v>
      </c>
      <c r="P28" s="80">
        <v>34</v>
      </c>
      <c r="Q28" s="68">
        <v>-592.60000000000014</v>
      </c>
    </row>
    <row r="29" spans="1:17">
      <c r="A29" s="19" t="s">
        <v>131</v>
      </c>
      <c r="B29" s="13">
        <v>30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1.7636684303350969E-3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-25.904347826086955</v>
      </c>
      <c r="P32" s="80">
        <v>23</v>
      </c>
      <c r="Q32" s="68">
        <v>-595.79999999999995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 t="shared" si="3"/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11</v>
      </c>
      <c r="C35" s="102">
        <f t="shared" ref="C35:C47" si="4">IF(B$17=0,0,B35/B$17)</f>
        <v>0.1134020618556701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-35.699999999999996</v>
      </c>
      <c r="P35" s="80">
        <v>8</v>
      </c>
      <c r="Q35" s="68">
        <v>-285.59999999999997</v>
      </c>
    </row>
    <row r="36" spans="1:17">
      <c r="A36" s="19" t="s">
        <v>135</v>
      </c>
      <c r="B36" s="13">
        <v>24</v>
      </c>
      <c r="C36" s="6">
        <f t="shared" si="4"/>
        <v>0.24742268041237114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4"/>
        <v>0.19587628865979381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25</v>
      </c>
      <c r="C38" s="6">
        <f t="shared" si="4"/>
        <v>0.25773195876288657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10</v>
      </c>
      <c r="C39" s="6">
        <f t="shared" si="4"/>
        <v>0.10309278350515463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4"/>
        <v>8.247422680412371E-2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</sheetData>
  <sortState xmlns:xlrd2="http://schemas.microsoft.com/office/spreadsheetml/2017/richdata2" ref="E2:I7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24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76</v>
      </c>
      <c r="C2" s="121"/>
      <c r="E2" s="32" t="s">
        <v>181</v>
      </c>
      <c r="F2" s="29" t="s">
        <v>156</v>
      </c>
      <c r="G2" s="12">
        <v>77</v>
      </c>
      <c r="H2" s="93">
        <f>IF(B$17=0,0,G2/B$17)</f>
        <v>0.50993377483443714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843.42105263157896</v>
      </c>
      <c r="P2" s="79">
        <v>76</v>
      </c>
      <c r="Q2" s="63">
        <v>64100</v>
      </c>
    </row>
    <row r="3" spans="1:17">
      <c r="A3" s="19" t="s">
        <v>8</v>
      </c>
      <c r="B3" s="122">
        <v>581</v>
      </c>
      <c r="C3" s="123"/>
      <c r="E3" s="33" t="s">
        <v>54</v>
      </c>
      <c r="F3" s="30" t="s">
        <v>20</v>
      </c>
      <c r="G3" s="13">
        <v>74</v>
      </c>
      <c r="H3" s="94">
        <f>IF(B$17=0,0,G3/B$17)</f>
        <v>0.49006622516556292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293.42105263157896</v>
      </c>
      <c r="P3" s="80">
        <v>76</v>
      </c>
      <c r="Q3" s="64">
        <v>22300</v>
      </c>
    </row>
    <row r="4" spans="1:17">
      <c r="A4" s="19" t="s">
        <v>6</v>
      </c>
      <c r="B4" s="124">
        <v>816.3</v>
      </c>
      <c r="C4" s="125"/>
      <c r="E4" s="33" t="s">
        <v>184</v>
      </c>
      <c r="F4" s="30" t="s">
        <v>187</v>
      </c>
      <c r="G4" s="13">
        <v>70</v>
      </c>
      <c r="H4" s="94">
        <f>IF(B$17=0,0,G4/B$17)</f>
        <v>0.46357615894039733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250.66666666666666</v>
      </c>
      <c r="P4" s="80">
        <v>75</v>
      </c>
      <c r="Q4" s="64">
        <v>18800</v>
      </c>
    </row>
    <row r="5" spans="1:17">
      <c r="A5" s="19" t="s">
        <v>7</v>
      </c>
      <c r="B5" s="126">
        <f>IF(B$2=0,0,B$4/B$2)</f>
        <v>10.74078947368421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0.33112582781456956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868.1159420289855</v>
      </c>
      <c r="P5" s="80">
        <v>69</v>
      </c>
      <c r="Q5" s="64">
        <v>59900</v>
      </c>
    </row>
    <row r="6" spans="1:17">
      <c r="A6" s="19" t="s">
        <v>1</v>
      </c>
      <c r="B6" s="128">
        <f>IF(B$2=0,0,(B$7*1+B$8*2+B$9*3+B$10*4)/B$2)</f>
        <v>2.1842105263157894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0.26490066225165565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995.16129032258061</v>
      </c>
      <c r="P6" s="80">
        <v>62</v>
      </c>
      <c r="Q6" s="64">
        <v>61700</v>
      </c>
    </row>
    <row r="7" spans="1:17">
      <c r="A7" s="19" t="s">
        <v>2</v>
      </c>
      <c r="B7" s="13">
        <v>24</v>
      </c>
      <c r="C7" s="6">
        <f t="shared" ref="C7:C12" si="2">IF(B$2=0,0,B7/B$2)</f>
        <v>0.31578947368421051</v>
      </c>
      <c r="E7" s="33" t="s">
        <v>55</v>
      </c>
      <c r="F7" s="30" t="s">
        <v>155</v>
      </c>
      <c r="G7" s="13">
        <v>36</v>
      </c>
      <c r="H7" s="94">
        <f>IF(B$17=0,0,G7/B$17)</f>
        <v>0.23841059602649006</v>
      </c>
      <c r="I7" s="56">
        <v>19</v>
      </c>
      <c r="K7" s="5">
        <v>5</v>
      </c>
      <c r="L7" s="61">
        <v>26.900000000000002</v>
      </c>
      <c r="N7" s="76" t="s">
        <v>107</v>
      </c>
      <c r="O7" s="83">
        <f t="shared" si="0"/>
        <v>1044.7368421052631</v>
      </c>
      <c r="P7" s="80">
        <v>38</v>
      </c>
      <c r="Q7" s="64">
        <v>39700</v>
      </c>
    </row>
    <row r="8" spans="1:17">
      <c r="A8" s="19" t="s">
        <v>3</v>
      </c>
      <c r="B8" s="13">
        <v>23</v>
      </c>
      <c r="C8" s="6">
        <f>IF(B$2=0,0,B8/B$2)</f>
        <v>0.30263157894736842</v>
      </c>
      <c r="E8" s="33" t="s">
        <v>59</v>
      </c>
      <c r="F8" s="30" t="s">
        <v>23</v>
      </c>
      <c r="G8" s="13">
        <v>31</v>
      </c>
      <c r="H8" s="94">
        <f>IF(B$17=0,0,G8/B$17)</f>
        <v>0.20529801324503311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0.26315789473684209</v>
      </c>
      <c r="E9" s="33" t="s">
        <v>57</v>
      </c>
      <c r="F9" s="30" t="s">
        <v>21</v>
      </c>
      <c r="G9" s="13">
        <v>28</v>
      </c>
      <c r="H9" s="94">
        <f>IF(B$17=0,0,G9/B$17)</f>
        <v>0.18543046357615894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9</v>
      </c>
      <c r="C10" s="7">
        <f>IF(B$2=0,0,B10/B$2)</f>
        <v>0.11842105263157894</v>
      </c>
      <c r="E10" s="33" t="s">
        <v>182</v>
      </c>
      <c r="F10" s="30" t="s">
        <v>19</v>
      </c>
      <c r="G10" s="13">
        <v>24</v>
      </c>
      <c r="H10" s="94">
        <f>IF(B$17=0,0,G10/B$17)</f>
        <v>0.15894039735099338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0.61842105263157898</v>
      </c>
      <c r="E11" s="33" t="s">
        <v>58</v>
      </c>
      <c r="F11" s="30" t="s">
        <v>22</v>
      </c>
      <c r="G11" s="13">
        <v>5</v>
      </c>
      <c r="H11" s="94">
        <f>IF(B$17=0,0,G11/B$17)</f>
        <v>3.3112582781456956E-2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1.3157894736842105E-2</v>
      </c>
      <c r="E12" s="33" t="s">
        <v>183</v>
      </c>
      <c r="F12" s="30" t="s">
        <v>186</v>
      </c>
      <c r="G12" s="13">
        <v>5</v>
      </c>
      <c r="H12" s="94">
        <f>IF(B$17=0,0,G12/B$17)</f>
        <v>3.3112582781456956E-2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4.5040000000000004</v>
      </c>
      <c r="P12" s="79">
        <v>25</v>
      </c>
      <c r="Q12" s="67">
        <v>112.60000000000001</v>
      </c>
    </row>
    <row r="13" spans="1:17">
      <c r="A13" s="22" t="s">
        <v>97</v>
      </c>
      <c r="B13" s="15">
        <v>124</v>
      </c>
      <c r="C13" s="11">
        <f>IF(B$3=0,0,B13/B$3)</f>
        <v>0.21342512908777969</v>
      </c>
      <c r="E13" s="33" t="s">
        <v>74</v>
      </c>
      <c r="F13" s="30" t="s">
        <v>38</v>
      </c>
      <c r="G13" s="13">
        <v>5</v>
      </c>
      <c r="H13" s="94">
        <f>IF(B$17=0,0,G13/B$17)</f>
        <v>3.3112582781456956E-2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143</v>
      </c>
      <c r="C14" s="6">
        <f>IF(B$3=0,0,B14/B$3)</f>
        <v>0.24612736660929432</v>
      </c>
      <c r="E14" s="33" t="s">
        <v>66</v>
      </c>
      <c r="F14" s="30" t="s">
        <v>30</v>
      </c>
      <c r="G14" s="13">
        <v>4</v>
      </c>
      <c r="H14" s="94">
        <f>IF(B$17=0,0,G14/B$17)</f>
        <v>2.6490066225165563E-2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77</v>
      </c>
      <c r="C15" s="4">
        <f>IF(B$13=0,0,B15/B$13)</f>
        <v>0.62096774193548387</v>
      </c>
      <c r="E15" s="33" t="s">
        <v>77</v>
      </c>
      <c r="F15" s="30" t="s">
        <v>41</v>
      </c>
      <c r="G15" s="13">
        <v>4</v>
      </c>
      <c r="H15" s="94">
        <f>IF(B$17=0,0,G15/B$17)</f>
        <v>2.6490066225165563E-2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0.40559440559440557</v>
      </c>
      <c r="E16" s="33" t="s">
        <v>67</v>
      </c>
      <c r="F16" s="30" t="s">
        <v>31</v>
      </c>
      <c r="G16" s="13">
        <v>2</v>
      </c>
      <c r="H16" s="94">
        <f>IF(B$17=0,0,G16/B$17)</f>
        <v>1.3245033112582781E-2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151</v>
      </c>
      <c r="C17" s="4">
        <f>IF(B$3=0,0,B17/B$3)</f>
        <v>0.25989672977624784</v>
      </c>
      <c r="E17" s="33" t="s">
        <v>61</v>
      </c>
      <c r="F17" s="30" t="s">
        <v>25</v>
      </c>
      <c r="G17" s="13">
        <v>1</v>
      </c>
      <c r="H17" s="94">
        <f>IF(B$17=0,0,G17/B$17)</f>
        <v>6.6225165562913907E-3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</v>
      </c>
      <c r="C18" s="6">
        <f>IF(B$3=0,0,B18/B$3)</f>
        <v>0.12220309810671257</v>
      </c>
      <c r="E18" s="33" t="s">
        <v>62</v>
      </c>
      <c r="F18" s="30" t="s">
        <v>26</v>
      </c>
      <c r="G18" s="13">
        <v>1</v>
      </c>
      <c r="H18" s="94">
        <f>IF(B$17=0,0,G18/B$17)</f>
        <v>6.6225165562913907E-3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57</v>
      </c>
      <c r="C19" s="6">
        <f>IF(B$17=0,0,B19/B$17)</f>
        <v>0.37748344370860926</v>
      </c>
      <c r="E19" s="33" t="s">
        <v>69</v>
      </c>
      <c r="F19" s="30" t="s">
        <v>33</v>
      </c>
      <c r="G19" s="13">
        <v>1</v>
      </c>
      <c r="H19" s="94">
        <f>IF(B$17=0,0,G19/B$17)</f>
        <v>6.6225165562913907E-3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94</v>
      </c>
      <c r="C20" s="6">
        <f>IF(B$17=0,0,B20/B$17)</f>
        <v>0.62251655629139069</v>
      </c>
      <c r="E20" s="33" t="s">
        <v>71</v>
      </c>
      <c r="F20" s="30" t="s">
        <v>35</v>
      </c>
      <c r="G20" s="13">
        <v>1</v>
      </c>
      <c r="H20" s="94">
        <f>IF(B$17=0,0,G20/B$17)</f>
        <v>6.6225165562913907E-3</v>
      </c>
      <c r="I20" s="56">
        <v>17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77</v>
      </c>
      <c r="C21" s="6">
        <f>IF(B$17=0,0,B21/B$17)</f>
        <v>0.50993377483443714</v>
      </c>
      <c r="E21" s="33" t="s">
        <v>76</v>
      </c>
      <c r="F21" s="30" t="s">
        <v>40</v>
      </c>
      <c r="G21" s="13">
        <v>1</v>
      </c>
      <c r="H21" s="94">
        <f>IF(B$17=0,0,G21/B$17)</f>
        <v>6.6225165562913907E-3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58</v>
      </c>
      <c r="C22" s="6">
        <f>IF(B$17=0,0,B22/B$17)</f>
        <v>0.38410596026490068</v>
      </c>
      <c r="E22" s="33" t="s">
        <v>78</v>
      </c>
      <c r="F22" s="30" t="s">
        <v>42</v>
      </c>
      <c r="G22" s="13">
        <v>1</v>
      </c>
      <c r="H22" s="94">
        <f>IF(B$17=0,0,G22/B$17)</f>
        <v>6.6225165562913907E-3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16</v>
      </c>
      <c r="C23" s="6">
        <f>IF(B$17=0,0,B23/B$17)</f>
        <v>0.10596026490066225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324</v>
      </c>
      <c r="O23" s="86">
        <f>IF(P23=0,0,Q23/P23)</f>
        <v>29.800000000000004</v>
      </c>
      <c r="P23" s="80">
        <v>9</v>
      </c>
      <c r="Q23" s="68">
        <v>268.20000000000005</v>
      </c>
    </row>
    <row r="24" spans="1:17">
      <c r="A24" s="19" t="s">
        <v>5</v>
      </c>
      <c r="B24" s="16">
        <f>IF(B$17=0,0,C24/B$17)</f>
        <v>5818.5430463576158</v>
      </c>
      <c r="C24" s="8">
        <v>878600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235</v>
      </c>
      <c r="O24" s="86">
        <f>IF(P24=0,0,Q24/P24)</f>
        <v>25.904347826086951</v>
      </c>
      <c r="P24" s="80">
        <v>23</v>
      </c>
      <c r="Q24" s="68">
        <v>595.79999999999984</v>
      </c>
    </row>
    <row r="25" spans="1:17">
      <c r="A25" s="20" t="s">
        <v>133</v>
      </c>
      <c r="B25" s="97">
        <f>IF($B$17-B$16=0,0,C25/($B$17-B$16))</f>
        <v>7020.4301075268813</v>
      </c>
      <c r="C25" s="98">
        <v>652900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20.703448275862065</v>
      </c>
      <c r="P26" s="80">
        <v>29</v>
      </c>
      <c r="Q26" s="68">
        <v>600.39999999999986</v>
      </c>
    </row>
    <row r="27" spans="1:17">
      <c r="A27" s="20" t="s">
        <v>132</v>
      </c>
      <c r="B27" s="97">
        <f>IF(B$18=0,0,C27/B$18)</f>
        <v>-4498.5915492957747</v>
      </c>
      <c r="C27" s="98">
        <v>-319400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195</v>
      </c>
      <c r="O28" s="86">
        <f>IF(P28=0,0,Q28/P28)</f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>IF(P29=0,0,Q29/P29)</f>
        <v>12.778124999999999</v>
      </c>
      <c r="P29" s="80">
        <v>32</v>
      </c>
      <c r="Q29" s="68">
        <v>408.9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>IF(P30=0,0,Q30/P30)</f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5.1444444444444484</v>
      </c>
      <c r="P33" s="80">
        <v>18</v>
      </c>
      <c r="Q33" s="68">
        <v>92.600000000000065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-5.1567567567567574</v>
      </c>
      <c r="P34" s="80">
        <v>37</v>
      </c>
      <c r="Q34" s="68">
        <v>-190.8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0.11258278145695365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0.25165562913907286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40</v>
      </c>
      <c r="C37" s="6">
        <f t="shared" si="3"/>
        <v>0.26490066225165565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25</v>
      </c>
      <c r="C38" s="6">
        <f t="shared" si="3"/>
        <v>0.16556291390728478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21</v>
      </c>
      <c r="C39" s="6">
        <f t="shared" si="3"/>
        <v>0.13907284768211919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3.3112582781456956E-2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5</v>
      </c>
      <c r="C41" s="6">
        <f t="shared" si="3"/>
        <v>3.3112582781456956E-2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-1325.2747252747254</v>
      </c>
      <c r="P2" s="79">
        <v>91</v>
      </c>
      <c r="Q2" s="63">
        <v>-120600</v>
      </c>
    </row>
    <row r="3" spans="1:17">
      <c r="A3" s="19" t="s">
        <v>8</v>
      </c>
      <c r="B3" s="122">
        <v>669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454.94505494505495</v>
      </c>
      <c r="P3" s="80">
        <v>91</v>
      </c>
      <c r="Q3" s="64">
        <v>41400</v>
      </c>
    </row>
    <row r="4" spans="1:17">
      <c r="A4" s="19" t="s">
        <v>6</v>
      </c>
      <c r="B4" s="124">
        <v>-307.7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-643.33333333333337</v>
      </c>
      <c r="P4" s="80">
        <v>90</v>
      </c>
      <c r="Q4" s="64">
        <v>-57900</v>
      </c>
    </row>
    <row r="5" spans="1:17">
      <c r="A5" s="19" t="s">
        <v>7</v>
      </c>
      <c r="B5" s="126">
        <f>IF(B$2=0,0,B$4/B$2)</f>
        <v>-3.3813186813186813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-870.93023255813955</v>
      </c>
      <c r="P5" s="80">
        <v>86</v>
      </c>
      <c r="Q5" s="64">
        <v>-74900</v>
      </c>
    </row>
    <row r="6" spans="1:17">
      <c r="A6" s="19" t="s">
        <v>1</v>
      </c>
      <c r="B6" s="128">
        <f>IF(B$2=0,0,(B$7*1+B$8*2+B$9*3+B$10*4)/B$2)</f>
        <v>2.5934065934065935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-367.14285714285717</v>
      </c>
      <c r="P6" s="80">
        <v>70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0.25274725274725274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0.17582417582417584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0.2967032967032967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25</v>
      </c>
      <c r="C10" s="7">
        <f>IF(B$2=0,0,B10/B$2)</f>
        <v>0.27472527472527475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0.42857142857142855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0.23019431988041852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171</v>
      </c>
      <c r="C14" s="6">
        <f>IF(B$3=0,0,B14/B$3)</f>
        <v>0.2556053811659193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0.32748538011695905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0.20627802690582961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0.16741405082212257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9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244</v>
      </c>
      <c r="O24" s="86">
        <f>IF(P24=0,0,Q24/P24)</f>
        <v>13.171428571428569</v>
      </c>
      <c r="P24" s="80">
        <v>7</v>
      </c>
      <c r="Q24" s="68">
        <v>92.199999999999989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>IF(P25=0,0,Q25/P25)</f>
        <v>11.311764705882348</v>
      </c>
      <c r="P25" s="80">
        <v>17</v>
      </c>
      <c r="Q25" s="68">
        <v>192.29999999999993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-5344.6428571428569</v>
      </c>
      <c r="C27" s="98">
        <v>-598600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-0.34761904761904105</v>
      </c>
      <c r="P27" s="80">
        <v>42</v>
      </c>
      <c r="Q27" s="68">
        <v>-14.599999999999724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-20.703448275862055</v>
      </c>
      <c r="P32" s="80">
        <v>29</v>
      </c>
      <c r="Q32" s="68">
        <v>-600.39999999999964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3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3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3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3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3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93</v>
      </c>
      <c r="C2" s="121"/>
      <c r="E2" s="32" t="s">
        <v>54</v>
      </c>
      <c r="F2" s="29" t="s">
        <v>20</v>
      </c>
      <c r="G2" s="12">
        <v>84</v>
      </c>
      <c r="H2" s="93">
        <f>IF(B$17=0,0,G2/B$17)</f>
        <v>0.55629139072847678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30.434782608695652</v>
      </c>
      <c r="P2" s="79">
        <v>92</v>
      </c>
      <c r="Q2" s="63">
        <v>2800</v>
      </c>
    </row>
    <row r="3" spans="1:17">
      <c r="A3" s="19" t="s">
        <v>8</v>
      </c>
      <c r="B3" s="122">
        <v>646</v>
      </c>
      <c r="C3" s="123"/>
      <c r="E3" s="33" t="s">
        <v>181</v>
      </c>
      <c r="F3" s="30" t="s">
        <v>156</v>
      </c>
      <c r="G3" s="13">
        <v>78</v>
      </c>
      <c r="H3" s="94">
        <f>IF(B$17=0,0,G3/B$17)</f>
        <v>0.51655629139072845</v>
      </c>
      <c r="I3" s="56">
        <v>20</v>
      </c>
      <c r="K3" s="5">
        <v>1</v>
      </c>
      <c r="L3" s="61">
        <v>-47</v>
      </c>
      <c r="N3" s="76" t="s">
        <v>104</v>
      </c>
      <c r="O3" s="83">
        <f t="shared" si="0"/>
        <v>37.634408602150536</v>
      </c>
      <c r="P3" s="80">
        <v>93</v>
      </c>
      <c r="Q3" s="64">
        <v>3500</v>
      </c>
    </row>
    <row r="4" spans="1:17">
      <c r="A4" s="19" t="s">
        <v>6</v>
      </c>
      <c r="B4" s="124">
        <v>267.5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0.48344370860927155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520.87912087912093</v>
      </c>
      <c r="P4" s="80">
        <v>91</v>
      </c>
      <c r="Q4" s="64">
        <v>47400</v>
      </c>
    </row>
    <row r="5" spans="1:17">
      <c r="A5" s="19" t="s">
        <v>7</v>
      </c>
      <c r="B5" s="126">
        <f>IF(B$2=0,0,B$4/B$2)</f>
        <v>2.8763440860215055</v>
      </c>
      <c r="C5" s="127"/>
      <c r="E5" s="33" t="s">
        <v>60</v>
      </c>
      <c r="F5" s="30" t="s">
        <v>24</v>
      </c>
      <c r="G5" s="13">
        <v>55</v>
      </c>
      <c r="H5" s="94">
        <f>IF(B$17=0,0,G5/B$17)</f>
        <v>0.36423841059602646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-268.35443037974682</v>
      </c>
      <c r="P5" s="80">
        <v>79</v>
      </c>
      <c r="Q5" s="64">
        <v>-21200</v>
      </c>
    </row>
    <row r="6" spans="1:17">
      <c r="A6" s="19" t="s">
        <v>1</v>
      </c>
      <c r="B6" s="128">
        <f>IF(B$2=0,0,(B$7*1+B$8*2+B$9*3+B$10*4)/B$2)</f>
        <v>2.4193548387096775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0.25165562913907286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556.89655172413791</v>
      </c>
      <c r="P6" s="80">
        <v>58</v>
      </c>
      <c r="Q6" s="64">
        <v>32300</v>
      </c>
    </row>
    <row r="7" spans="1:17">
      <c r="A7" s="19" t="s">
        <v>2</v>
      </c>
      <c r="B7" s="13">
        <v>29</v>
      </c>
      <c r="C7" s="6">
        <f t="shared" ref="C7:C12" si="2">IF(B$2=0,0,B7/B$2)</f>
        <v>0.31182795698924731</v>
      </c>
      <c r="E7" s="33" t="s">
        <v>56</v>
      </c>
      <c r="F7" s="30" t="s">
        <v>185</v>
      </c>
      <c r="G7" s="13">
        <v>31</v>
      </c>
      <c r="H7" s="94">
        <f>IF(B$17=0,0,G7/B$17)</f>
        <v>0.20529801324503311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69.230769230769226</v>
      </c>
      <c r="P7" s="80">
        <v>39</v>
      </c>
      <c r="Q7" s="64">
        <v>2700</v>
      </c>
    </row>
    <row r="8" spans="1:17">
      <c r="A8" s="19" t="s">
        <v>3</v>
      </c>
      <c r="B8" s="13">
        <v>22</v>
      </c>
      <c r="C8" s="6">
        <f>IF(B$2=0,0,B8/B$2)</f>
        <v>0.23655913978494625</v>
      </c>
      <c r="E8" s="33" t="s">
        <v>59</v>
      </c>
      <c r="F8" s="30" t="s">
        <v>23</v>
      </c>
      <c r="G8" s="13">
        <v>31</v>
      </c>
      <c r="H8" s="94">
        <f>IF(B$17=0,0,G8/B$17)</f>
        <v>0.20529801324503311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0.17204301075268819</v>
      </c>
      <c r="E9" s="33" t="s">
        <v>57</v>
      </c>
      <c r="F9" s="30" t="s">
        <v>21</v>
      </c>
      <c r="G9" s="13">
        <v>24</v>
      </c>
      <c r="H9" s="94">
        <f>IF(B$17=0,0,G9/B$17)</f>
        <v>0.15894039735099338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0.27956989247311825</v>
      </c>
      <c r="E10" s="33" t="s">
        <v>182</v>
      </c>
      <c r="F10" s="30" t="s">
        <v>19</v>
      </c>
      <c r="G10" s="13">
        <v>20</v>
      </c>
      <c r="H10" s="94">
        <f>IF(B$17=0,0,G10/B$17)</f>
        <v>0.13245033112582782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51</v>
      </c>
      <c r="C11" s="7">
        <f>IF(B$2=0,0,B11/B$2)</f>
        <v>0.54838709677419351</v>
      </c>
      <c r="E11" s="33" t="s">
        <v>74</v>
      </c>
      <c r="F11" s="30" t="s">
        <v>38</v>
      </c>
      <c r="G11" s="13">
        <v>6</v>
      </c>
      <c r="H11" s="94">
        <f>IF(B$17=0,0,G11/B$17)</f>
        <v>3.9735099337748346E-2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2.1505376344086023E-2</v>
      </c>
      <c r="E12" s="33" t="s">
        <v>77</v>
      </c>
      <c r="F12" s="30" t="s">
        <v>41</v>
      </c>
      <c r="G12" s="13">
        <v>5</v>
      </c>
      <c r="H12" s="94">
        <f>IF(B$17=0,0,G12/B$17)</f>
        <v>3.3112582781456956E-2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163</v>
      </c>
      <c r="C13" s="11">
        <f>IF(B$3=0,0,B13/B$3)</f>
        <v>0.25232198142414863</v>
      </c>
      <c r="E13" s="33" t="s">
        <v>67</v>
      </c>
      <c r="F13" s="30" t="s">
        <v>31</v>
      </c>
      <c r="G13" s="13">
        <v>4</v>
      </c>
      <c r="H13" s="94">
        <f>IF(B$17=0,0,G13/B$17)</f>
        <v>2.6490066225165563E-2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0.11999999999999922</v>
      </c>
      <c r="P13" s="80">
        <v>20</v>
      </c>
      <c r="Q13" s="68">
        <v>2.3999999999999844</v>
      </c>
    </row>
    <row r="14" spans="1:17">
      <c r="A14" s="19" t="s">
        <v>94</v>
      </c>
      <c r="B14" s="13">
        <v>170</v>
      </c>
      <c r="C14" s="6">
        <f>IF(B$3=0,0,B14/B$3)</f>
        <v>0.26315789473684209</v>
      </c>
      <c r="E14" s="33" t="s">
        <v>58</v>
      </c>
      <c r="F14" s="30" t="s">
        <v>22</v>
      </c>
      <c r="G14" s="13">
        <v>3</v>
      </c>
      <c r="H14" s="94">
        <f>IF(B$17=0,0,G14/B$17)</f>
        <v>1.9867549668874173E-2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78</v>
      </c>
      <c r="C15" s="4">
        <f>IF(B$13=0,0,B15/B$13)</f>
        <v>0.4785276073619632</v>
      </c>
      <c r="E15" s="33" t="s">
        <v>69</v>
      </c>
      <c r="F15" s="30" t="s">
        <v>33</v>
      </c>
      <c r="G15" s="13">
        <v>3</v>
      </c>
      <c r="H15" s="94">
        <f>IF(B$17=0,0,G15/B$17)</f>
        <v>1.9867549668874173E-2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-2.4047619047619015</v>
      </c>
      <c r="P15" s="81">
        <v>21</v>
      </c>
      <c r="Q15" s="69">
        <v>-50.499999999999929</v>
      </c>
    </row>
    <row r="16" spans="1:17">
      <c r="A16" s="18" t="s">
        <v>100</v>
      </c>
      <c r="B16" s="12">
        <f>B22</f>
        <v>57</v>
      </c>
      <c r="C16" s="4">
        <f>IF(B$14=0,0,B16/B$14)</f>
        <v>0.3352941176470588</v>
      </c>
      <c r="E16" s="33" t="s">
        <v>61</v>
      </c>
      <c r="F16" s="30" t="s">
        <v>25</v>
      </c>
      <c r="G16" s="13">
        <v>2</v>
      </c>
      <c r="H16" s="94">
        <f>IF(B$17=0,0,G16/B$17)</f>
        <v>1.3245033112582781E-2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151</v>
      </c>
      <c r="C17" s="4">
        <f>IF(B$3=0,0,B17/B$3)</f>
        <v>0.23374613003095976</v>
      </c>
      <c r="E17" s="33" t="s">
        <v>63</v>
      </c>
      <c r="F17" s="30" t="s">
        <v>27</v>
      </c>
      <c r="G17" s="13">
        <v>1</v>
      </c>
      <c r="H17" s="94">
        <f>IF(B$17=0,0,G17/B$17)</f>
        <v>6.6225165562913907E-3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0.13777089783281735</v>
      </c>
      <c r="E18" s="33" t="s">
        <v>66</v>
      </c>
      <c r="F18" s="30" t="s">
        <v>30</v>
      </c>
      <c r="G18" s="13">
        <v>1</v>
      </c>
      <c r="H18" s="94">
        <f>IF(B$17=0,0,G18/B$17)</f>
        <v>6.6225165562913907E-3</v>
      </c>
      <c r="I18" s="56">
        <v>17</v>
      </c>
      <c r="K18" s="5">
        <v>16</v>
      </c>
      <c r="L18" s="61">
        <v>-373.59999999999991</v>
      </c>
      <c r="N18" s="75" t="s">
        <v>324</v>
      </c>
      <c r="O18" s="85">
        <f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55</v>
      </c>
      <c r="C19" s="6">
        <f>IF(B$17=0,0,B19/B$17)</f>
        <v>0.36423841059602646</v>
      </c>
      <c r="E19" s="33" t="s">
        <v>183</v>
      </c>
      <c r="F19" s="30" t="s">
        <v>186</v>
      </c>
      <c r="G19" s="13">
        <v>1</v>
      </c>
      <c r="H19" s="94">
        <f>IF(B$17=0,0,G19/B$17)</f>
        <v>6.6225165562913907E-3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96</v>
      </c>
      <c r="C20" s="6">
        <f>IF(B$17=0,0,B20/B$17)</f>
        <v>0.63576158940397354</v>
      </c>
      <c r="E20" s="33" t="s">
        <v>71</v>
      </c>
      <c r="F20" s="30" t="s">
        <v>35</v>
      </c>
      <c r="G20" s="13">
        <v>1</v>
      </c>
      <c r="H20" s="94">
        <f>IF(B$17=0,0,G20/B$17)</f>
        <v>6.6225165562913907E-3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78</v>
      </c>
      <c r="C21" s="6">
        <f>IF(B$17=0,0,B21/B$17)</f>
        <v>0.51655629139072845</v>
      </c>
      <c r="E21" s="33" t="s">
        <v>76</v>
      </c>
      <c r="F21" s="30" t="s">
        <v>40</v>
      </c>
      <c r="G21" s="13">
        <v>1</v>
      </c>
      <c r="H21" s="94">
        <f>IF(B$17=0,0,G21/B$17)</f>
        <v>6.6225165562913907E-3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57</v>
      </c>
      <c r="C22" s="6">
        <f>IF(B$17=0,0,B22/B$17)</f>
        <v>0.37748344370860926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0.10596026490066225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6057.6158940397354</v>
      </c>
      <c r="C24" s="8">
        <v>914700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17.429411764705886</v>
      </c>
      <c r="P24" s="80">
        <v>34</v>
      </c>
      <c r="Q24" s="68">
        <v>592.60000000000014</v>
      </c>
    </row>
    <row r="25" spans="1:17">
      <c r="A25" s="20" t="s">
        <v>133</v>
      </c>
      <c r="B25" s="97">
        <f>IF($B$17-B$16=0,0,C25/($B$17-B$16))</f>
        <v>7270.2127659574471</v>
      </c>
      <c r="C25" s="98">
        <v>683400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4057.8947368421054</v>
      </c>
      <c r="C26" s="98">
        <v>231300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>IF(P26=0,0,Q26/P26)</f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-4898.8764044943819</v>
      </c>
      <c r="C27" s="98">
        <v>-436000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>IF(P27=0,0,Q27/P27)</f>
        <v>-2.2371428571428584</v>
      </c>
      <c r="P27" s="80">
        <v>70</v>
      </c>
      <c r="Q27" s="68">
        <v>-156.60000000000008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>IF(P28=0,0,Q28/P28)</f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169</v>
      </c>
      <c r="O29" s="86">
        <f>IF(P29=0,0,Q29/P29)</f>
        <v>-12.272222222222224</v>
      </c>
      <c r="P29" s="80">
        <v>18</v>
      </c>
      <c r="Q29" s="68">
        <v>-220.90000000000003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263</v>
      </c>
      <c r="O30" s="86">
        <f>IF(P30=0,0,Q30/P30)</f>
        <v>-12.778125000000001</v>
      </c>
      <c r="P30" s="80">
        <v>32</v>
      </c>
      <c r="Q30" s="68">
        <v>-408.90000000000003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>IF(P31=0,0,Q31/P31)</f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1.5479876160990713E-3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0.15894039735099338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3"/>
        <v>0.23841059602649006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3"/>
        <v>0.17218543046357615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37</v>
      </c>
      <c r="C38" s="6">
        <f t="shared" si="3"/>
        <v>0.24503311258278146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3"/>
        <v>0.12582781456953643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3.3112582781456956E-2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3"/>
        <v>1.3245033112582781E-2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6.6225165562913907E-3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6.6225165562913907E-3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16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114</v>
      </c>
      <c r="C2" s="121"/>
      <c r="E2" s="32" t="s">
        <v>54</v>
      </c>
      <c r="F2" s="29" t="s">
        <v>20</v>
      </c>
      <c r="G2" s="12">
        <v>120</v>
      </c>
      <c r="H2" s="93">
        <f>IF(B$17=0,0,G2/B$17)</f>
        <v>0.60606060606060608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151.75438596491227</v>
      </c>
      <c r="P2" s="79">
        <v>114</v>
      </c>
      <c r="Q2" s="63">
        <v>17300</v>
      </c>
    </row>
    <row r="3" spans="1:17">
      <c r="A3" s="19" t="s">
        <v>8</v>
      </c>
      <c r="B3" s="122">
        <v>804</v>
      </c>
      <c r="C3" s="123"/>
      <c r="E3" s="33" t="s">
        <v>181</v>
      </c>
      <c r="F3" s="30" t="s">
        <v>156</v>
      </c>
      <c r="G3" s="13">
        <v>96</v>
      </c>
      <c r="H3" s="94">
        <f>IF(B$17=0,0,G3/B$17)</f>
        <v>0.48484848484848486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278.94736842105266</v>
      </c>
      <c r="P3" s="80">
        <v>114</v>
      </c>
      <c r="Q3" s="64">
        <v>31800</v>
      </c>
    </row>
    <row r="4" spans="1:17">
      <c r="A4" s="19" t="s">
        <v>6</v>
      </c>
      <c r="B4" s="124">
        <v>1028.4000000000008</v>
      </c>
      <c r="C4" s="125"/>
      <c r="E4" s="33" t="s">
        <v>184</v>
      </c>
      <c r="F4" s="30" t="s">
        <v>187</v>
      </c>
      <c r="G4" s="13">
        <v>96</v>
      </c>
      <c r="H4" s="94">
        <f>IF(B$17=0,0,G4/B$17)</f>
        <v>0.48484848484848486</v>
      </c>
      <c r="I4" s="56">
        <v>22</v>
      </c>
      <c r="K4" s="5">
        <v>2</v>
      </c>
      <c r="L4" s="61">
        <v>63.7</v>
      </c>
      <c r="N4" s="76" t="s">
        <v>105</v>
      </c>
      <c r="O4" s="83">
        <f t="shared" si="0"/>
        <v>1253.7037037037037</v>
      </c>
      <c r="P4" s="80">
        <v>108</v>
      </c>
      <c r="Q4" s="64">
        <v>135400</v>
      </c>
    </row>
    <row r="5" spans="1:17">
      <c r="A5" s="19" t="s">
        <v>7</v>
      </c>
      <c r="B5" s="126">
        <f>IF(B$2=0,0,B$4/B$2)</f>
        <v>9.0210526315789537</v>
      </c>
      <c r="C5" s="127"/>
      <c r="E5" s="33" t="s">
        <v>60</v>
      </c>
      <c r="F5" s="30" t="s">
        <v>24</v>
      </c>
      <c r="G5" s="13">
        <v>75</v>
      </c>
      <c r="H5" s="94">
        <f>IF(B$17=0,0,G5/B$17)</f>
        <v>0.37878787878787878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787.23404255319144</v>
      </c>
      <c r="P5" s="80">
        <v>94</v>
      </c>
      <c r="Q5" s="64">
        <v>74000</v>
      </c>
    </row>
    <row r="6" spans="1:17">
      <c r="A6" s="19" t="s">
        <v>1</v>
      </c>
      <c r="B6" s="128">
        <f>IF(B$2=0,0,(B$7*1+B$8*2+B$9*3+B$10*4)/B$2)</f>
        <v>2.2543859649122808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0.24747474747474749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490</v>
      </c>
      <c r="P6" s="80">
        <v>70</v>
      </c>
      <c r="Q6" s="64">
        <v>34300</v>
      </c>
    </row>
    <row r="7" spans="1:17">
      <c r="A7" s="19" t="s">
        <v>2</v>
      </c>
      <c r="B7" s="13">
        <v>36</v>
      </c>
      <c r="C7" s="6">
        <f t="shared" ref="C7:C12" si="2">IF(B$2=0,0,B7/B$2)</f>
        <v>0.31578947368421051</v>
      </c>
      <c r="E7" s="33" t="s">
        <v>57</v>
      </c>
      <c r="F7" s="30" t="s">
        <v>21</v>
      </c>
      <c r="G7" s="13">
        <v>40</v>
      </c>
      <c r="H7" s="94">
        <f>IF(B$17=0,0,G7/B$17)</f>
        <v>0.20202020202020202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124.44444444444444</v>
      </c>
      <c r="P7" s="80">
        <v>45</v>
      </c>
      <c r="Q7" s="64">
        <v>5600</v>
      </c>
    </row>
    <row r="8" spans="1:17">
      <c r="A8" s="19" t="s">
        <v>3</v>
      </c>
      <c r="B8" s="13">
        <v>33</v>
      </c>
      <c r="C8" s="6">
        <f>IF(B$2=0,0,B8/B$2)</f>
        <v>0.28947368421052633</v>
      </c>
      <c r="E8" s="33" t="s">
        <v>59</v>
      </c>
      <c r="F8" s="30" t="s">
        <v>23</v>
      </c>
      <c r="G8" s="13">
        <v>39</v>
      </c>
      <c r="H8" s="94">
        <f>IF(B$17=0,0,G8/B$17)</f>
        <v>0.19696969696969696</v>
      </c>
      <c r="I8" s="56">
        <v>13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0.21929824561403508</v>
      </c>
      <c r="E9" s="33" t="s">
        <v>55</v>
      </c>
      <c r="F9" s="30" t="s">
        <v>155</v>
      </c>
      <c r="G9" s="13">
        <v>33</v>
      </c>
      <c r="H9" s="94">
        <f>IF(B$17=0,0,G9/B$17)</f>
        <v>0.16666666666666666</v>
      </c>
      <c r="I9" s="56">
        <v>29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20</v>
      </c>
      <c r="C10" s="7">
        <f>IF(B$2=0,0,B10/B$2)</f>
        <v>0.17543859649122806</v>
      </c>
      <c r="E10" s="33" t="s">
        <v>182</v>
      </c>
      <c r="F10" s="30" t="s">
        <v>19</v>
      </c>
      <c r="G10" s="13">
        <v>20</v>
      </c>
      <c r="H10" s="94">
        <f>IF(B$17=0,0,G10/B$17)</f>
        <v>0.10101010101010101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69</v>
      </c>
      <c r="C11" s="7">
        <f>IF(B$2=0,0,B11/B$2)</f>
        <v>0.60526315789473684</v>
      </c>
      <c r="E11" s="33" t="s">
        <v>77</v>
      </c>
      <c r="F11" s="30" t="s">
        <v>41</v>
      </c>
      <c r="G11" s="13">
        <v>16</v>
      </c>
      <c r="H11" s="94">
        <f>IF(B$17=0,0,G11/B$17)</f>
        <v>8.0808080808080815E-2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9</v>
      </c>
      <c r="H12" s="94">
        <f>IF(B$17=0,0,G12/B$17)</f>
        <v>4.5454545454545456E-2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169</v>
      </c>
      <c r="C13" s="11">
        <f>IF(B$3=0,0,B13/B$3)</f>
        <v>0.21019900497512436</v>
      </c>
      <c r="E13" s="33" t="s">
        <v>66</v>
      </c>
      <c r="F13" s="30" t="s">
        <v>30</v>
      </c>
      <c r="G13" s="13">
        <v>5</v>
      </c>
      <c r="H13" s="94">
        <f>IF(B$17=0,0,G13/B$17)</f>
        <v>2.5252525252525252E-2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9.1519999999999992</v>
      </c>
      <c r="P13" s="80">
        <v>25</v>
      </c>
      <c r="Q13" s="68">
        <v>228.79999999999998</v>
      </c>
    </row>
    <row r="14" spans="1:17">
      <c r="A14" s="19" t="s">
        <v>94</v>
      </c>
      <c r="B14" s="13">
        <v>298</v>
      </c>
      <c r="C14" s="6">
        <f>IF(B$3=0,0,B14/B$3)</f>
        <v>0.37064676616915421</v>
      </c>
      <c r="E14" s="33" t="s">
        <v>67</v>
      </c>
      <c r="F14" s="30" t="s">
        <v>31</v>
      </c>
      <c r="G14" s="13">
        <v>5</v>
      </c>
      <c r="H14" s="94">
        <f>IF(B$17=0,0,G14/B$17)</f>
        <v>2.5252525252525252E-2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12.032352941176471</v>
      </c>
      <c r="P14" s="80">
        <v>34</v>
      </c>
      <c r="Q14" s="68">
        <v>409.1</v>
      </c>
    </row>
    <row r="15" spans="1:17">
      <c r="A15" s="18" t="s">
        <v>99</v>
      </c>
      <c r="B15" s="12">
        <f>B21</f>
        <v>98</v>
      </c>
      <c r="C15" s="4">
        <f>IF(B$13=0,0,B15/B$13)</f>
        <v>0.57988165680473369</v>
      </c>
      <c r="E15" s="33" t="s">
        <v>74</v>
      </c>
      <c r="F15" s="30" t="s">
        <v>38</v>
      </c>
      <c r="G15" s="13">
        <v>4</v>
      </c>
      <c r="H15" s="94">
        <f>IF(B$17=0,0,G15/B$17)</f>
        <v>2.0202020202020204E-2</v>
      </c>
      <c r="I15" s="56">
        <v>19</v>
      </c>
      <c r="K15" s="5">
        <v>13</v>
      </c>
      <c r="L15" s="61">
        <v>95.200000000000045</v>
      </c>
      <c r="N15" s="77" t="s">
        <v>159</v>
      </c>
      <c r="O15" s="87">
        <f>IF(P15=0,0,Q15/P15)</f>
        <v>12.848148148148145</v>
      </c>
      <c r="P15" s="81">
        <v>27</v>
      </c>
      <c r="Q15" s="69">
        <v>346.89999999999992</v>
      </c>
    </row>
    <row r="16" spans="1:17">
      <c r="A16" s="18" t="s">
        <v>100</v>
      </c>
      <c r="B16" s="12">
        <f>B22</f>
        <v>88</v>
      </c>
      <c r="C16" s="4">
        <f>IF(B$14=0,0,B16/B$14)</f>
        <v>0.29530201342281881</v>
      </c>
      <c r="E16" s="33" t="s">
        <v>62</v>
      </c>
      <c r="F16" s="30" t="s">
        <v>26</v>
      </c>
      <c r="G16" s="13">
        <v>3</v>
      </c>
      <c r="H16" s="94">
        <f>IF(B$17=0,0,G16/B$17)</f>
        <v>1.5151515151515152E-2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198</v>
      </c>
      <c r="C17" s="4">
        <f>IF(B$3=0,0,B17/B$3)</f>
        <v>0.2462686567164179</v>
      </c>
      <c r="E17" s="33" t="s">
        <v>71</v>
      </c>
      <c r="F17" s="30" t="s">
        <v>35</v>
      </c>
      <c r="G17" s="13">
        <v>3</v>
      </c>
      <c r="H17" s="94">
        <f>IF(B$17=0,0,G17/B$17)</f>
        <v>1.5151515151515152E-2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9.5771144278606959E-2</v>
      </c>
      <c r="E18" s="33" t="s">
        <v>78</v>
      </c>
      <c r="F18" s="30" t="s">
        <v>42</v>
      </c>
      <c r="G18" s="13">
        <v>2</v>
      </c>
      <c r="H18" s="94">
        <f>IF(B$17=0,0,G18/B$17)</f>
        <v>1.0101010101010102E-2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70</v>
      </c>
      <c r="C19" s="6">
        <f>IF(B$17=0,0,B19/B$17)</f>
        <v>0.35353535353535354</v>
      </c>
      <c r="E19" s="33" t="s">
        <v>183</v>
      </c>
      <c r="F19" s="30" t="s">
        <v>186</v>
      </c>
      <c r="G19" s="13">
        <v>1</v>
      </c>
      <c r="H19" s="94">
        <f>IF(B$17=0,0,G19/B$17)</f>
        <v>5.0505050505050509E-3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128</v>
      </c>
      <c r="C20" s="6">
        <f>IF(B$17=0,0,B20/B$17)</f>
        <v>0.64646464646464652</v>
      </c>
      <c r="E20" s="33" t="s">
        <v>69</v>
      </c>
      <c r="F20" s="30" t="s">
        <v>33</v>
      </c>
      <c r="G20" s="13">
        <v>1</v>
      </c>
      <c r="H20" s="94">
        <f>IF(B$17=0,0,G20/B$17)</f>
        <v>5.0505050505050509E-3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98</v>
      </c>
      <c r="C21" s="6">
        <f>IF(B$17=0,0,B21/B$17)</f>
        <v>0.49494949494949497</v>
      </c>
      <c r="E21" s="33" t="s">
        <v>79</v>
      </c>
      <c r="F21" s="30" t="s">
        <v>43</v>
      </c>
      <c r="G21" s="13">
        <v>1</v>
      </c>
      <c r="H21" s="94">
        <f>IF(B$17=0,0,G21/B$17)</f>
        <v>5.0505050505050509E-3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88</v>
      </c>
      <c r="C22" s="6">
        <f>IF(B$17=0,0,B22/B$17)</f>
        <v>0.44444444444444442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6.0606060606060608E-2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6269.1919191919196</v>
      </c>
      <c r="C24" s="8">
        <v>1241300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7465.454545454545</v>
      </c>
      <c r="C25" s="98">
        <v>821200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4773.863636363636</v>
      </c>
      <c r="C26" s="98">
        <v>420100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-5833.7662337662341</v>
      </c>
      <c r="C27" s="98">
        <v>-449200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12.454761904761897</v>
      </c>
      <c r="P27" s="80">
        <v>42</v>
      </c>
      <c r="Q27" s="68">
        <v>523.09999999999968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11.041666666666671</v>
      </c>
      <c r="P29" s="80">
        <v>24</v>
      </c>
      <c r="Q29" s="68">
        <v>265.00000000000011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5.1567567567567547</v>
      </c>
      <c r="P30" s="80">
        <v>37</v>
      </c>
      <c r="Q30" s="68">
        <v>190.79999999999993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>IF(P31=0,0,Q31/P31)</f>
        <v>2.2371428571428571</v>
      </c>
      <c r="P31" s="80">
        <v>70</v>
      </c>
      <c r="Q31" s="68">
        <v>156.6</v>
      </c>
    </row>
    <row r="32" spans="1:17">
      <c r="A32" s="21" t="s">
        <v>112</v>
      </c>
      <c r="B32" s="26">
        <v>1</v>
      </c>
      <c r="C32" s="9">
        <f>IF(B$3=0,0,B32/B$3)</f>
        <v>1.2437810945273632E-3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-6.4888888888888836</v>
      </c>
      <c r="P32" s="80">
        <v>9</v>
      </c>
      <c r="Q32" s="68">
        <v>-58.399999999999949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255</v>
      </c>
      <c r="O33" s="86">
        <f>IF(P33=0,0,Q33/P33)</f>
        <v>-7.8666666666666716</v>
      </c>
      <c r="P33" s="80">
        <v>6</v>
      </c>
      <c r="Q33" s="68">
        <v>-47.200000000000031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0.12121212121212122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50</v>
      </c>
      <c r="C37" s="6">
        <f t="shared" si="3"/>
        <v>0.25252525252525254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36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0.10606060606060606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7.0707070707070704E-2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3"/>
        <v>1.5151515151515152E-2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2.5252525252525252E-2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5.0505050505050509E-3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15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0.56756756756756754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1660</v>
      </c>
      <c r="P2" s="79">
        <v>30</v>
      </c>
      <c r="Q2" s="63">
        <v>49800</v>
      </c>
    </row>
    <row r="3" spans="1:17">
      <c r="A3" s="19" t="s">
        <v>8</v>
      </c>
      <c r="B3" s="122">
        <v>204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-1830</v>
      </c>
      <c r="P3" s="80">
        <v>30</v>
      </c>
      <c r="Q3" s="64">
        <v>-54900</v>
      </c>
    </row>
    <row r="4" spans="1:17">
      <c r="A4" s="19" t="s">
        <v>6</v>
      </c>
      <c r="B4" s="124">
        <v>-170.79999999999998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0.32432432432432434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-137.93103448275863</v>
      </c>
      <c r="P4" s="80">
        <v>29</v>
      </c>
      <c r="Q4" s="64">
        <v>-4000</v>
      </c>
    </row>
    <row r="5" spans="1:17">
      <c r="A5" s="19" t="s">
        <v>7</v>
      </c>
      <c r="B5" s="126">
        <f>IF(B$2=0,0,B$4/B$2)</f>
        <v>-5.6933333333333325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0.29729729729729731</v>
      </c>
      <c r="I5" s="56">
        <v>38</v>
      </c>
      <c r="K5" s="5">
        <v>3</v>
      </c>
      <c r="L5" s="61">
        <v>-64.3</v>
      </c>
      <c r="N5" s="76" t="s">
        <v>157</v>
      </c>
      <c r="O5" s="83">
        <f>IF(P5=0,0,Q5/P5)</f>
        <v>970.83333333333337</v>
      </c>
      <c r="P5" s="80">
        <v>24</v>
      </c>
      <c r="Q5" s="64">
        <v>23300</v>
      </c>
    </row>
    <row r="6" spans="1:17">
      <c r="A6" s="19" t="s">
        <v>1</v>
      </c>
      <c r="B6" s="128">
        <f>IF(B$2=0,0,(B$7*1+B$8*2+B$9*3+B$10*4)/B$2)</f>
        <v>2.6333333333333333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0.27027027027027029</v>
      </c>
      <c r="I6" s="56">
        <v>21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6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10</v>
      </c>
      <c r="H7" s="94">
        <f>IF(B$17=0,0,G7/B$17)</f>
        <v>0.27027027027027029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55</v>
      </c>
      <c r="F8" s="30" t="s">
        <v>155</v>
      </c>
      <c r="G8" s="13">
        <v>9</v>
      </c>
      <c r="H8" s="94">
        <f>IF(B$17=0,0,G8/B$17)</f>
        <v>0.24324324324324326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182</v>
      </c>
      <c r="F9" s="30" t="s">
        <v>19</v>
      </c>
      <c r="G9" s="13">
        <v>5</v>
      </c>
      <c r="H9" s="94">
        <f>IF(B$17=0,0,G9/B$17)</f>
        <v>0.13513513513513514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3</v>
      </c>
      <c r="H10" s="94">
        <f>IF(B$17=0,0,G10/B$17)</f>
        <v>8.1081081081081086E-2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2</v>
      </c>
      <c r="H11" s="94">
        <f>IF(B$17=0,0,G11/B$17)</f>
        <v>5.4054054054054057E-2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5.4054054054054057E-2</v>
      </c>
      <c r="I12" s="56">
        <v>6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39</v>
      </c>
      <c r="C13" s="11">
        <f>IF(B$3=0,0,B13/B$3)</f>
        <v>0.19117647058823528</v>
      </c>
      <c r="E13" s="33" t="s">
        <v>66</v>
      </c>
      <c r="F13" s="30" t="s">
        <v>30</v>
      </c>
      <c r="G13" s="13">
        <v>1</v>
      </c>
      <c r="H13" s="94">
        <f>IF(B$17=0,0,G13/B$17)</f>
        <v>2.7027027027027029E-2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35</v>
      </c>
      <c r="C14" s="6">
        <f>IF(B$3=0,0,B14/B$3)</f>
        <v>0.17156862745098039</v>
      </c>
      <c r="E14" s="33" t="s">
        <v>74</v>
      </c>
      <c r="F14" s="30" t="s">
        <v>38</v>
      </c>
      <c r="G14" s="13">
        <v>1</v>
      </c>
      <c r="H14" s="94">
        <f>IF(B$17=0,0,G14/B$17)</f>
        <v>2.7027027027027029E-2</v>
      </c>
      <c r="I14" s="56">
        <v>17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21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0.42857142857142855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0.18137254901960784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35.699999999999996</v>
      </c>
      <c r="P18" s="79">
        <v>8</v>
      </c>
      <c r="Q18" s="67">
        <v>285.59999999999997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3.0761904761904781</v>
      </c>
      <c r="P20" s="80">
        <v>21</v>
      </c>
      <c r="Q20" s="68">
        <v>64.600000000000037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0.40540540540540543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2.7027027027027029E-2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-18.168181818181814</v>
      </c>
      <c r="P23" s="80">
        <v>22</v>
      </c>
      <c r="Q23" s="68">
        <v>-399.69999999999993</v>
      </c>
    </row>
    <row r="24" spans="1:17">
      <c r="A24" s="19" t="s">
        <v>5</v>
      </c>
      <c r="B24" s="16">
        <f>IF(B$17=0,0,C24/B$17)</f>
        <v>5264.864864864865</v>
      </c>
      <c r="C24" s="8">
        <v>194800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7036.363636363636</v>
      </c>
      <c r="C25" s="98">
        <v>154800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4"/>
        <v>0.27027027027027029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6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9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9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31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2025-01-30T09:30:05Z</dcterms:modified>
</cp:coreProperties>
</file>