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いろいろ\mahjong-club-8d56e50d7a32623b7c82c92a8c0e6c627661d7d8\成績管理システム\"/>
    </mc:Choice>
  </mc:AlternateContent>
  <xr:revisionPtr revIDLastSave="0" documentId="13_ncr:1_{B499273F-C9E8-4CBE-9546-3E47A0D5D9A0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3" l="1"/>
  <c r="O21" i="6323"/>
  <c r="O20" i="6329"/>
  <c r="O19" i="6329"/>
  <c r="O18" i="6329"/>
  <c r="C32" i="6329"/>
  <c r="B27" i="6329"/>
  <c r="B26" i="6329"/>
  <c r="C18" i="6329"/>
  <c r="B17" i="6329"/>
  <c r="C45" i="6329" s="1"/>
  <c r="C16" i="6329"/>
  <c r="B16" i="6329"/>
  <c r="O15" i="6329"/>
  <c r="C15" i="6329"/>
  <c r="B15" i="6329"/>
  <c r="O14" i="6329"/>
  <c r="C14" i="6329"/>
  <c r="O13" i="6329"/>
  <c r="C13" i="6329"/>
  <c r="O12" i="6329"/>
  <c r="C12" i="6329"/>
  <c r="C11" i="6329"/>
  <c r="B11" i="6329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0" i="6327"/>
  <c r="O18" i="6327"/>
  <c r="O20" i="6272"/>
  <c r="H7" i="6329" l="1"/>
  <c r="H22" i="6329"/>
  <c r="H6" i="6329"/>
  <c r="H12" i="6329"/>
  <c r="C23" i="6329"/>
  <c r="H17" i="6329"/>
  <c r="H23" i="6329"/>
  <c r="C43" i="6329"/>
  <c r="H3" i="6329"/>
  <c r="H8" i="6329"/>
  <c r="H15" i="6329"/>
  <c r="H25" i="6329"/>
  <c r="H34" i="6329"/>
  <c r="C46" i="6329"/>
  <c r="H5" i="6329"/>
  <c r="H13" i="6329"/>
  <c r="H18" i="6329"/>
  <c r="H36" i="6329"/>
  <c r="H31" i="6329"/>
  <c r="C17" i="6329"/>
  <c r="C41" i="6329"/>
  <c r="H32" i="6329"/>
  <c r="H19" i="6329"/>
  <c r="C37" i="6329"/>
  <c r="H9" i="6329"/>
  <c r="C20" i="6329"/>
  <c r="H27" i="6329"/>
  <c r="H37" i="6329"/>
  <c r="H2" i="6329"/>
  <c r="H11" i="6329"/>
  <c r="H14" i="6329"/>
  <c r="H16" i="6329"/>
  <c r="C22" i="6329"/>
  <c r="H28" i="6329"/>
  <c r="H38" i="6329"/>
  <c r="H40" i="6329"/>
  <c r="H10" i="6329"/>
  <c r="H4" i="6329"/>
  <c r="C19" i="6329"/>
  <c r="B24" i="6329"/>
  <c r="C39" i="6329"/>
  <c r="H21" i="6329"/>
  <c r="H26" i="6329"/>
  <c r="C35" i="6329"/>
  <c r="H41" i="6329"/>
  <c r="H42" i="6329"/>
  <c r="C47" i="6329"/>
  <c r="H33" i="6329"/>
  <c r="C38" i="6329"/>
  <c r="C42" i="6329"/>
  <c r="H20" i="6329"/>
  <c r="H24" i="6329"/>
  <c r="H29" i="6329"/>
  <c r="H35" i="6329"/>
  <c r="H39" i="6329"/>
  <c r="C44" i="6329"/>
  <c r="C21" i="6329"/>
  <c r="B25" i="6329"/>
  <c r="H30" i="6329"/>
  <c r="C36" i="6329"/>
  <c r="C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3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19" i="6327"/>
  <c r="O59" i="6277"/>
  <c r="O36" i="6277"/>
  <c r="O18" i="6324"/>
  <c r="O20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2" i="6323"/>
  <c r="O19" i="6323"/>
  <c r="O18" i="6323"/>
  <c r="O28" i="6322" l="1"/>
  <c r="O21" i="6322"/>
  <c r="O19" i="6326"/>
  <c r="O18" i="6326"/>
  <c r="O23" i="6319"/>
  <c r="O28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5" i="6322"/>
  <c r="O32" i="6272"/>
  <c r="O25" i="6323"/>
  <c r="O24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5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6" i="6323"/>
  <c r="C17" i="6323"/>
  <c r="H34" i="6323"/>
  <c r="H2" i="6323"/>
  <c r="H19" i="6323"/>
  <c r="H27" i="6323"/>
  <c r="C35" i="6323"/>
  <c r="C43" i="6323"/>
  <c r="H4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5" i="6324"/>
  <c r="H3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2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4" i="6323"/>
  <c r="H16" i="6323"/>
  <c r="C22" i="6323"/>
  <c r="C37" i="6323"/>
  <c r="C41" i="6323"/>
  <c r="O24" i="6322" l="1"/>
  <c r="O39" i="6313"/>
  <c r="O21" i="6321" l="1"/>
  <c r="O18" i="6321"/>
  <c r="O20" i="6319"/>
  <c r="O27" i="6322"/>
  <c r="O38" i="6301"/>
  <c r="O26" i="6322"/>
  <c r="O20" i="6322"/>
  <c r="O2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9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1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<sst xmlns="http://schemas.openxmlformats.org/spreadsheetml/2006/main" count="11767" uniqueCount="405">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</sst>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全体!$K$2:$K$1131</c:f>
              <c:numCache>
                <c:formatCode>General</c:formatCode>
                <c:ptCount val="1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</c:numCache>
            </c:numRef>
          </c:xVal>
          <c:yVal>
            <c:numRef>
              <c:f>全体!$L$2:$L$1131</c:f>
              <c:numCache>
                <c:formatCode>\+0.0;\-0.0;\±0</c:formatCode>
                <c:ptCount val="11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-47.872340425531917</c:v>
                </c:pt>
                <c:pt idx="1">
                  <c:v>-23.383525243578386</c:v>
                </c:pt>
                <c:pt idx="2">
                  <c:v>-18.824609733700644</c:v>
                </c:pt>
                <c:pt idx="3">
                  <c:v>-42.568250758341762</c:v>
                </c:pt>
                <c:pt idx="4">
                  <c:v>10.675675675675675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385</c:v>
                </c:pt>
                <c:pt idx="2">
                  <c:v>397</c:v>
                </c:pt>
                <c:pt idx="3">
                  <c:v>355</c:v>
                </c:pt>
                <c:pt idx="4">
                  <c:v>198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佐藤成浩!$L$2:$L$80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832.0512820512821</c:v>
                </c:pt>
                <c:pt idx="1">
                  <c:v>957.69230769230774</c:v>
                </c:pt>
                <c:pt idx="2">
                  <c:v>1197.3333333333333</c:v>
                </c:pt>
                <c:pt idx="3">
                  <c:v>-106.06060606060606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清水遙斗!$L$2:$L$5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-4266.666666666667</c:v>
                </c:pt>
                <c:pt idx="2">
                  <c:v>1300</c:v>
                </c:pt>
                <c:pt idx="3">
                  <c:v>-500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高山晶!$L$2:$L$7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-3160</c:v>
                </c:pt>
                <c:pt idx="2">
                  <c:v>120</c:v>
                </c:pt>
                <c:pt idx="3">
                  <c:v>160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3</v>
      </c>
    </row>
    <row r="52" spans="1:2">
      <c r="A52" t="s">
        <v>391</v>
      </c>
      <c r="B52">
        <v>5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0.44447242288158878</v>
      </c>
      <c r="C2" s="111"/>
      <c r="D2" s="112"/>
      <c r="E2" s="113"/>
      <c r="F2" s="112"/>
      <c r="G2" s="113"/>
      <c r="H2" s="110">
        <v>0.80751080573285738</v>
      </c>
      <c r="I2" s="111"/>
      <c r="J2" s="110">
        <v>0.61199595957251107</v>
      </c>
      <c r="K2" s="111"/>
      <c r="L2" s="110">
        <v>0.64247829131584877</v>
      </c>
      <c r="M2" s="111"/>
      <c r="N2" s="110">
        <v>0.70243934176172995</v>
      </c>
      <c r="O2" s="111"/>
      <c r="P2" s="110">
        <v>0.62544840315476513</v>
      </c>
      <c r="Q2" s="111"/>
      <c r="R2" s="110">
        <v>0.49399204356063542</v>
      </c>
      <c r="S2" s="111"/>
      <c r="T2" s="110">
        <v>7.8924197311477803E-2</v>
      </c>
      <c r="U2" s="111"/>
      <c r="V2" s="110">
        <v>0.24440431367779653</v>
      </c>
      <c r="W2" s="111"/>
      <c r="X2" s="110">
        <v>0.11301207255746878</v>
      </c>
      <c r="Y2" s="111"/>
      <c r="Z2" s="110">
        <v>0.38547740865516572</v>
      </c>
      <c r="AA2" s="111"/>
      <c r="AB2" s="110">
        <v>0.35255578464352594</v>
      </c>
      <c r="AC2" s="111"/>
      <c r="AD2" s="110">
        <v>0.27155934191923387</v>
      </c>
      <c r="AE2" s="111"/>
      <c r="AF2" s="110">
        <v>-0.21611164250291423</v>
      </c>
      <c r="AG2" s="111"/>
      <c r="AH2" s="110">
        <v>0.3661671132730327</v>
      </c>
      <c r="AI2" s="111"/>
    </row>
    <row r="3" spans="1:35">
      <c r="A3" s="36">
        <v>1</v>
      </c>
      <c r="B3" s="37" t="s">
        <v>114</v>
      </c>
      <c r="C3" s="106">
        <v>282.25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835.50000000000011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9.2198581560283682E-2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391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78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0.25801282051282054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241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168</v>
      </c>
      <c r="E11" s="46">
        <v>154.39999999999998</v>
      </c>
      <c r="F11" s="47" t="s">
        <v>169</v>
      </c>
      <c r="G11" s="59">
        <v>10.711538461538463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191</v>
      </c>
      <c r="M11" s="49">
        <v>7.1428571428571425E-2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392</v>
      </c>
      <c r="AC11" s="50">
        <v>0.75</v>
      </c>
      <c r="AD11" s="47" t="s">
        <v>396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2.2179487179487181</v>
      </c>
      <c r="J12" s="47" t="s">
        <v>168</v>
      </c>
      <c r="K12" s="49">
        <v>0.3888888888888889</v>
      </c>
      <c r="L12" s="47" t="s">
        <v>388</v>
      </c>
      <c r="M12" s="49">
        <v>0.1111111111111111</v>
      </c>
      <c r="N12" s="47" t="s">
        <v>263</v>
      </c>
      <c r="O12" s="49">
        <v>0.63414634146341464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263</v>
      </c>
      <c r="M13" s="49">
        <v>0.12195121951219512</v>
      </c>
      <c r="N13" s="47" t="s">
        <v>169</v>
      </c>
      <c r="O13" s="49">
        <v>0.61538461538461542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0.33333333333333331</v>
      </c>
      <c r="L14" s="47" t="s">
        <v>244</v>
      </c>
      <c r="M14" s="49">
        <v>0.14285714285714285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391</v>
      </c>
      <c r="AC14" s="50">
        <v>0.66666666666666663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195</v>
      </c>
      <c r="M15" s="49">
        <v>0.15254237288135594</v>
      </c>
      <c r="N15" s="47" t="s">
        <v>163</v>
      </c>
      <c r="O15" s="49">
        <v>0.6</v>
      </c>
      <c r="P15" s="47" t="s">
        <v>391</v>
      </c>
      <c r="Q15" s="50">
        <v>0.24324324324324326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388</v>
      </c>
      <c r="W15" s="51">
        <v>-4450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0.62686567164179108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169</v>
      </c>
      <c r="M16" s="49">
        <v>0.16666666666666666</v>
      </c>
      <c r="N16" s="47" t="s">
        <v>391</v>
      </c>
      <c r="O16" s="49">
        <v>0.6</v>
      </c>
      <c r="P16" s="47" t="s">
        <v>388</v>
      </c>
      <c r="Q16" s="50">
        <v>0.24193548387096775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169</v>
      </c>
      <c r="W16" s="51">
        <v>-4490.3846153846152</v>
      </c>
      <c r="X16" s="47" t="s">
        <v>386</v>
      </c>
      <c r="Y16" s="50">
        <v>0.25</v>
      </c>
      <c r="Z16" s="47" t="s">
        <v>263</v>
      </c>
      <c r="AA16" s="50">
        <v>0.2516025641025641</v>
      </c>
      <c r="AB16" s="47" t="s">
        <v>269</v>
      </c>
      <c r="AC16" s="50">
        <v>0.625</v>
      </c>
      <c r="AD16" s="47" t="s">
        <v>388</v>
      </c>
      <c r="AE16" s="50">
        <v>0.4</v>
      </c>
      <c r="AF16" s="47" t="s">
        <v>404</v>
      </c>
      <c r="AG16" s="50">
        <v>0.5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276</v>
      </c>
      <c r="O17" s="49">
        <v>0.59166666666666667</v>
      </c>
      <c r="P17" s="47" t="s">
        <v>163</v>
      </c>
      <c r="Q17" s="50">
        <v>0.23863636363636365</v>
      </c>
      <c r="R17" s="47" t="s">
        <v>263</v>
      </c>
      <c r="S17" s="50">
        <v>0.1201923076923077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238</v>
      </c>
      <c r="AC17" s="50">
        <v>0.6216216216216216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391</v>
      </c>
      <c r="I18" s="48">
        <v>2.4</v>
      </c>
      <c r="J18" s="47" t="s">
        <v>276</v>
      </c>
      <c r="K18" s="49">
        <v>0.3</v>
      </c>
      <c r="L18" s="47" t="s">
        <v>276</v>
      </c>
      <c r="M18" s="49">
        <v>0.19166666666666668</v>
      </c>
      <c r="N18" s="47" t="s">
        <v>227</v>
      </c>
      <c r="O18" s="49">
        <v>0.5714285714285714</v>
      </c>
      <c r="P18" s="47" t="s">
        <v>392</v>
      </c>
      <c r="Q18" s="50">
        <v>0.23809523809523808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202</v>
      </c>
      <c r="W18" s="51">
        <v>-4800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388</v>
      </c>
      <c r="AC18" s="50">
        <v>0.6</v>
      </c>
      <c r="AD18" s="47" t="s">
        <v>263</v>
      </c>
      <c r="AE18" s="50">
        <v>0.38853503184713378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213</v>
      </c>
      <c r="M19" s="49">
        <v>0.2</v>
      </c>
      <c r="N19" s="47" t="s">
        <v>168</v>
      </c>
      <c r="O19" s="49">
        <v>0.55555555555555558</v>
      </c>
      <c r="P19" s="47" t="s">
        <v>277</v>
      </c>
      <c r="Q19" s="50">
        <v>0.23368740515933231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391</v>
      </c>
      <c r="AA19" s="50">
        <v>0.24324324324324326</v>
      </c>
      <c r="AB19" s="47" t="s">
        <v>169</v>
      </c>
      <c r="AC19" s="50">
        <v>0.59523809523809523</v>
      </c>
      <c r="AD19" s="47" t="s">
        <v>169</v>
      </c>
      <c r="AE19" s="50">
        <v>0.38842975206611569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1.7199999999999989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333</v>
      </c>
      <c r="M20" s="49">
        <v>0.2</v>
      </c>
      <c r="N20" s="47" t="s">
        <v>241</v>
      </c>
      <c r="O20" s="49">
        <v>0.55555555555555558</v>
      </c>
      <c r="P20" s="47" t="s">
        <v>264</v>
      </c>
      <c r="Q20" s="50">
        <v>0.23076923076923078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0.23971596474045054</v>
      </c>
      <c r="AB20" s="47" t="s">
        <v>235</v>
      </c>
      <c r="AC20" s="50">
        <v>0.59047619047619049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255</v>
      </c>
      <c r="K21" s="49">
        <v>0.26666666666666666</v>
      </c>
      <c r="L21" s="47" t="s">
        <v>391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244</v>
      </c>
      <c r="AC21" s="50">
        <v>0.58974358974358976</v>
      </c>
      <c r="AD21" s="47" t="s">
        <v>304</v>
      </c>
      <c r="AE21" s="50">
        <v>0.35820895522388058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8.5999999999999943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162</v>
      </c>
      <c r="M22" s="49">
        <v>0.22222222222222221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191</v>
      </c>
      <c r="AE22" s="50">
        <v>0.35714285714285715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114</v>
      </c>
      <c r="K23" s="49">
        <v>0.25509300265721879</v>
      </c>
      <c r="L23" s="47" t="s">
        <v>241</v>
      </c>
      <c r="M23" s="49">
        <v>0.22222222222222221</v>
      </c>
      <c r="N23" s="47" t="s">
        <v>114</v>
      </c>
      <c r="O23" s="49">
        <v>0.50310008857395927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216</v>
      </c>
      <c r="AE23" s="50">
        <v>0.34615384615384615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2.4889282550930028</v>
      </c>
      <c r="J24" s="47" t="s">
        <v>179</v>
      </c>
      <c r="K24" s="49">
        <v>0.25</v>
      </c>
      <c r="L24" s="47" t="s">
        <v>258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0.21453900709219859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228</v>
      </c>
      <c r="AC24" s="50">
        <v>0.56666666666666665</v>
      </c>
      <c r="AD24" s="47" t="s">
        <v>277</v>
      </c>
      <c r="AE24" s="50">
        <v>0.34104046242774566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-0.16324180690876899</v>
      </c>
      <c r="H25" s="47" t="s">
        <v>161</v>
      </c>
      <c r="I25" s="48">
        <v>2.5</v>
      </c>
      <c r="J25" s="47" t="s">
        <v>272</v>
      </c>
      <c r="K25" s="49">
        <v>0.25</v>
      </c>
      <c r="L25" s="47" t="s">
        <v>297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0.21192458374142997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163</v>
      </c>
      <c r="Y25" s="50">
        <v>0.21590909090909091</v>
      </c>
      <c r="Z25" s="47" t="s">
        <v>169</v>
      </c>
      <c r="AA25" s="50">
        <v>0.21453900709219859</v>
      </c>
      <c r="AB25" s="47" t="s">
        <v>333</v>
      </c>
      <c r="AC25" s="50">
        <v>0.56603773584905659</v>
      </c>
      <c r="AD25" s="47" t="s">
        <v>163</v>
      </c>
      <c r="AE25" s="50">
        <v>0.33333333333333331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0.22500000000000001</v>
      </c>
      <c r="L26" s="47" t="s">
        <v>255</v>
      </c>
      <c r="M26" s="49">
        <v>0.23333333333333334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0.13344760039177278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263</v>
      </c>
      <c r="Y26" s="50">
        <v>0.21474358974358973</v>
      </c>
      <c r="Z26" s="47" t="s">
        <v>205</v>
      </c>
      <c r="AA26" s="50">
        <v>0.21428571428571427</v>
      </c>
      <c r="AB26" s="47" t="s">
        <v>265</v>
      </c>
      <c r="AC26" s="50">
        <v>0.56140350877192979</v>
      </c>
      <c r="AD26" s="47" t="s">
        <v>177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177</v>
      </c>
      <c r="I27" s="48">
        <v>2.5</v>
      </c>
      <c r="J27" s="47" t="s">
        <v>235</v>
      </c>
      <c r="K27" s="49">
        <v>0.21686746987951808</v>
      </c>
      <c r="L27" s="47" t="s">
        <v>265</v>
      </c>
      <c r="M27" s="49">
        <v>0.2413793103448276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402</v>
      </c>
      <c r="AA27" s="50">
        <v>0.21428571428571427</v>
      </c>
      <c r="AB27" s="47" t="s">
        <v>161</v>
      </c>
      <c r="AC27" s="50">
        <v>0.53846153846153844</v>
      </c>
      <c r="AD27" s="47" t="s">
        <v>205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191</v>
      </c>
      <c r="K28" s="49">
        <v>0.21428571428571427</v>
      </c>
      <c r="L28" s="47" t="s">
        <v>114</v>
      </c>
      <c r="M28" s="49">
        <v>0.2471213463241807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392</v>
      </c>
      <c r="AA28" s="50">
        <v>0.19047619047619047</v>
      </c>
      <c r="AB28" s="47" t="s">
        <v>114</v>
      </c>
      <c r="AC28" s="50">
        <v>0.53795576808129109</v>
      </c>
      <c r="AD28" s="47" t="s">
        <v>195</v>
      </c>
      <c r="AE28" s="50">
        <v>0.33082706766917291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164</v>
      </c>
      <c r="K29" s="49">
        <v>0.2</v>
      </c>
      <c r="L29" s="47" t="s">
        <v>223</v>
      </c>
      <c r="M29" s="49">
        <v>0.25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277</v>
      </c>
      <c r="S29" s="50">
        <v>0.13808801213960548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238</v>
      </c>
      <c r="AA29" s="50">
        <v>0.19008264462809918</v>
      </c>
      <c r="AB29" s="47" t="s">
        <v>195</v>
      </c>
      <c r="AC29" s="50">
        <v>0.53535353535353536</v>
      </c>
      <c r="AD29" s="47" t="s">
        <v>114</v>
      </c>
      <c r="AE29" s="50">
        <v>0.33043922369765066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179</v>
      </c>
      <c r="E30" s="46">
        <v>-34.6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164</v>
      </c>
      <c r="M30" s="49">
        <v>0.26666666666666666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235</v>
      </c>
      <c r="S30" s="50">
        <v>0.13826366559485531</v>
      </c>
      <c r="T30" s="47" t="s">
        <v>114</v>
      </c>
      <c r="U30" s="51">
        <v>6388.850375505488</v>
      </c>
      <c r="V30" s="47" t="s">
        <v>333</v>
      </c>
      <c r="W30" s="51">
        <v>-5616.1290322580644</v>
      </c>
      <c r="X30" s="47" t="s">
        <v>203</v>
      </c>
      <c r="Y30" s="50">
        <v>0.20930232558139536</v>
      </c>
      <c r="Z30" s="47" t="s">
        <v>228</v>
      </c>
      <c r="AA30" s="50">
        <v>0.1888111888111888</v>
      </c>
      <c r="AB30" s="47" t="s">
        <v>227</v>
      </c>
      <c r="AC30" s="50">
        <v>0.53125</v>
      </c>
      <c r="AD30" s="47" t="s">
        <v>272</v>
      </c>
      <c r="AE30" s="50">
        <v>0.3258426966292135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386</v>
      </c>
      <c r="E31" s="46">
        <v>-47.9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304</v>
      </c>
      <c r="K31" s="49">
        <v>0.2</v>
      </c>
      <c r="L31" s="47" t="s">
        <v>238</v>
      </c>
      <c r="M31" s="49">
        <v>0.27272727272727271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0.13861386138613863</v>
      </c>
      <c r="T31" s="47" t="s">
        <v>255</v>
      </c>
      <c r="U31" s="51">
        <v>6295.454545454545</v>
      </c>
      <c r="V31" s="47" t="s">
        <v>114</v>
      </c>
      <c r="W31" s="51">
        <v>-5648.3486238532114</v>
      </c>
      <c r="X31" s="47" t="s">
        <v>114</v>
      </c>
      <c r="Y31" s="50">
        <v>0.20482370225269345</v>
      </c>
      <c r="Z31" s="47" t="s">
        <v>386</v>
      </c>
      <c r="AA31" s="50">
        <v>0.1875</v>
      </c>
      <c r="AB31" s="47" t="s">
        <v>258</v>
      </c>
      <c r="AC31" s="50">
        <v>0.52941176470588236</v>
      </c>
      <c r="AD31" s="47" t="s">
        <v>335</v>
      </c>
      <c r="AE31" s="50">
        <v>0.3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227</v>
      </c>
      <c r="E32" s="46">
        <v>-51.900000000000013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391</v>
      </c>
      <c r="K32" s="49">
        <v>0.2</v>
      </c>
      <c r="L32" s="47" t="s">
        <v>168</v>
      </c>
      <c r="M32" s="49">
        <v>0.27777777777777779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335</v>
      </c>
      <c r="S32" s="50">
        <v>0.13978494623655913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396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114</v>
      </c>
      <c r="AG32" s="50">
        <v>0.36799537839399193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180</v>
      </c>
      <c r="E33" s="46">
        <v>-52.6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272</v>
      </c>
      <c r="M33" s="49">
        <v>0.28125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238</v>
      </c>
      <c r="S33" s="50">
        <v>0.14049586776859505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244</v>
      </c>
      <c r="AA33" s="50">
        <v>0.18316831683168316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263</v>
      </c>
      <c r="AG33" s="50">
        <v>0.36645962732919257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404</v>
      </c>
      <c r="E34" s="46">
        <v>-54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277</v>
      </c>
      <c r="M34" s="49">
        <v>0.28421052631578947</v>
      </c>
      <c r="N34" s="47" t="s">
        <v>235</v>
      </c>
      <c r="O34" s="49">
        <v>0.45783132530120479</v>
      </c>
      <c r="P34" s="47" t="s">
        <v>228</v>
      </c>
      <c r="Q34" s="50">
        <v>0.19580419580419581</v>
      </c>
      <c r="R34" s="47" t="s">
        <v>392</v>
      </c>
      <c r="S34" s="50">
        <v>0.14285714285714285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276</v>
      </c>
      <c r="AE34" s="50">
        <v>0.28616352201257861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392</v>
      </c>
      <c r="E35" s="46">
        <v>-57.8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227</v>
      </c>
      <c r="M35" s="49">
        <v>0.2857142857142857</v>
      </c>
      <c r="N35" s="47" t="s">
        <v>238</v>
      </c>
      <c r="O35" s="49">
        <v>0.45454545454545453</v>
      </c>
      <c r="P35" s="47" t="s">
        <v>333</v>
      </c>
      <c r="Q35" s="50">
        <v>0.18840579710144928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238</v>
      </c>
      <c r="AE35" s="50">
        <v>0.28260869565217389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391</v>
      </c>
      <c r="C36" s="107">
        <v>5</v>
      </c>
      <c r="D36" s="45" t="s">
        <v>262</v>
      </c>
      <c r="E36" s="46">
        <v>-59.2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335</v>
      </c>
      <c r="M36" s="49">
        <v>0.2857142857142857</v>
      </c>
      <c r="N36" s="47" t="s">
        <v>333</v>
      </c>
      <c r="O36" s="49">
        <v>0.45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333</v>
      </c>
      <c r="U36" s="51">
        <v>6009.6153846153848</v>
      </c>
      <c r="V36" s="47" t="s">
        <v>177</v>
      </c>
      <c r="W36" s="51">
        <v>-5950</v>
      </c>
      <c r="X36" s="47" t="s">
        <v>333</v>
      </c>
      <c r="Y36" s="50">
        <v>0.19202898550724637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244</v>
      </c>
      <c r="AE36" s="50">
        <v>0.27027027027027029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333</v>
      </c>
      <c r="E37" s="46">
        <v>-65.699999999999974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235</v>
      </c>
      <c r="M37" s="49">
        <v>0.28915662650602408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262</v>
      </c>
      <c r="AE37" s="50">
        <v>0.25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402</v>
      </c>
      <c r="E38" s="46">
        <v>-67.599999999999994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216</v>
      </c>
      <c r="M38" s="49">
        <v>0.29629629629629628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5924.8447204968943</v>
      </c>
      <c r="V38" s="47" t="s">
        <v>227</v>
      </c>
      <c r="W38" s="51">
        <v>-5992.8571428571431</v>
      </c>
      <c r="X38" s="47" t="s">
        <v>392</v>
      </c>
      <c r="Y38" s="50">
        <v>0.19047619047619047</v>
      </c>
      <c r="Z38" s="47" t="s">
        <v>258</v>
      </c>
      <c r="AA38" s="50">
        <v>0.171875</v>
      </c>
      <c r="AB38" s="47" t="s">
        <v>395</v>
      </c>
      <c r="AC38" s="50">
        <v>0.5</v>
      </c>
      <c r="AD38" s="47" t="s">
        <v>392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223</v>
      </c>
      <c r="E39" s="46">
        <v>-72.5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161</v>
      </c>
      <c r="M39" s="49">
        <v>0.3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163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5900</v>
      </c>
      <c r="V40" s="47" t="s">
        <v>391</v>
      </c>
      <c r="W40" s="51">
        <v>-6150</v>
      </c>
      <c r="X40" s="47" t="s">
        <v>304</v>
      </c>
      <c r="Y40" s="50">
        <v>0.17460317460317459</v>
      </c>
      <c r="Z40" s="47" t="s">
        <v>333</v>
      </c>
      <c r="AA40" s="50">
        <v>0.16666666666666666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208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228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262</v>
      </c>
      <c r="Y41" s="50">
        <v>0.17391304347826086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262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304</v>
      </c>
      <c r="M42" s="49">
        <v>0.32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391</v>
      </c>
      <c r="S42" s="50">
        <v>0.16216216216216217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161</v>
      </c>
      <c r="Y42" s="50">
        <v>0.16883116883116883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386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262</v>
      </c>
      <c r="M43" s="49">
        <v>0.33333333333333331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272</v>
      </c>
      <c r="S43" s="50">
        <v>0.16572237960339944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0.16881028938906753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392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386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215</v>
      </c>
      <c r="S44" s="50">
        <v>0.16666666666666666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391</v>
      </c>
      <c r="Y44" s="50">
        <v>0.16216216216216217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392</v>
      </c>
      <c r="M45" s="49">
        <v>0.33333333333333331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392</v>
      </c>
      <c r="G47" s="59">
        <v>-19.266666666666666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396</v>
      </c>
      <c r="M47" s="49">
        <v>0.4</v>
      </c>
      <c r="N47" s="47" t="s">
        <v>392</v>
      </c>
      <c r="O47" s="49">
        <v>0.33333333333333331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392</v>
      </c>
      <c r="U47" s="51">
        <v>5200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392</v>
      </c>
      <c r="AG47" s="50">
        <v>0.2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262</v>
      </c>
      <c r="G48" s="59">
        <v>-19.733333333333334</v>
      </c>
      <c r="H48" s="47" t="s">
        <v>392</v>
      </c>
      <c r="I48" s="48">
        <v>3</v>
      </c>
      <c r="J48" s="47" t="s">
        <v>202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227</v>
      </c>
      <c r="AG48" s="50">
        <v>0.19047619047619047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324</v>
      </c>
      <c r="G49" s="59">
        <v>-26.524242424242427</v>
      </c>
      <c r="H49" s="47" t="s">
        <v>394</v>
      </c>
      <c r="I49" s="48">
        <v>3</v>
      </c>
      <c r="J49" s="47" t="s">
        <v>208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0.14893617021276595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191</v>
      </c>
      <c r="AG49" s="50">
        <v>0.14285714285714285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396</v>
      </c>
      <c r="G50" s="59">
        <v>-27.02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177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391</v>
      </c>
      <c r="AG50" s="50">
        <v>0.1111111111111111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196</v>
      </c>
      <c r="G51" s="59">
        <v>-27.1</v>
      </c>
      <c r="H51" s="47" t="s">
        <v>396</v>
      </c>
      <c r="I51" s="48">
        <v>3.2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-184.30000000000018</v>
      </c>
      <c r="F53" s="47" t="s">
        <v>203</v>
      </c>
      <c r="G53" s="59">
        <v>-32.279999999999994</v>
      </c>
      <c r="H53" s="47" t="s">
        <v>203</v>
      </c>
      <c r="I53" s="48">
        <v>3.4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402</v>
      </c>
      <c r="I54" s="48">
        <v>3.5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208</v>
      </c>
      <c r="G55" s="59">
        <v>-44.233333333333327</v>
      </c>
      <c r="H55" s="47" t="s">
        <v>208</v>
      </c>
      <c r="I55" s="48">
        <v>3.6666666666666665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199</v>
      </c>
      <c r="G56" s="59">
        <v>-48.7</v>
      </c>
      <c r="H56" s="47" t="s">
        <v>180</v>
      </c>
      <c r="I56" s="48">
        <v>4</v>
      </c>
      <c r="J56" s="47" t="s">
        <v>394</v>
      </c>
      <c r="K56" s="49">
        <v>0</v>
      </c>
      <c r="L56" s="47" t="s">
        <v>180</v>
      </c>
      <c r="M56" s="49">
        <v>1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205</v>
      </c>
      <c r="W56" s="51">
        <v>-9466.6666666666661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180</v>
      </c>
      <c r="G57" s="59">
        <v>-52.6</v>
      </c>
      <c r="H57" s="47" t="s">
        <v>199</v>
      </c>
      <c r="I57" s="48">
        <v>4</v>
      </c>
      <c r="J57" s="47" t="s">
        <v>396</v>
      </c>
      <c r="K57" s="49">
        <v>0</v>
      </c>
      <c r="L57" s="47" t="s">
        <v>199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392</v>
      </c>
      <c r="W57" s="51">
        <v>-9966.6666666666661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202</v>
      </c>
      <c r="G58" s="59">
        <v>-52.95</v>
      </c>
      <c r="H58" s="47" t="s">
        <v>202</v>
      </c>
      <c r="I58" s="48">
        <v>4</v>
      </c>
      <c r="J58" s="47" t="s">
        <v>402</v>
      </c>
      <c r="K58" s="49">
        <v>0</v>
      </c>
      <c r="L58" s="47" t="s">
        <v>202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404</v>
      </c>
      <c r="G59" s="59">
        <v>-54</v>
      </c>
      <c r="H59" s="47" t="s">
        <v>404</v>
      </c>
      <c r="I59" s="48">
        <v>4</v>
      </c>
      <c r="J59" s="47" t="s">
        <v>404</v>
      </c>
      <c r="K59" s="49">
        <v>0</v>
      </c>
      <c r="L59" s="47" t="s">
        <v>404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1129</v>
      </c>
      <c r="C2" s="121"/>
      <c r="E2" s="32" t="s">
        <v>54</v>
      </c>
      <c r="F2" s="29" t="s">
        <v>20</v>
      </c>
      <c r="G2" s="12">
        <v>1013</v>
      </c>
      <c r="H2" s="93">
        <f>IF(B$17=0,0,G2/B$17)</f>
        <v>0.58521086077411899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-47.872340425531917</v>
      </c>
      <c r="P2" s="79">
        <v>1128</v>
      </c>
      <c r="Q2" s="63">
        <v>-54000</v>
      </c>
    </row>
    <row r="3" spans="1:17">
      <c r="A3" s="19" t="s">
        <v>8</v>
      </c>
      <c r="B3" s="122">
        <v>8168</v>
      </c>
      <c r="C3" s="123"/>
      <c r="E3" s="33" t="s">
        <v>181</v>
      </c>
      <c r="F3" s="30" t="s">
        <v>156</v>
      </c>
      <c r="G3" s="13">
        <v>897</v>
      </c>
      <c r="H3" s="94">
        <f>IF(B$17=0,0,G3/B$17)</f>
        <v>0.51819757365684571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-23.383525243578386</v>
      </c>
      <c r="P3" s="80">
        <v>1129</v>
      </c>
      <c r="Q3" s="64">
        <v>-26400</v>
      </c>
    </row>
    <row r="4" spans="1:17">
      <c r="A4" s="19" t="s">
        <v>6</v>
      </c>
      <c r="B4" s="124">
        <v>-184.30000000000018</v>
      </c>
      <c r="C4" s="125"/>
      <c r="E4" s="33" t="s">
        <v>184</v>
      </c>
      <c r="F4" s="30" t="s">
        <v>187</v>
      </c>
      <c r="G4" s="13">
        <v>851</v>
      </c>
      <c r="H4" s="94">
        <f>IF(B$17=0,0,G4/B$17)</f>
        <v>0.49162333911034084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-18.824609733700644</v>
      </c>
      <c r="P4" s="80">
        <v>1089</v>
      </c>
      <c r="Q4" s="64">
        <v>-20500</v>
      </c>
    </row>
    <row r="5" spans="1:17">
      <c r="A5" s="19" t="s">
        <v>7</v>
      </c>
      <c r="B5" s="126">
        <f>IF(B$2=0,0,B$4/B$2)</f>
        <v>-0.16324180690876899</v>
      </c>
      <c r="C5" s="127"/>
      <c r="E5" s="33" t="s">
        <v>60</v>
      </c>
      <c r="F5" s="30" t="s">
        <v>24</v>
      </c>
      <c r="G5" s="13">
        <v>657</v>
      </c>
      <c r="H5" s="94">
        <f>IF(B$17=0,0,G5/B$17)</f>
        <v>0.37954939341421146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-42.568250758341762</v>
      </c>
      <c r="P5" s="80">
        <v>989</v>
      </c>
      <c r="Q5" s="64">
        <v>-42100</v>
      </c>
    </row>
    <row r="6" spans="1:17">
      <c r="A6" s="19" t="s">
        <v>1</v>
      </c>
      <c r="B6" s="128">
        <f>IF(B$2=0,0,(B$7*1+B$8*2+B$9*3+B$10*4)/B$2)</f>
        <v>2.4889282550930028</v>
      </c>
      <c r="C6" s="129"/>
      <c r="E6" s="33" t="s">
        <v>56</v>
      </c>
      <c r="F6" s="30" t="s">
        <v>185</v>
      </c>
      <c r="G6" s="13">
        <v>446</v>
      </c>
      <c r="H6" s="94">
        <f>IF(B$17=0,0,G6/B$17)</f>
        <v>0.25765453495089541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10.675675675675675</v>
      </c>
      <c r="P6" s="80">
        <v>740</v>
      </c>
      <c r="Q6" s="64">
        <v>7900</v>
      </c>
    </row>
    <row r="7" spans="1:17">
      <c r="A7" s="19" t="s">
        <v>2</v>
      </c>
      <c r="B7" s="13">
        <v>288</v>
      </c>
      <c r="C7" s="6">
        <f t="shared" ref="C7:C12" si="2">IF(B$2=0,0,B7/B$2)</f>
        <v>0.25509300265721879</v>
      </c>
      <c r="E7" s="33" t="s">
        <v>57</v>
      </c>
      <c r="F7" s="30" t="s">
        <v>21</v>
      </c>
      <c r="G7" s="13">
        <v>381</v>
      </c>
      <c r="H7" s="94">
        <f>IF(B$17=0,0,G7/B$17)</f>
        <v>0.22010398613518198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280</v>
      </c>
      <c r="C8" s="6">
        <f>IF(B$2=0,0,B8/B$2)</f>
        <v>0.24800708591674048</v>
      </c>
      <c r="E8" s="33" t="s">
        <v>55</v>
      </c>
      <c r="F8" s="30" t="s">
        <v>155</v>
      </c>
      <c r="G8" s="13">
        <v>380</v>
      </c>
      <c r="H8" s="94">
        <f>IF(B$17=0,0,G8/B$17)</f>
        <v>0.21952628538417099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282</v>
      </c>
      <c r="C9" s="7">
        <f>IF(B$2=0,0,B9/B$2)</f>
        <v>0.24977856510186006</v>
      </c>
      <c r="E9" s="33" t="s">
        <v>59</v>
      </c>
      <c r="F9" s="30" t="s">
        <v>23</v>
      </c>
      <c r="G9" s="13">
        <v>304</v>
      </c>
      <c r="H9" s="94">
        <f>IF(B$17=0,0,G9/B$17)</f>
        <v>0.17562102830733681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279</v>
      </c>
      <c r="C10" s="7">
        <f>IF(B$2=0,0,B10/B$2)</f>
        <v>0.2471213463241807</v>
      </c>
      <c r="E10" s="33" t="s">
        <v>182</v>
      </c>
      <c r="F10" s="30" t="s">
        <v>19</v>
      </c>
      <c r="G10" s="13">
        <v>180</v>
      </c>
      <c r="H10" s="94">
        <f>IF(B$17=0,0,G10/B$17)</f>
        <v>0.10398613518197573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568</v>
      </c>
      <c r="C11" s="7">
        <f>IF(B$2=0,0,B11/B$2)</f>
        <v>0.50310008857395927</v>
      </c>
      <c r="E11" s="33" t="s">
        <v>58</v>
      </c>
      <c r="F11" s="30" t="s">
        <v>22</v>
      </c>
      <c r="G11" s="13">
        <v>111</v>
      </c>
      <c r="H11" s="94">
        <f>IF(B$17=0,0,G11/B$17)</f>
        <v>6.4124783362218371E-2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2.8343666961913198E-2</v>
      </c>
      <c r="E12" s="33" t="s">
        <v>77</v>
      </c>
      <c r="F12" s="30" t="s">
        <v>41</v>
      </c>
      <c r="G12" s="13">
        <v>73</v>
      </c>
      <c r="H12" s="94">
        <f>IF(B$17=0,0,G12/B$17)</f>
        <v>4.2172154823801274E-2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-4.0282685512367494E-2</v>
      </c>
      <c r="P12" s="79">
        <v>283</v>
      </c>
      <c r="Q12" s="67">
        <v>-11.4</v>
      </c>
    </row>
    <row r="13" spans="1:17">
      <c r="A13" s="22" t="s">
        <v>97</v>
      </c>
      <c r="B13" s="15">
        <v>1673</v>
      </c>
      <c r="C13" s="11">
        <f>IF(B$3=0,0,B13/B$3)</f>
        <v>0.20482370225269345</v>
      </c>
      <c r="E13" s="33" t="s">
        <v>74</v>
      </c>
      <c r="F13" s="30" t="s">
        <v>38</v>
      </c>
      <c r="G13" s="13">
        <v>56</v>
      </c>
      <c r="H13" s="94">
        <f>IF(B$17=0,0,G13/B$17)</f>
        <v>3.2351242056614674E-2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1.9911660777385143</v>
      </c>
      <c r="P13" s="80">
        <v>283</v>
      </c>
      <c r="Q13" s="68">
        <v>563.49999999999955</v>
      </c>
    </row>
    <row r="14" spans="1:17">
      <c r="A14" s="19" t="s">
        <v>94</v>
      </c>
      <c r="B14" s="13">
        <v>1958</v>
      </c>
      <c r="C14" s="6">
        <f>IF(B$3=0,0,B14/B$3)</f>
        <v>0.23971596474045054</v>
      </c>
      <c r="E14" s="33" t="s">
        <v>183</v>
      </c>
      <c r="F14" s="30" t="s">
        <v>186</v>
      </c>
      <c r="G14" s="13">
        <v>43</v>
      </c>
      <c r="H14" s="94">
        <f>IF(B$17=0,0,G14/B$17)</f>
        <v>2.4841132293471981E-2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-1.347703180212015</v>
      </c>
      <c r="P14" s="80">
        <v>283</v>
      </c>
      <c r="Q14" s="68">
        <v>-381.40000000000026</v>
      </c>
    </row>
    <row r="15" spans="1:17">
      <c r="A15" s="18" t="s">
        <v>99</v>
      </c>
      <c r="B15" s="12">
        <f>B21</f>
        <v>900</v>
      </c>
      <c r="C15" s="4">
        <f>IF(B$13=0,0,B15/B$13)</f>
        <v>0.53795576808129109</v>
      </c>
      <c r="E15" s="33" t="s">
        <v>66</v>
      </c>
      <c r="F15" s="30" t="s">
        <v>30</v>
      </c>
      <c r="G15" s="13">
        <v>33</v>
      </c>
      <c r="H15" s="94">
        <f>IF(B$17=0,0,G15/B$17)</f>
        <v>1.9064124783362217E-2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-1.2544169611307423</v>
      </c>
      <c r="P15" s="81">
        <v>283</v>
      </c>
      <c r="Q15" s="69">
        <v>-355.00000000000006</v>
      </c>
    </row>
    <row r="16" spans="1:17">
      <c r="A16" s="18" t="s">
        <v>100</v>
      </c>
      <c r="B16" s="12">
        <f>B22</f>
        <v>647</v>
      </c>
      <c r="C16" s="4">
        <f>IF(B$14=0,0,B16/B$14)</f>
        <v>0.33043922369765066</v>
      </c>
      <c r="E16" s="33" t="s">
        <v>71</v>
      </c>
      <c r="F16" s="30" t="s">
        <v>35</v>
      </c>
      <c r="G16" s="13">
        <v>33</v>
      </c>
      <c r="H16" s="94">
        <f>IF(B$17=0,0,G16/B$17)</f>
        <v>1.9064124783362217E-2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1731</v>
      </c>
      <c r="C17" s="4">
        <f>IF(B$3=0,0,B17/B$3)</f>
        <v>0.21192458374142997</v>
      </c>
      <c r="E17" s="33" t="s">
        <v>67</v>
      </c>
      <c r="F17" s="30" t="s">
        <v>31</v>
      </c>
      <c r="G17" s="13">
        <v>21</v>
      </c>
      <c r="H17" s="94">
        <f>IF(B$17=0,0,G17/B$17)</f>
        <v>1.2131715771230503E-2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1090</v>
      </c>
      <c r="C18" s="6">
        <f>IF(B$3=0,0,B18/B$3)</f>
        <v>0.13344760039177278</v>
      </c>
      <c r="E18" s="33" t="s">
        <v>69</v>
      </c>
      <c r="F18" s="30" t="s">
        <v>33</v>
      </c>
      <c r="G18" s="13">
        <v>17</v>
      </c>
      <c r="H18" s="94">
        <f>IF(B$17=0,0,G18/B$17)</f>
        <v>9.8209127671865966E-3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637</v>
      </c>
      <c r="C19" s="6">
        <f>IF(B$17=0,0,B19/B$17)</f>
        <v>0.36799537839399193</v>
      </c>
      <c r="E19" s="33" t="s">
        <v>78</v>
      </c>
      <c r="F19" s="30" t="s">
        <v>42</v>
      </c>
      <c r="G19" s="13">
        <v>15</v>
      </c>
      <c r="H19" s="94">
        <f>IF(B$17=0,0,G19/B$17)</f>
        <v>8.6655112651646445E-3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1094</v>
      </c>
      <c r="C20" s="6">
        <f>IF(B$17=0,0,B20/B$17)</f>
        <v>0.63200462160600812</v>
      </c>
      <c r="E20" s="33" t="s">
        <v>62</v>
      </c>
      <c r="F20" s="30" t="s">
        <v>26</v>
      </c>
      <c r="G20" s="13">
        <v>11</v>
      </c>
      <c r="H20" s="94">
        <f>IF(B$17=0,0,G20/B$17)</f>
        <v>6.3547082611207393E-3</v>
      </c>
      <c r="I20" s="56">
        <v>8</v>
      </c>
      <c r="K20" s="5">
        <v>18</v>
      </c>
      <c r="L20" s="61">
        <v>-91.499999999999986</v>
      </c>
      <c r="N20" s="76" t="s">
        <v>404</v>
      </c>
      <c r="O20" s="86">
        <f>IF(P20=0,0,Q20/P20)</f>
        <v>65.333333333333329</v>
      </c>
      <c r="P20" s="80">
        <v>3</v>
      </c>
      <c r="Q20" s="68">
        <v>196</v>
      </c>
    </row>
    <row r="21" spans="1:17">
      <c r="A21" s="19" t="s">
        <v>151</v>
      </c>
      <c r="B21" s="13">
        <v>900</v>
      </c>
      <c r="C21" s="6">
        <f>IF(B$17=0,0,B21/B$17)</f>
        <v>0.51993067590987874</v>
      </c>
      <c r="E21" s="33" t="s">
        <v>61</v>
      </c>
      <c r="F21" s="30" t="s">
        <v>25</v>
      </c>
      <c r="G21" s="13">
        <v>9</v>
      </c>
      <c r="H21" s="94">
        <f>IF(B$17=0,0,G21/B$17)</f>
        <v>5.1993067590987872E-3</v>
      </c>
      <c r="I21" s="56">
        <v>8</v>
      </c>
      <c r="K21" s="5">
        <v>19</v>
      </c>
      <c r="L21" s="61">
        <v>-3.6999999999999886</v>
      </c>
      <c r="N21" s="76" t="s">
        <v>199</v>
      </c>
      <c r="O21" s="86">
        <f>IF(P21=0,0,Q21/P21)</f>
        <v>63.266666666666659</v>
      </c>
      <c r="P21" s="80">
        <v>6</v>
      </c>
      <c r="Q21" s="68">
        <v>379.59999999999997</v>
      </c>
    </row>
    <row r="22" spans="1:17">
      <c r="A22" s="19" t="s">
        <v>149</v>
      </c>
      <c r="B22" s="13">
        <v>647</v>
      </c>
      <c r="C22" s="6">
        <f>IF(B$17=0,0,B22/B$17)</f>
        <v>0.37377238590410167</v>
      </c>
      <c r="E22" s="33" t="s">
        <v>76</v>
      </c>
      <c r="F22" s="30" t="s">
        <v>40</v>
      </c>
      <c r="G22" s="13">
        <v>7</v>
      </c>
      <c r="H22" s="94">
        <f>IF(B$17=0,0,G22/B$17)</f>
        <v>4.0439052570768342E-3</v>
      </c>
      <c r="I22" s="56">
        <v>8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184</v>
      </c>
      <c r="C23" s="6">
        <f>IF(B$17=0,0,B23/B$17)</f>
        <v>0.10629693818601964</v>
      </c>
      <c r="E23" s="33" t="s">
        <v>63</v>
      </c>
      <c r="F23" s="30" t="s">
        <v>27</v>
      </c>
      <c r="G23" s="13">
        <v>5</v>
      </c>
      <c r="H23" s="94">
        <f>IF(B$17=0,0,G23/B$17)</f>
        <v>2.8885037550548816E-3</v>
      </c>
      <c r="I23" s="56">
        <v>5</v>
      </c>
      <c r="K23" s="5">
        <v>21</v>
      </c>
      <c r="L23" s="61">
        <v>-52.599999999999987</v>
      </c>
      <c r="N23" s="76" t="s">
        <v>402</v>
      </c>
      <c r="O23" s="86">
        <f>IF(P23=0,0,Q23/P23)</f>
        <v>43.400000000000006</v>
      </c>
      <c r="P23" s="80">
        <v>6</v>
      </c>
      <c r="Q23" s="68">
        <v>260.40000000000003</v>
      </c>
    </row>
    <row r="24" spans="1:17">
      <c r="A24" s="19" t="s">
        <v>5</v>
      </c>
      <c r="B24" s="16">
        <f>IF(B$17=0,0,C24/B$17)</f>
        <v>6388.850375505488</v>
      </c>
      <c r="C24" s="8">
        <v>11059100</v>
      </c>
      <c r="E24" s="33" t="s">
        <v>72</v>
      </c>
      <c r="F24" s="30" t="s">
        <v>36</v>
      </c>
      <c r="G24" s="13">
        <v>2</v>
      </c>
      <c r="H24" s="94">
        <f>IF(B$17=0,0,G24/B$17)</f>
        <v>1.1554015020219526E-3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7442.2509225092253</v>
      </c>
      <c r="C25" s="98">
        <v>8067400</v>
      </c>
      <c r="E25" s="33" t="s">
        <v>75</v>
      </c>
      <c r="F25" s="30" t="s">
        <v>39</v>
      </c>
      <c r="G25" s="13">
        <v>2</v>
      </c>
      <c r="H25" s="94">
        <f>IF(B$17=0,0,G25/B$17)</f>
        <v>1.1554015020219526E-3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4623.9567233384851</v>
      </c>
      <c r="C26" s="98">
        <v>2991700</v>
      </c>
      <c r="E26" s="33" t="s">
        <v>68</v>
      </c>
      <c r="F26" s="30" t="s">
        <v>32</v>
      </c>
      <c r="G26" s="13">
        <v>1</v>
      </c>
      <c r="H26" s="94">
        <f>IF(B$17=0,0,G26/B$17)</f>
        <v>5.7770075101097628E-4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-5648.3486238532114</v>
      </c>
      <c r="C27" s="98">
        <v>-6156700</v>
      </c>
      <c r="E27" s="33" t="s">
        <v>79</v>
      </c>
      <c r="F27" s="30" t="s">
        <v>43</v>
      </c>
      <c r="G27" s="13">
        <v>1</v>
      </c>
      <c r="H27" s="94">
        <f>IF(B$17=0,0,G27/B$17)</f>
        <v>5.7770075101097628E-4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5.7770075101097628E-4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34.026666666666664</v>
      </c>
      <c r="P28" s="80">
        <v>15</v>
      </c>
      <c r="Q28" s="68">
        <v>510.39999999999992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5.7770075101097628E-4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19</v>
      </c>
      <c r="C32" s="9">
        <f>IF(B$3=0,0,B32/B$3)</f>
        <v>2.3261508325171402E-3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392</v>
      </c>
      <c r="O32" s="86">
        <f>IF(P32=0,0,Q32/P32)</f>
        <v>23.466666666666658</v>
      </c>
      <c r="P32" s="80">
        <v>9</v>
      </c>
      <c r="Q32" s="68">
        <v>211.19999999999993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195</v>
      </c>
      <c r="C35" s="102">
        <f t="shared" ref="C35:C47" si="3">IF(B$17=0,0,B35/B$17)</f>
        <v>0.11265164644714037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3"/>
        <v>0.22241478913922588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397</v>
      </c>
      <c r="C37" s="6">
        <f t="shared" si="3"/>
        <v>0.2293471981513576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355</v>
      </c>
      <c r="C38" s="6">
        <f t="shared" si="3"/>
        <v>0.2050837666088966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198</v>
      </c>
      <c r="C39" s="6">
        <f t="shared" si="3"/>
        <v>0.11438474870017332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>IF(P39=0,0,Q39/P39)</f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3"/>
        <v>7.3945696129404964E-2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3"/>
        <v>2.3108030040439053E-2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3"/>
        <v>1.0398613518197574E-2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3"/>
        <v>5.1993067590987872E-3</v>
      </c>
      <c r="K43" s="5">
        <v>41</v>
      </c>
      <c r="L43" s="61">
        <v>-66.399999999999991</v>
      </c>
      <c r="N43" s="76" t="s">
        <v>235</v>
      </c>
      <c r="O43" s="86">
        <f>IF(P43=0,0,Q43/P43)</f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3"/>
        <v>1.1554015020219526E-3</v>
      </c>
      <c r="K44" s="5">
        <v>42</v>
      </c>
      <c r="L44" s="61">
        <v>-59.29999999999999</v>
      </c>
      <c r="N44" s="76" t="s">
        <v>216</v>
      </c>
      <c r="O44" s="86">
        <f>IF(P44=0,0,Q44/P44)</f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3"/>
        <v>5.7770075101097628E-4</v>
      </c>
      <c r="K45" s="5">
        <v>43</v>
      </c>
      <c r="L45" s="61">
        <v>-74.699999999999989</v>
      </c>
      <c r="N45" s="76" t="s">
        <v>272</v>
      </c>
      <c r="O45" s="86">
        <f>IF(P45=0,0,Q45/P45)</f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1.7331022530329288E-3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2.1066666666666753</v>
      </c>
      <c r="P49" s="80">
        <v>120</v>
      </c>
      <c r="Q49" s="68">
        <v>252.80000000000103</v>
      </c>
    </row>
    <row r="50" spans="11:17">
      <c r="K50" s="5">
        <v>48</v>
      </c>
      <c r="L50" s="61">
        <v>-19.999999999999986</v>
      </c>
      <c r="N50" s="76" t="s">
        <v>175</v>
      </c>
      <c r="O50" s="86">
        <f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>IF(P51=0,0,Q51/P51)</f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>IF(P53=0,0,Q53/P53)</f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>IF(P54=0,0,Q54/P54)</f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391</v>
      </c>
      <c r="O55" s="86">
        <f>IF(P55=0,0,Q55/P55)</f>
        <v>-2.293333333333329</v>
      </c>
      <c r="P55" s="80">
        <v>15</v>
      </c>
      <c r="Q55" s="68">
        <v>-34.399999999999935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-8.4985507246376919</v>
      </c>
      <c r="P60" s="80">
        <v>276</v>
      </c>
      <c r="Q60" s="68">
        <v>-2345.6000000000031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>IF(P64=0,0,Q64/P64)</f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-15.575609756097561</v>
      </c>
      <c r="P65" s="80">
        <v>246</v>
      </c>
      <c r="Q65" s="68">
        <v>-3831.6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>IF(P67=0,0,Q67/P67)</f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-39.940740740740736</v>
      </c>
      <c r="P68" s="80">
        <v>27</v>
      </c>
      <c r="Q68" s="68">
        <v>-1078.3999999999999</v>
      </c>
    </row>
    <row r="69" spans="11:17">
      <c r="K69" s="5">
        <v>67</v>
      </c>
      <c r="L69" s="61">
        <v>1.2999999999999954</v>
      </c>
      <c r="N69" s="76" t="s">
        <v>264</v>
      </c>
      <c r="O69" s="86">
        <f>IF(P69=0,0,Q69/P69)</f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>IF(P70=0,0,Q70/P70)</f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>IF(P71=0,0,Q71/P71)</f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>IF(P72=0,0,Q72/P72)</f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</sheetData>
  <sortState xmlns:xlrd2="http://schemas.microsoft.com/office/spreadsheetml/2017/richdata2" ref="N18:Q7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832.0512820512821</v>
      </c>
      <c r="P2" s="79">
        <v>78</v>
      </c>
      <c r="Q2" s="63">
        <v>64900</v>
      </c>
    </row>
    <row r="3" spans="1:17">
      <c r="A3" s="19" t="s">
        <v>8</v>
      </c>
      <c r="B3" s="122">
        <v>564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957.69230769230774</v>
      </c>
      <c r="P3" s="80">
        <v>78</v>
      </c>
      <c r="Q3" s="64">
        <v>74700</v>
      </c>
    </row>
    <row r="4" spans="1:17">
      <c r="A4" s="19" t="s">
        <v>6</v>
      </c>
      <c r="B4" s="124">
        <v>835.50000000000011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1197.3333333333333</v>
      </c>
      <c r="P4" s="80">
        <v>75</v>
      </c>
      <c r="Q4" s="64">
        <v>89800</v>
      </c>
    </row>
    <row r="5" spans="1:17">
      <c r="A5" s="19" t="s">
        <v>7</v>
      </c>
      <c r="B5" s="126">
        <f>IF(B$2=0,0,B$4/B$2)</f>
        <v>10.711538461538463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-106.06060606060606</v>
      </c>
      <c r="P5" s="80">
        <v>66</v>
      </c>
      <c r="Q5" s="64">
        <v>-7000</v>
      </c>
    </row>
    <row r="6" spans="1:17">
      <c r="A6" s="19" t="s">
        <v>1</v>
      </c>
      <c r="B6" s="128">
        <f>IF(B$2=0,0,(B$7*1+B$8*2+B$9*3+B$10*4)/B$2)</f>
        <v>2.2179487179487181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0.28205128205128205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29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0.61538461538461542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84</v>
      </c>
      <c r="C13" s="11">
        <f>IF(B$3=0,0,B13/B$3)</f>
        <v>0.14893617021276595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0.21453900709219859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0.59523809523809523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5.9370370370370367</v>
      </c>
      <c r="P15" s="81">
        <v>27</v>
      </c>
      <c r="Q15" s="69">
        <v>160.29999999999998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0.21453900709219859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9.2198581560283682E-2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>IF(P26=0,0,Q26/P26)</f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-4490.3846153846152</v>
      </c>
      <c r="C27" s="98">
        <v>-233500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3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3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>IF(P36=0,0,Q36/P36)</f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3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3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>IF(P38=0,0,Q38/P38)</f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3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3"/>
        <v>2.4793388429752067E-2</v>
      </c>
      <c r="K43" s="5">
        <v>41</v>
      </c>
      <c r="L43" s="61">
        <v>584.79999999999995</v>
      </c>
      <c r="N43" s="76" t="s">
        <v>263</v>
      </c>
      <c r="O43" s="86">
        <f>IF(P43=0,0,Q43/P43)</f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>IF(P49=0,0,Q49/P49)</f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>IF(P50=0,0,Q50/P50)</f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>IF(P51=0,0,Q51/P51)</f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>IF(P52=0,0,Q52/P52)</f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>IF(P53=0,0,Q53/P53)</f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>IF(P54=0,0,Q54/P54)</f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>IF(P55=0,0,Q55/P55)</f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>IF(P56=0,0,Q56/P56)</f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>IF(P57=0,0,Q57/P57)</f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>IF(P58=0,0,Q58/P58)</f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-45.949999999999996</v>
      </c>
      <c r="P59" s="80">
        <v>2</v>
      </c>
      <c r="Q59" s="68">
        <v>-91.899999999999991</v>
      </c>
    </row>
    <row r="60" spans="11:17">
      <c r="K60" s="5">
        <v>58</v>
      </c>
      <c r="L60" s="61">
        <v>653.70000000000005</v>
      </c>
      <c r="N60" s="76" t="s">
        <v>388</v>
      </c>
      <c r="O60" s="86">
        <f>IF(P60=0,0,Q60/P60)</f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33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34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40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 t="shared" si="3"/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 t="shared" si="3"/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 t="shared" si="3"/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 t="shared" si="3"/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 t="shared" si="3"/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 t="shared" si="3"/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 t="shared" si="3"/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 t="shared" si="3"/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 t="shared" si="3"/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 t="shared" si="3"/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 t="shared" si="3"/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 t="shared" si="3"/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 t="shared" si="3"/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 t="shared" si="3"/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 t="shared" si="3"/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4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 t="shared" si="3"/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4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 t="shared" si="3"/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4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 t="shared" si="3"/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4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 t="shared" si="3"/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4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 t="shared" ref="O18:O35" si="3"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 t="shared" si="3"/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 t="shared" si="3"/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 t="shared" si="3"/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 t="shared" si="3"/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 t="shared" si="3"/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 t="shared" si="3"/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 t="shared" si="3"/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 t="shared" si="3"/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 t="shared" si="3"/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 t="shared" si="3"/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 t="shared" si="3"/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 t="shared" si="3"/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 t="shared" si="3"/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 t="shared" si="3"/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4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4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>IF(P19=0,0,Q19/P19)</f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68.98</v>
      </c>
      <c r="P20" s="80">
        <v>5</v>
      </c>
      <c r="Q20" s="68">
        <v>344.90000000000003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>IF(P21=0,0,Q21/P21)</f>
        <v>62.650000000000006</v>
      </c>
      <c r="P21" s="80">
        <v>4</v>
      </c>
      <c r="Q21" s="68">
        <v>250.60000000000002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235</v>
      </c>
      <c r="O22" s="86">
        <f>IF(P22=0,0,Q22/P22)</f>
        <v>57.3</v>
      </c>
      <c r="P22" s="80">
        <v>2</v>
      </c>
      <c r="Q22" s="68">
        <v>114.6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54.4</v>
      </c>
      <c r="P23" s="80">
        <v>2</v>
      </c>
      <c r="Q23" s="68">
        <v>108.8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>IF(P25=0,0,Q25/P25)</f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>IF(P27=0,0,Q27/P27)</f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>IF(P28=0,0,Q28/P28)</f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3</v>
      </c>
      <c r="Q2" s="63">
        <v>0</v>
      </c>
    </row>
    <row r="3" spans="1:17">
      <c r="A3" s="19" t="s">
        <v>8</v>
      </c>
      <c r="B3" s="122">
        <v>21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-4266.666666666667</v>
      </c>
      <c r="P3" s="80">
        <v>3</v>
      </c>
      <c r="Q3" s="64">
        <v>-12800</v>
      </c>
    </row>
    <row r="4" spans="1:17">
      <c r="A4" s="19" t="s">
        <v>6</v>
      </c>
      <c r="B4" s="124">
        <v>-57.8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0.4</v>
      </c>
      <c r="I4" s="56">
        <v>8</v>
      </c>
      <c r="K4" s="5">
        <v>2</v>
      </c>
      <c r="L4" s="61">
        <v>-31.6</v>
      </c>
      <c r="N4" s="76" t="s">
        <v>105</v>
      </c>
      <c r="O4" s="83">
        <f t="shared" si="0"/>
        <v>1300</v>
      </c>
      <c r="P4" s="80">
        <v>3</v>
      </c>
      <c r="Q4" s="64">
        <v>3900</v>
      </c>
    </row>
    <row r="5" spans="1:17">
      <c r="A5" s="19" t="s">
        <v>7</v>
      </c>
      <c r="B5" s="126">
        <f>IF(B$2=0,0,B$4/B$2)</f>
        <v>-19.266666666666666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-500</v>
      </c>
      <c r="P5" s="80">
        <v>3</v>
      </c>
      <c r="Q5" s="64">
        <v>-1500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0.4</v>
      </c>
      <c r="I6" s="56">
        <v>34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0.2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1</v>
      </c>
      <c r="H9" s="94">
        <f>IF(B$17=0,0,G9/B$17)</f>
        <v>0.2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4</v>
      </c>
      <c r="C13" s="11">
        <f>IF(B$3=0,0,B13/B$3)</f>
        <v>0.19047619047619047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-26.2</v>
      </c>
      <c r="P15" s="81">
        <v>1</v>
      </c>
      <c r="Q15" s="69">
        <v>-26.2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0.23809523809523808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>IF(P19=0,0,Q19/P19)</f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404</v>
      </c>
      <c r="O20" s="86">
        <f>IF(P20=0,0,Q20/P20)</f>
        <v>27.8</v>
      </c>
      <c r="P20" s="80">
        <v>1</v>
      </c>
      <c r="Q20" s="68">
        <v>27.8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>IF(P21=0,0,Q21/P21)</f>
        <v>-27.799999999999997</v>
      </c>
      <c r="P21" s="80">
        <v>1</v>
      </c>
      <c r="Q21" s="68">
        <v>-27.799999999999997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>IF(P22=0,0,Q22/P22)</f>
        <v>-47.2</v>
      </c>
      <c r="P22" s="80">
        <v>1</v>
      </c>
      <c r="Q22" s="68">
        <v>-47.2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388</v>
      </c>
      <c r="O23" s="86">
        <f>IF(P23=0,0,Q23/P23)</f>
        <v>-54.400000000000006</v>
      </c>
      <c r="P23" s="80">
        <v>2</v>
      </c>
      <c r="Q23" s="68">
        <v>-108.80000000000001</v>
      </c>
    </row>
    <row r="24" spans="1:17">
      <c r="A24" s="19" t="s">
        <v>5</v>
      </c>
      <c r="B24" s="16">
        <f>IF(B$17=0,0,C24/B$17)</f>
        <v>5200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391</v>
      </c>
      <c r="O24" s="86">
        <f>IF(P24=0,0,Q24/P24)</f>
        <v>-57.8</v>
      </c>
      <c r="P24" s="80">
        <v>1</v>
      </c>
      <c r="Q24" s="68">
        <v>-57.8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-100.2</v>
      </c>
      <c r="P25" s="80">
        <v>1</v>
      </c>
      <c r="Q25" s="68">
        <v>-100.2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-9966.6666666666661</v>
      </c>
      <c r="C27" s="98">
        <v>-29900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5</v>
      </c>
      <c r="Q2" s="63">
        <v>4000</v>
      </c>
    </row>
    <row r="3" spans="1:17">
      <c r="A3" s="19" t="s">
        <v>8</v>
      </c>
      <c r="B3" s="122">
        <v>37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12.3</v>
      </c>
      <c r="N3" s="76" t="s">
        <v>104</v>
      </c>
      <c r="O3" s="83">
        <f t="shared" si="0"/>
        <v>-3160</v>
      </c>
      <c r="P3" s="80">
        <v>5</v>
      </c>
      <c r="Q3" s="64">
        <v>-15800</v>
      </c>
    </row>
    <row r="4" spans="1:17">
      <c r="A4" s="19" t="s">
        <v>6</v>
      </c>
      <c r="B4" s="124">
        <v>8.5999999999999943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-10.8</v>
      </c>
      <c r="N4" s="76" t="s">
        <v>105</v>
      </c>
      <c r="O4" s="83">
        <f t="shared" si="0"/>
        <v>120</v>
      </c>
      <c r="P4" s="80">
        <v>5</v>
      </c>
      <c r="Q4" s="64">
        <v>600</v>
      </c>
    </row>
    <row r="5" spans="1:17">
      <c r="A5" s="19" t="s">
        <v>7</v>
      </c>
      <c r="B5" s="126">
        <f>IF(B$2=0,0,B$4/B$2)</f>
        <v>1.7199999999999989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0.44444444444444442</v>
      </c>
      <c r="I5" s="56">
        <v>36</v>
      </c>
      <c r="K5" s="5">
        <v>3</v>
      </c>
      <c r="L5" s="61">
        <v>-64</v>
      </c>
      <c r="N5" s="76" t="s">
        <v>157</v>
      </c>
      <c r="O5" s="83">
        <f>IF(P5=0,0,Q5/P5)</f>
        <v>160</v>
      </c>
      <c r="P5" s="80">
        <v>5</v>
      </c>
      <c r="Q5" s="64">
        <v>800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-1000</v>
      </c>
      <c r="P6" s="80">
        <v>4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182</v>
      </c>
      <c r="F8" s="30" t="s">
        <v>19</v>
      </c>
      <c r="G8" s="13">
        <v>1</v>
      </c>
      <c r="H8" s="94">
        <f>IF(B$17=0,0,G8/B$17)</f>
        <v>0.1111111111111111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0.1111111111111111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7.4</v>
      </c>
      <c r="P14" s="80">
        <v>2</v>
      </c>
      <c r="Q14" s="68">
        <v>14.8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0.16216216216216217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>IF(P18=0,0,Q18/P18)</f>
        <v>69.099999999999994</v>
      </c>
      <c r="P18" s="79">
        <v>2</v>
      </c>
      <c r="Q18" s="67">
        <v>138.19999999999999</v>
      </c>
    </row>
    <row r="19" spans="1:17">
      <c r="A19" s="19" t="s">
        <v>12</v>
      </c>
      <c r="B19" s="13">
        <v>1</v>
      </c>
      <c r="C19" s="6">
        <f>IF(B$17=0,0,B19/B$17)</f>
        <v>0.1111111111111111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>IF(P19=0,0,Q19/P19)</f>
        <v>57.8</v>
      </c>
      <c r="P19" s="80">
        <v>1</v>
      </c>
      <c r="Q19" s="68">
        <v>57.8</v>
      </c>
    </row>
    <row r="20" spans="1:17">
      <c r="A20" s="19" t="s">
        <v>11</v>
      </c>
      <c r="B20" s="13">
        <v>8</v>
      </c>
      <c r="C20" s="6">
        <f>IF(B$17=0,0,B20/B$17)</f>
        <v>0.88888888888888884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45.949999999999996</v>
      </c>
      <c r="P20" s="80">
        <v>2</v>
      </c>
      <c r="Q20" s="68">
        <v>91.899999999999991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>IF(P21=0,0,Q21/P21)</f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>IF(P23=0,0,Q23/P23)</f>
        <v>-15</v>
      </c>
      <c r="P23" s="80">
        <v>2</v>
      </c>
      <c r="Q23" s="68">
        <v>-30</v>
      </c>
    </row>
    <row r="24" spans="1:17">
      <c r="A24" s="19" t="s">
        <v>5</v>
      </c>
      <c r="B24" s="16">
        <f>IF(B$17=0,0,C24/B$17)</f>
        <v>5900</v>
      </c>
      <c r="C24" s="8">
        <v>53100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>IF(P24=0,0,Q24/P24)</f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>IF(P25=0,0,Q25/P25)</f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3860</v>
      </c>
      <c r="C26" s="98">
        <v>19300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>IF(P26=0,0,Q26/P26)</f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-6150</v>
      </c>
      <c r="C27" s="98">
        <v>-36900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>IF(P27=0,0,Q27/P27)</f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404</v>
      </c>
      <c r="O18" s="85">
        <f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>IF(P20=0,0,Q20/P20)</f>
        <v>27.799999999999997</v>
      </c>
      <c r="P20" s="80">
        <v>1</v>
      </c>
      <c r="Q20" s="68">
        <v>27.799999999999997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>IF(P22=0,0,Q22/P22)</f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>IF(P23=0,0,Q23/P23)</f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>IF(P24=0,0,Q24/P24)</f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>IF(P25=0,0,Q25/P25)</f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>IF(P26=0,0,Q26/P26)</f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-54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-54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-54</v>
      </c>
      <c r="P14" s="80">
        <v>1</v>
      </c>
      <c r="Q14" s="68">
        <v>-54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-27.8</v>
      </c>
      <c r="P18" s="79">
        <v>1</v>
      </c>
      <c r="Q18" s="67">
        <v>-27.8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-55.6</v>
      </c>
      <c r="P19" s="80">
        <v>1</v>
      </c>
      <c r="Q19" s="68">
        <v>-55.6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-112.6</v>
      </c>
      <c r="P20" s="80">
        <v>1</v>
      </c>
      <c r="Q20" s="68">
        <v>-112.6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2025-07-17T07:22:08Z</dcterms:modified>
</cp:coreProperties>
</file>