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D5FD9ED1-84C9-48A4-9CF9-F9409916FE9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6" i="6272"/>
  <c r="H24" i="6319" l="1"/>
  <c r="C23" i="6319"/>
  <c r="H27" i="6319"/>
  <c r="C16" i="6319"/>
  <c r="H16" i="6319"/>
  <c r="H8" i="6319"/>
  <c r="H12" i="6319"/>
  <c r="H6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3" i="6314"/>
  <c r="O42" i="6277"/>
  <c r="O41" i="6277"/>
  <c r="O43" i="6277"/>
  <c r="O25" i="6315"/>
  <c r="O24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29" i="6309"/>
  <c r="O23" i="6311" l="1"/>
  <c r="O29" i="6315"/>
  <c r="O24" i="6314"/>
  <c r="O27" i="6301"/>
  <c r="O28" i="6301"/>
  <c r="O26" i="6301"/>
  <c r="O27" i="6315" l="1"/>
  <c r="O23" i="6315"/>
  <c r="O28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6" i="6313"/>
  <c r="O31" i="6313"/>
  <c r="O29" i="6311"/>
  <c r="O27" i="6311"/>
  <c r="O30" i="6311"/>
  <c r="O41" i="6272"/>
  <c r="O28" i="6314"/>
  <c r="O27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4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3" i="6314"/>
  <c r="H16" i="6314"/>
  <c r="H21" i="6314"/>
  <c r="H17" i="6314"/>
  <c r="C20" i="6314"/>
  <c r="B24" i="6314"/>
  <c r="H14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7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<sst xmlns="http://schemas.openxmlformats.org/spreadsheetml/2006/main" count="9954" uniqueCount="365">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</sst>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全体!$K$2:$K$907</c:f>
              <c:numCache>
                <c:formatCode>General</c:formatCode>
                <c:ptCount val="9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</c:numCache>
            </c:numRef>
          </c:xVal>
          <c:yVal>
            <c:numRef>
              <c:f>全体!$L$2:$L$907</c:f>
              <c:numCache>
                <c:formatCode>\+0.0;\-0.0;\±0</c:formatCode>
                <c:ptCount val="9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-56.353591160220994</c:v>
                </c:pt>
                <c:pt idx="1">
                  <c:v>-4.8618784530386741</c:v>
                </c:pt>
                <c:pt idx="2">
                  <c:v>-22.439585730724971</c:v>
                </c:pt>
                <c:pt idx="3">
                  <c:v>-25.868725868725868</c:v>
                </c:pt>
                <c:pt idx="4">
                  <c:v>-0.17006802721088435</c:v>
                </c:pt>
                <c:pt idx="5">
                  <c:v>-42.10526315789474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156</c:v>
                </c:pt>
                <c:pt idx="1">
                  <c:v>304</c:v>
                </c:pt>
                <c:pt idx="2">
                  <c:v>307</c:v>
                </c:pt>
                <c:pt idx="3">
                  <c:v>288</c:v>
                </c:pt>
                <c:pt idx="4">
                  <c:v>172</c:v>
                </c:pt>
                <c:pt idx="5">
                  <c:v>108</c:v>
                </c:pt>
                <c:pt idx="6">
                  <c:v>35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中村花菜!$L$2:$L$55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-937.7358490566038</c:v>
                </c:pt>
                <c:pt idx="1">
                  <c:v>460.37735849056605</c:v>
                </c:pt>
                <c:pt idx="2">
                  <c:v>-901.92307692307691</c:v>
                </c:pt>
                <c:pt idx="3">
                  <c:v>-446.9387755102041</c:v>
                </c:pt>
                <c:pt idx="4">
                  <c:v>180</c:v>
                </c:pt>
                <c:pt idx="5">
                  <c:v>-329.62962962962962</c:v>
                </c:pt>
                <c:pt idx="6">
                  <c:v>-200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山本悠介!$L$2:$L$65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882.53968253968253</c:v>
                </c:pt>
                <c:pt idx="1">
                  <c:v>449.20634920634922</c:v>
                </c:pt>
                <c:pt idx="2">
                  <c:v>309.67741935483872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清水常緑!$L$2:$L$73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-1249.2957746478874</c:v>
                </c:pt>
                <c:pt idx="1">
                  <c:v>629.57746478873241</c:v>
                </c:pt>
                <c:pt idx="2">
                  <c:v>-355.71428571428572</c:v>
                </c:pt>
                <c:pt idx="3">
                  <c:v>-989.39393939393938</c:v>
                </c:pt>
                <c:pt idx="4">
                  <c:v>-738.46153846153845</c:v>
                </c:pt>
                <c:pt idx="5">
                  <c:v>2391.6666666666665</c:v>
                </c:pt>
                <c:pt idx="6">
                  <c:v>608.33333333333337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18</c:v>
                </c:pt>
                <c:pt idx="1">
                  <c:v>16</c:v>
                </c:pt>
                <c:pt idx="2">
                  <c:v>21</c:v>
                </c:pt>
                <c:pt idx="3">
                  <c:v>20</c:v>
                </c:pt>
                <c:pt idx="4">
                  <c:v>15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所附快和!$L$2:$L$70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-533.82352941176475</c:v>
                </c:pt>
                <c:pt idx="1">
                  <c:v>-688.23529411764707</c:v>
                </c:pt>
                <c:pt idx="2">
                  <c:v>289.39393939393938</c:v>
                </c:pt>
                <c:pt idx="3">
                  <c:v>-272.72727272727275</c:v>
                </c:pt>
                <c:pt idx="4">
                  <c:v>643.58974358974353</c:v>
                </c:pt>
                <c:pt idx="5">
                  <c:v>-240</c:v>
                </c:pt>
                <c:pt idx="6">
                  <c:v>-2171.4285714285716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15</c:v>
                </c:pt>
                <c:pt idx="1">
                  <c:v>26</c:v>
                </c:pt>
                <c:pt idx="2">
                  <c:v>19</c:v>
                </c:pt>
                <c:pt idx="3">
                  <c:v>21</c:v>
                </c:pt>
                <c:pt idx="4">
                  <c:v>17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長野柊馬!$L$2:$L$89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5.7471264367816088</c:v>
                </c:pt>
                <c:pt idx="1">
                  <c:v>270.11494252873564</c:v>
                </c:pt>
                <c:pt idx="2">
                  <c:v>1430.8641975308642</c:v>
                </c:pt>
                <c:pt idx="3">
                  <c:v>950</c:v>
                </c:pt>
                <c:pt idx="4">
                  <c:v>274</c:v>
                </c:pt>
                <c:pt idx="5">
                  <c:v>654.5454545454545</c:v>
                </c:pt>
                <c:pt idx="6">
                  <c:v>677.77777777777783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31</c:v>
                </c:pt>
                <c:pt idx="2">
                  <c:v>38</c:v>
                </c:pt>
                <c:pt idx="3">
                  <c:v>29</c:v>
                </c:pt>
                <c:pt idx="4">
                  <c:v>17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高橋英将!$L$2:$L$21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2078.9473684210525</c:v>
                </c:pt>
                <c:pt idx="1">
                  <c:v>-2242.1052631578946</c:v>
                </c:pt>
                <c:pt idx="2">
                  <c:v>66.666666666666671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53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71</v>
      </c>
    </row>
    <row r="42" spans="1:2">
      <c r="A42" t="s">
        <v>277</v>
      </c>
      <c r="B42">
        <v>68</v>
      </c>
    </row>
    <row r="43" spans="1:2">
      <c r="A43" t="s">
        <v>276</v>
      </c>
      <c r="B43">
        <v>87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0.53845913770755871</v>
      </c>
      <c r="C2" s="113"/>
      <c r="D2" s="110"/>
      <c r="E2" s="111"/>
      <c r="F2" s="110"/>
      <c r="G2" s="111"/>
      <c r="H2" s="112">
        <v>0.8335176176179675</v>
      </c>
      <c r="I2" s="113"/>
      <c r="J2" s="112">
        <v>0.61497208577760942</v>
      </c>
      <c r="K2" s="113"/>
      <c r="L2" s="112">
        <v>0.71938760188594186</v>
      </c>
      <c r="M2" s="113"/>
      <c r="N2" s="112">
        <v>0.73280683692264315</v>
      </c>
      <c r="O2" s="113"/>
      <c r="P2" s="112">
        <v>0.6266967774503468</v>
      </c>
      <c r="Q2" s="113"/>
      <c r="R2" s="112">
        <v>0.5118695569717352</v>
      </c>
      <c r="S2" s="113"/>
      <c r="T2" s="112">
        <v>-7.7232674251995079E-2</v>
      </c>
      <c r="U2" s="113"/>
      <c r="V2" s="112">
        <v>0.23429892793313634</v>
      </c>
      <c r="W2" s="113"/>
      <c r="X2" s="112">
        <v>9.3193484295527984E-2</v>
      </c>
      <c r="Y2" s="113"/>
      <c r="Z2" s="112">
        <v>0.38923093910327239</v>
      </c>
      <c r="AA2" s="113"/>
      <c r="AB2" s="112">
        <v>0.33993466329389199</v>
      </c>
      <c r="AC2" s="113"/>
      <c r="AD2" s="112">
        <v>0.37561632511801535</v>
      </c>
      <c r="AE2" s="113"/>
      <c r="AF2" s="112">
        <v>-0.29475653855270972</v>
      </c>
      <c r="AG2" s="113"/>
      <c r="AH2" s="112">
        <v>0.42255027375212345</v>
      </c>
      <c r="AI2" s="113"/>
    </row>
    <row r="3" spans="1:35">
      <c r="A3" s="36">
        <v>1</v>
      </c>
      <c r="B3" s="37" t="s">
        <v>114</v>
      </c>
      <c r="C3" s="106">
        <v>226.25</v>
      </c>
      <c r="D3" s="37" t="s">
        <v>276</v>
      </c>
      <c r="E3" s="38">
        <v>891.90000000000032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87</v>
      </c>
      <c r="D4" s="45" t="s">
        <v>263</v>
      </c>
      <c r="E4" s="46">
        <v>752.40000000000009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0.37970540098199673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71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68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9.1653027823240585E-2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0.26639344262295084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53</v>
      </c>
      <c r="D10" s="45" t="s">
        <v>205</v>
      </c>
      <c r="E10" s="46">
        <v>141.1</v>
      </c>
      <c r="F10" s="47" t="s">
        <v>263</v>
      </c>
      <c r="G10" s="59">
        <v>11.942857142857145</v>
      </c>
      <c r="H10" s="47" t="s">
        <v>263</v>
      </c>
      <c r="I10" s="48">
        <v>2.1587301587301586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10.251724137931038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0.63218390804597702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0.26170212765957446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2.1954022988505746</v>
      </c>
      <c r="J12" s="47" t="s">
        <v>169</v>
      </c>
      <c r="K12" s="49">
        <v>0.33870967741935482</v>
      </c>
      <c r="L12" s="47" t="s">
        <v>263</v>
      </c>
      <c r="M12" s="49">
        <v>0.1111111111111111</v>
      </c>
      <c r="N12" s="47" t="s">
        <v>263</v>
      </c>
      <c r="O12" s="49">
        <v>0.61904761904761907</v>
      </c>
      <c r="P12" s="47" t="s">
        <v>276</v>
      </c>
      <c r="Q12" s="50">
        <v>0.24549918166939444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-4517.5438596491231</v>
      </c>
      <c r="X12" s="47" t="s">
        <v>162</v>
      </c>
      <c r="Y12" s="50">
        <v>0.25641025641025639</v>
      </c>
      <c r="Z12" s="47" t="s">
        <v>272</v>
      </c>
      <c r="AA12" s="50">
        <v>0.26487523992322459</v>
      </c>
      <c r="AB12" s="47" t="s">
        <v>263</v>
      </c>
      <c r="AC12" s="50">
        <v>0.65714285714285714</v>
      </c>
      <c r="AD12" s="47" t="s">
        <v>263</v>
      </c>
      <c r="AE12" s="50">
        <v>0.44954128440366975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0.33333333333333331</v>
      </c>
      <c r="L13" s="47" t="s">
        <v>276</v>
      </c>
      <c r="M13" s="49">
        <v>0.13793103448275862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0.31034482758620691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0.29411764705882354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0.11680327868852459</v>
      </c>
      <c r="T17" s="47" t="s">
        <v>227</v>
      </c>
      <c r="U17" s="51">
        <v>7161.9047619047615</v>
      </c>
      <c r="V17" s="47" t="s">
        <v>277</v>
      </c>
      <c r="W17" s="51">
        <v>-5118.181818181818</v>
      </c>
      <c r="X17" s="47" t="s">
        <v>213</v>
      </c>
      <c r="Y17" s="50">
        <v>0.22222222222222221</v>
      </c>
      <c r="Z17" s="47" t="s">
        <v>277</v>
      </c>
      <c r="AA17" s="50">
        <v>0.23617021276595745</v>
      </c>
      <c r="AB17" s="47" t="s">
        <v>235</v>
      </c>
      <c r="AC17" s="50">
        <v>0.57352941176470584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0.11904761904761904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0.22072936660268713</v>
      </c>
      <c r="Z18" s="47" t="s">
        <v>114</v>
      </c>
      <c r="AA18" s="50">
        <v>0.23479447899287123</v>
      </c>
      <c r="AB18" s="47" t="s">
        <v>276</v>
      </c>
      <c r="AC18" s="50">
        <v>0.56799999999999995</v>
      </c>
      <c r="AD18" s="47" t="s">
        <v>191</v>
      </c>
      <c r="AE18" s="50">
        <v>0.35714285714285715</v>
      </c>
      <c r="AF18" s="47" t="s">
        <v>333</v>
      </c>
      <c r="AG18" s="50">
        <v>0.43478260869565216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272</v>
      </c>
      <c r="K19" s="49">
        <v>0.26760563380281688</v>
      </c>
      <c r="L19" s="47" t="s">
        <v>162</v>
      </c>
      <c r="M19" s="49">
        <v>0.22222222222222221</v>
      </c>
      <c r="N19" s="47" t="s">
        <v>114</v>
      </c>
      <c r="O19" s="49">
        <v>0.50276243093922657</v>
      </c>
      <c r="P19" s="47" t="s">
        <v>277</v>
      </c>
      <c r="Q19" s="50">
        <v>0.21914893617021278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161</v>
      </c>
      <c r="AA19" s="50">
        <v>0.23376623376623376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333</v>
      </c>
      <c r="C20" s="107">
        <v>19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255</v>
      </c>
      <c r="K20" s="49">
        <v>0.26666666666666666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297</v>
      </c>
      <c r="AA20" s="50">
        <v>0.2318840579710145</v>
      </c>
      <c r="AB20" s="47" t="s">
        <v>265</v>
      </c>
      <c r="AC20" s="50">
        <v>0.56140350877192979</v>
      </c>
      <c r="AD20" s="47" t="s">
        <v>272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2.4895027624309392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-5441.8604651162786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114</v>
      </c>
      <c r="AC21" s="50">
        <v>0.53897550111358572</v>
      </c>
      <c r="AD21" s="47" t="s">
        <v>335</v>
      </c>
      <c r="AE21" s="50">
        <v>0.33333333333333331</v>
      </c>
      <c r="AF21" s="47" t="s">
        <v>272</v>
      </c>
      <c r="AG21" s="50">
        <v>0.40566037735849059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-0.14839779005524875</v>
      </c>
      <c r="H22" s="47" t="s">
        <v>161</v>
      </c>
      <c r="I22" s="48">
        <v>2.5</v>
      </c>
      <c r="J22" s="47" t="s">
        <v>114</v>
      </c>
      <c r="K22" s="49">
        <v>0.25635359116022099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0.21158804792962232</v>
      </c>
      <c r="R22" s="47" t="s">
        <v>244</v>
      </c>
      <c r="S22" s="50">
        <v>0.13218390804597702</v>
      </c>
      <c r="T22" s="47" t="s">
        <v>272</v>
      </c>
      <c r="U22" s="51">
        <v>6690.566037735849</v>
      </c>
      <c r="V22" s="47" t="s">
        <v>223</v>
      </c>
      <c r="W22" s="51">
        <v>-5450</v>
      </c>
      <c r="X22" s="47" t="s">
        <v>263</v>
      </c>
      <c r="Y22" s="50">
        <v>0.2151639344262295</v>
      </c>
      <c r="Z22" s="47" t="s">
        <v>235</v>
      </c>
      <c r="AA22" s="50">
        <v>0.22524752475247525</v>
      </c>
      <c r="AB22" s="47" t="s">
        <v>161</v>
      </c>
      <c r="AC22" s="50">
        <v>0.53846153846153844</v>
      </c>
      <c r="AD22" s="47" t="s">
        <v>114</v>
      </c>
      <c r="AE22" s="50">
        <v>0.33333333333333331</v>
      </c>
      <c r="AF22" s="47" t="s">
        <v>238</v>
      </c>
      <c r="AG22" s="50">
        <v>0.40540540540540543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0.13271651751858032</v>
      </c>
      <c r="T23" s="47" t="s">
        <v>324</v>
      </c>
      <c r="U23" s="51">
        <v>6680</v>
      </c>
      <c r="V23" s="47" t="s">
        <v>235</v>
      </c>
      <c r="W23" s="51">
        <v>-5454.3859649122805</v>
      </c>
      <c r="X23" s="47" t="s">
        <v>177</v>
      </c>
      <c r="Y23" s="50">
        <v>0.21052631578947367</v>
      </c>
      <c r="Z23" s="47" t="s">
        <v>263</v>
      </c>
      <c r="AA23" s="50">
        <v>0.22336065573770492</v>
      </c>
      <c r="AB23" s="47" t="s">
        <v>195</v>
      </c>
      <c r="AC23" s="50">
        <v>0.53535353535353536</v>
      </c>
      <c r="AD23" s="47" t="s">
        <v>177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272</v>
      </c>
      <c r="G24" s="59">
        <v>-1.9760563380281679</v>
      </c>
      <c r="H24" s="47" t="s">
        <v>177</v>
      </c>
      <c r="I24" s="48">
        <v>2.5</v>
      </c>
      <c r="J24" s="47" t="s">
        <v>235</v>
      </c>
      <c r="K24" s="49">
        <v>0.24528301886792453</v>
      </c>
      <c r="L24" s="47" t="s">
        <v>265</v>
      </c>
      <c r="M24" s="49">
        <v>0.2413793103448276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335</v>
      </c>
      <c r="U24" s="51">
        <v>6675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205</v>
      </c>
      <c r="AE24" s="50">
        <v>0.33333333333333331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2.5492957746478875</v>
      </c>
      <c r="J25" s="47" t="s">
        <v>191</v>
      </c>
      <c r="K25" s="49">
        <v>0.21428571428571427</v>
      </c>
      <c r="L25" s="47" t="s">
        <v>114</v>
      </c>
      <c r="M25" s="49">
        <v>0.24861878453038674</v>
      </c>
      <c r="N25" s="47" t="s">
        <v>177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277</v>
      </c>
      <c r="G26" s="59">
        <v>-2.3382352941176467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272</v>
      </c>
      <c r="Q26" s="50">
        <v>0.2034548944337812</v>
      </c>
      <c r="R26" s="47" t="s">
        <v>216</v>
      </c>
      <c r="S26" s="50">
        <v>0.13407821229050279</v>
      </c>
      <c r="T26" s="47" t="s">
        <v>114</v>
      </c>
      <c r="U26" s="51">
        <v>6491.0394265232972</v>
      </c>
      <c r="V26" s="47" t="s">
        <v>335</v>
      </c>
      <c r="W26" s="51">
        <v>-5650</v>
      </c>
      <c r="X26" s="47" t="s">
        <v>276</v>
      </c>
      <c r="Y26" s="50">
        <v>0.20458265139116202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227</v>
      </c>
      <c r="G27" s="59">
        <v>-3.7071428571428582</v>
      </c>
      <c r="H27" s="47" t="s">
        <v>277</v>
      </c>
      <c r="I27" s="48">
        <v>2.5735294117647061</v>
      </c>
      <c r="J27" s="47" t="s">
        <v>228</v>
      </c>
      <c r="K27" s="49">
        <v>0.2</v>
      </c>
      <c r="L27" s="47" t="s">
        <v>333</v>
      </c>
      <c r="M27" s="49">
        <v>0.26315789473684209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276</v>
      </c>
      <c r="U27" s="51">
        <v>6489.333333333333</v>
      </c>
      <c r="V27" s="47" t="s">
        <v>114</v>
      </c>
      <c r="W27" s="51">
        <v>-5725.8285714285712</v>
      </c>
      <c r="X27" s="47" t="s">
        <v>114</v>
      </c>
      <c r="Y27" s="50">
        <v>0.20430759896860307</v>
      </c>
      <c r="Z27" s="47" t="s">
        <v>244</v>
      </c>
      <c r="AA27" s="50">
        <v>0.19540229885057472</v>
      </c>
      <c r="AB27" s="47" t="s">
        <v>333</v>
      </c>
      <c r="AC27" s="50">
        <v>0.52</v>
      </c>
      <c r="AD27" s="47" t="s">
        <v>276</v>
      </c>
      <c r="AE27" s="50">
        <v>0.30172413793103448</v>
      </c>
      <c r="AF27" s="47" t="s">
        <v>265</v>
      </c>
      <c r="AG27" s="50">
        <v>0.37037037037037035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262</v>
      </c>
      <c r="E28" s="46">
        <v>-59.2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164</v>
      </c>
      <c r="M28" s="49">
        <v>0.26666666666666666</v>
      </c>
      <c r="N28" s="47" t="s">
        <v>277</v>
      </c>
      <c r="O28" s="49">
        <v>0.47058823529411764</v>
      </c>
      <c r="P28" s="47" t="s">
        <v>175</v>
      </c>
      <c r="Q28" s="50">
        <v>0.2</v>
      </c>
      <c r="R28" s="47" t="s">
        <v>277</v>
      </c>
      <c r="S28" s="50">
        <v>0.14042553191489363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0.36989247311827955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-5.1094339622641494</v>
      </c>
      <c r="H29" s="47" t="s">
        <v>235</v>
      </c>
      <c r="I29" s="48">
        <v>2.641509433962264</v>
      </c>
      <c r="J29" s="47" t="s">
        <v>269</v>
      </c>
      <c r="K29" s="49">
        <v>0.19047619047619047</v>
      </c>
      <c r="L29" s="47" t="s">
        <v>238</v>
      </c>
      <c r="M29" s="49">
        <v>0.26666666666666666</v>
      </c>
      <c r="N29" s="47" t="s">
        <v>272</v>
      </c>
      <c r="O29" s="49">
        <v>0.46478873239436619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0.5043478260869565</v>
      </c>
      <c r="AD29" s="47" t="s">
        <v>238</v>
      </c>
      <c r="AE29" s="50">
        <v>0.28888888888888886</v>
      </c>
      <c r="AF29" s="47" t="s">
        <v>235</v>
      </c>
      <c r="AG29" s="50">
        <v>0.3611111111111111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199</v>
      </c>
      <c r="E30" s="46">
        <v>-97.4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333</v>
      </c>
      <c r="K30" s="49">
        <v>0.15789473684210525</v>
      </c>
      <c r="L30" s="47" t="s">
        <v>168</v>
      </c>
      <c r="M30" s="49">
        <v>0.27777777777777779</v>
      </c>
      <c r="N30" s="47" t="s">
        <v>235</v>
      </c>
      <c r="O30" s="49">
        <v>0.45283018867924529</v>
      </c>
      <c r="P30" s="47" t="s">
        <v>228</v>
      </c>
      <c r="Q30" s="50">
        <v>0.19580419580419581</v>
      </c>
      <c r="R30" s="47" t="s">
        <v>235</v>
      </c>
      <c r="S30" s="50">
        <v>0.14108910891089108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333</v>
      </c>
      <c r="Y30" s="50">
        <v>0.1984126984126984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277</v>
      </c>
      <c r="AE30" s="50">
        <v>0.28828828828828829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241</v>
      </c>
      <c r="E31" s="46">
        <v>-97.9</v>
      </c>
      <c r="F31" s="47" t="s">
        <v>333</v>
      </c>
      <c r="G31" s="59">
        <v>-7.0105263157894733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272</v>
      </c>
      <c r="M31" s="49">
        <v>0.28169014084507044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276</v>
      </c>
      <c r="W31" s="51">
        <v>-5951.7857142857147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202</v>
      </c>
      <c r="E32" s="46">
        <v>-105.9</v>
      </c>
      <c r="F32" s="47" t="s">
        <v>228</v>
      </c>
      <c r="G32" s="59">
        <v>-8.8049999999999997</v>
      </c>
      <c r="H32" s="47" t="s">
        <v>333</v>
      </c>
      <c r="I32" s="48">
        <v>2.6842105263157894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333</v>
      </c>
      <c r="Q32" s="50">
        <v>0.18253968253968253</v>
      </c>
      <c r="R32" s="47" t="s">
        <v>304</v>
      </c>
      <c r="S32" s="50">
        <v>0.14814814814814814</v>
      </c>
      <c r="T32" s="47" t="s">
        <v>235</v>
      </c>
      <c r="U32" s="51">
        <v>6070.833333333333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235</v>
      </c>
      <c r="AE32" s="50">
        <v>0.26373626373626374</v>
      </c>
      <c r="AF32" s="47" t="s">
        <v>277</v>
      </c>
      <c r="AG32" s="50">
        <v>0.34951456310679613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258</v>
      </c>
      <c r="E33" s="46">
        <v>-107.60000000000001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333</v>
      </c>
      <c r="O33" s="49">
        <v>0.42105263157894735</v>
      </c>
      <c r="P33" s="47" t="s">
        <v>235</v>
      </c>
      <c r="Q33" s="50">
        <v>0.17821782178217821</v>
      </c>
      <c r="R33" s="47" t="s">
        <v>335</v>
      </c>
      <c r="S33" s="50">
        <v>0.14925373134328357</v>
      </c>
      <c r="T33" s="47" t="s">
        <v>333</v>
      </c>
      <c r="U33" s="51">
        <v>6021.739130434783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213</v>
      </c>
      <c r="E34" s="46">
        <v>-116.70000000000002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277</v>
      </c>
      <c r="U34" s="51">
        <v>6003.8834951456311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0.32666666666666666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166</v>
      </c>
      <c r="E35" s="46">
        <v>-127.99999999999999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168</v>
      </c>
      <c r="U35" s="51">
        <v>5988.3720930232557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0.47967479674796748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208</v>
      </c>
      <c r="E36" s="46">
        <v>-132.69999999999999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177</v>
      </c>
      <c r="U36" s="51">
        <v>5900</v>
      </c>
      <c r="V36" s="47" t="s">
        <v>333</v>
      </c>
      <c r="W36" s="51">
        <v>-6373.333333333333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333</v>
      </c>
      <c r="E37" s="46">
        <v>-133.19999999999999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0.16506717850287908</v>
      </c>
      <c r="T37" s="47" t="s">
        <v>263</v>
      </c>
      <c r="U37" s="51">
        <v>5793.8461538461543</v>
      </c>
      <c r="V37" s="47" t="s">
        <v>238</v>
      </c>
      <c r="W37" s="51">
        <v>-6512.9032258064517</v>
      </c>
      <c r="X37" s="47" t="s">
        <v>235</v>
      </c>
      <c r="Y37" s="50">
        <v>0.16831683168316833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163</v>
      </c>
      <c r="M38" s="49">
        <v>0.33333333333333331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262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272</v>
      </c>
      <c r="E40" s="46">
        <v>-140.29999999999993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277</v>
      </c>
      <c r="M40" s="49">
        <v>0.33823529411764708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277</v>
      </c>
      <c r="E41" s="46">
        <v>-158.99999999999997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0.33962264150943394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-198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-270.7999999999999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905</v>
      </c>
      <c r="C2" s="121"/>
      <c r="E2" s="32" t="s">
        <v>54</v>
      </c>
      <c r="F2" s="29" t="s">
        <v>20</v>
      </c>
      <c r="G2" s="12">
        <v>825</v>
      </c>
      <c r="H2" s="93">
        <f>IF(B$17=0,0,G2/B$17)</f>
        <v>0.59139784946236562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-56.353591160220994</v>
      </c>
      <c r="P2" s="79">
        <v>905</v>
      </c>
      <c r="Q2" s="63">
        <v>-51000</v>
      </c>
    </row>
    <row r="3" spans="1:17">
      <c r="A3" s="19" t="s">
        <v>8</v>
      </c>
      <c r="B3" s="122">
        <v>6593</v>
      </c>
      <c r="C3" s="123"/>
      <c r="E3" s="33" t="s">
        <v>181</v>
      </c>
      <c r="F3" s="30" t="s">
        <v>156</v>
      </c>
      <c r="G3" s="13">
        <v>722</v>
      </c>
      <c r="H3" s="94">
        <f>IF(B$17=0,0,G3/B$17)</f>
        <v>0.51756272401433689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-4.8618784530386741</v>
      </c>
      <c r="P3" s="80">
        <v>905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697</v>
      </c>
      <c r="H4" s="94">
        <f>IF(B$17=0,0,G4/B$17)</f>
        <v>0.49964157706093187</v>
      </c>
      <c r="I4" s="56">
        <v>23</v>
      </c>
      <c r="K4" s="5">
        <v>2</v>
      </c>
      <c r="L4" s="61">
        <v>86.800000000000011</v>
      </c>
      <c r="N4" s="76" t="s">
        <v>105</v>
      </c>
      <c r="O4" s="83">
        <f t="shared" si="0"/>
        <v>-22.439585730724971</v>
      </c>
      <c r="P4" s="80">
        <v>869</v>
      </c>
      <c r="Q4" s="64">
        <v>-19500</v>
      </c>
    </row>
    <row r="5" spans="1:17">
      <c r="A5" s="19" t="s">
        <v>7</v>
      </c>
      <c r="B5" s="126">
        <f>IF(B$2=0,0,B$4/B$2)</f>
        <v>-0.14839779005524875</v>
      </c>
      <c r="C5" s="127"/>
      <c r="E5" s="33" t="s">
        <v>60</v>
      </c>
      <c r="F5" s="30" t="s">
        <v>24</v>
      </c>
      <c r="G5" s="13">
        <v>528</v>
      </c>
      <c r="H5" s="94">
        <f>IF(B$17=0,0,G5/B$17)</f>
        <v>0.37849462365591396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-25.868725868725868</v>
      </c>
      <c r="P5" s="80">
        <v>777</v>
      </c>
      <c r="Q5" s="64">
        <v>-20100</v>
      </c>
    </row>
    <row r="6" spans="1:17">
      <c r="A6" s="19" t="s">
        <v>1</v>
      </c>
      <c r="B6" s="128">
        <f>IF(B$2=0,0,(B$7*1+B$8*2+B$9*3+B$10*4)/B$2)</f>
        <v>2.4895027624309392</v>
      </c>
      <c r="C6" s="129"/>
      <c r="E6" s="33" t="s">
        <v>56</v>
      </c>
      <c r="F6" s="30" t="s">
        <v>185</v>
      </c>
      <c r="G6" s="13">
        <v>368</v>
      </c>
      <c r="H6" s="94">
        <f>IF(B$17=0,0,G6/B$17)</f>
        <v>0.26379928315412188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-0.17006802721088435</v>
      </c>
      <c r="P6" s="80">
        <v>588</v>
      </c>
      <c r="Q6" s="64">
        <v>-100</v>
      </c>
    </row>
    <row r="7" spans="1:17">
      <c r="A7" s="19" t="s">
        <v>2</v>
      </c>
      <c r="B7" s="13">
        <v>232</v>
      </c>
      <c r="C7" s="6">
        <f t="shared" ref="C7:C12" si="2">IF(B$2=0,0,B7/B$2)</f>
        <v>0.25635359116022099</v>
      </c>
      <c r="E7" s="33" t="s">
        <v>57</v>
      </c>
      <c r="F7" s="30" t="s">
        <v>21</v>
      </c>
      <c r="G7" s="13">
        <v>314</v>
      </c>
      <c r="H7" s="94">
        <f>IF(B$17=0,0,G7/B$17)</f>
        <v>0.22508960573476702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-42.10526315789474</v>
      </c>
      <c r="P7" s="80">
        <v>380</v>
      </c>
      <c r="Q7" s="64">
        <v>-16000</v>
      </c>
    </row>
    <row r="8" spans="1:17">
      <c r="A8" s="19" t="s">
        <v>3</v>
      </c>
      <c r="B8" s="13">
        <v>223</v>
      </c>
      <c r="C8" s="6">
        <f>IF(B$2=0,0,B8/B$2)</f>
        <v>0.24640883977900552</v>
      </c>
      <c r="E8" s="33" t="s">
        <v>55</v>
      </c>
      <c r="F8" s="30" t="s">
        <v>155</v>
      </c>
      <c r="G8" s="13">
        <v>305</v>
      </c>
      <c r="H8" s="94">
        <f>IF(B$17=0,0,G8/B$17)</f>
        <v>0.21863799283154123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180</v>
      </c>
      <c r="Q8" s="64">
        <v>0</v>
      </c>
    </row>
    <row r="9" spans="1:17">
      <c r="A9" s="20" t="s">
        <v>4</v>
      </c>
      <c r="B9" s="14">
        <v>225</v>
      </c>
      <c r="C9" s="7">
        <f>IF(B$2=0,0,B9/B$2)</f>
        <v>0.24861878453038674</v>
      </c>
      <c r="E9" s="33" t="s">
        <v>59</v>
      </c>
      <c r="F9" s="30" t="s">
        <v>23</v>
      </c>
      <c r="G9" s="13">
        <v>242</v>
      </c>
      <c r="H9" s="94">
        <f>IF(B$17=0,0,G9/B$17)</f>
        <v>0.17347670250896058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225</v>
      </c>
      <c r="C10" s="7">
        <f>IF(B$2=0,0,B10/B$2)</f>
        <v>0.24861878453038674</v>
      </c>
      <c r="E10" s="33" t="s">
        <v>182</v>
      </c>
      <c r="F10" s="30" t="s">
        <v>19</v>
      </c>
      <c r="G10" s="13">
        <v>147</v>
      </c>
      <c r="H10" s="94">
        <f>IF(B$17=0,0,G10/B$17)</f>
        <v>0.10537634408602151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455</v>
      </c>
      <c r="C11" s="7">
        <f>IF(B$2=0,0,B11/B$2)</f>
        <v>0.50276243093922657</v>
      </c>
      <c r="E11" s="33" t="s">
        <v>58</v>
      </c>
      <c r="F11" s="30" t="s">
        <v>22</v>
      </c>
      <c r="G11" s="13">
        <v>93</v>
      </c>
      <c r="H11" s="94">
        <f>IF(B$17=0,0,G11/B$17)</f>
        <v>6.6666666666666666E-2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2.9834254143646408E-2</v>
      </c>
      <c r="E12" s="33" t="s">
        <v>77</v>
      </c>
      <c r="F12" s="30" t="s">
        <v>41</v>
      </c>
      <c r="G12" s="13">
        <v>56</v>
      </c>
      <c r="H12" s="94">
        <f>IF(B$17=0,0,G12/B$17)</f>
        <v>4.014336917562724E-2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-1</v>
      </c>
      <c r="P12" s="79">
        <v>227</v>
      </c>
      <c r="Q12" s="67">
        <v>-227</v>
      </c>
    </row>
    <row r="13" spans="1:17">
      <c r="A13" s="22" t="s">
        <v>97</v>
      </c>
      <c r="B13" s="15">
        <v>1347</v>
      </c>
      <c r="C13" s="11">
        <f>IF(B$3=0,0,B13/B$3)</f>
        <v>0.20430759896860307</v>
      </c>
      <c r="E13" s="33" t="s">
        <v>74</v>
      </c>
      <c r="F13" s="30" t="s">
        <v>38</v>
      </c>
      <c r="G13" s="13">
        <v>42</v>
      </c>
      <c r="H13" s="94">
        <f>IF(B$17=0,0,G13/B$17)</f>
        <v>3.0107526881720432E-2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2.5185022026431705</v>
      </c>
      <c r="P13" s="80">
        <v>227</v>
      </c>
      <c r="Q13" s="68">
        <v>571.6999999999997</v>
      </c>
    </row>
    <row r="14" spans="1:17">
      <c r="A14" s="19" t="s">
        <v>94</v>
      </c>
      <c r="B14" s="13">
        <v>1548</v>
      </c>
      <c r="C14" s="6">
        <f>IF(B$3=0,0,B14/B$3)</f>
        <v>0.23479447899287123</v>
      </c>
      <c r="E14" s="33" t="s">
        <v>183</v>
      </c>
      <c r="F14" s="30" t="s">
        <v>186</v>
      </c>
      <c r="G14" s="13">
        <v>39</v>
      </c>
      <c r="H14" s="94">
        <f>IF(B$17=0,0,G14/B$17)</f>
        <v>2.7956989247311829E-2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-2.9533039647577093</v>
      </c>
      <c r="P14" s="80">
        <v>227</v>
      </c>
      <c r="Q14" s="68">
        <v>-670.4</v>
      </c>
    </row>
    <row r="15" spans="1:17">
      <c r="A15" s="18" t="s">
        <v>99</v>
      </c>
      <c r="B15" s="12">
        <f>B21</f>
        <v>726</v>
      </c>
      <c r="C15" s="4">
        <f>IF(B$13=0,0,B15/B$13)</f>
        <v>0.53897550111358572</v>
      </c>
      <c r="E15" s="33" t="s">
        <v>71</v>
      </c>
      <c r="F15" s="30" t="s">
        <v>35</v>
      </c>
      <c r="G15" s="13">
        <v>31</v>
      </c>
      <c r="H15" s="94">
        <f>IF(B$17=0,0,G15/B$17)</f>
        <v>2.2222222222222223E-2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0.84317180616740051</v>
      </c>
      <c r="P15" s="81">
        <v>227</v>
      </c>
      <c r="Q15" s="69">
        <v>191.39999999999992</v>
      </c>
    </row>
    <row r="16" spans="1:17">
      <c r="A16" s="18" t="s">
        <v>100</v>
      </c>
      <c r="B16" s="12">
        <f>B22</f>
        <v>516</v>
      </c>
      <c r="C16" s="4">
        <f>IF(B$14=0,0,B16/B$14)</f>
        <v>0.33333333333333331</v>
      </c>
      <c r="E16" s="33" t="s">
        <v>66</v>
      </c>
      <c r="F16" s="30" t="s">
        <v>30</v>
      </c>
      <c r="G16" s="13">
        <v>26</v>
      </c>
      <c r="H16" s="94">
        <f>IF(B$17=0,0,G16/B$17)</f>
        <v>1.863799283154122E-2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1395</v>
      </c>
      <c r="C17" s="4">
        <f>IF(B$3=0,0,B17/B$3)</f>
        <v>0.21158804792962232</v>
      </c>
      <c r="E17" s="33" t="s">
        <v>67</v>
      </c>
      <c r="F17" s="30" t="s">
        <v>31</v>
      </c>
      <c r="G17" s="13">
        <v>18</v>
      </c>
      <c r="H17" s="94">
        <f>IF(B$17=0,0,G17/B$17)</f>
        <v>1.2903225806451613E-2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875</v>
      </c>
      <c r="C18" s="6">
        <f>IF(B$3=0,0,B18/B$3)</f>
        <v>0.13271651751858032</v>
      </c>
      <c r="E18" s="33" t="s">
        <v>69</v>
      </c>
      <c r="F18" s="30" t="s">
        <v>33</v>
      </c>
      <c r="G18" s="13">
        <v>13</v>
      </c>
      <c r="H18" s="94">
        <f>IF(B$17=0,0,G18/B$17)</f>
        <v>9.3189964157706102E-3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63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516</v>
      </c>
      <c r="C19" s="6">
        <f>IF(B$17=0,0,B19/B$17)</f>
        <v>0.36989247311827955</v>
      </c>
      <c r="E19" s="33" t="s">
        <v>78</v>
      </c>
      <c r="F19" s="30" t="s">
        <v>42</v>
      </c>
      <c r="G19" s="13">
        <v>12</v>
      </c>
      <c r="H19" s="94">
        <f>IF(B$17=0,0,G19/B$17)</f>
        <v>8.6021505376344086E-3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879</v>
      </c>
      <c r="C20" s="6">
        <f>IF(B$17=0,0,B20/B$17)</f>
        <v>0.63010752688172045</v>
      </c>
      <c r="E20" s="33" t="s">
        <v>62</v>
      </c>
      <c r="F20" s="30" t="s">
        <v>26</v>
      </c>
      <c r="G20" s="13">
        <v>11</v>
      </c>
      <c r="H20" s="94">
        <f>IF(B$17=0,0,G20/B$17)</f>
        <v>7.8853046594982087E-3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726</v>
      </c>
      <c r="C21" s="6">
        <f>IF(B$17=0,0,B21/B$17)</f>
        <v>0.52043010752688168</v>
      </c>
      <c r="E21" s="33" t="s">
        <v>61</v>
      </c>
      <c r="F21" s="30" t="s">
        <v>25</v>
      </c>
      <c r="G21" s="13">
        <v>7</v>
      </c>
      <c r="H21" s="94">
        <f>IF(B$17=0,0,G21/B$17)</f>
        <v>5.017921146953405E-3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516</v>
      </c>
      <c r="C22" s="6">
        <f>IF(B$17=0,0,B22/B$17)</f>
        <v>0.36989247311827955</v>
      </c>
      <c r="E22" s="33" t="s">
        <v>76</v>
      </c>
      <c r="F22" s="30" t="s">
        <v>40</v>
      </c>
      <c r="G22" s="13">
        <v>6</v>
      </c>
      <c r="H22" s="94">
        <f>IF(B$17=0,0,G22/B$17)</f>
        <v>4.3010752688172043E-3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153</v>
      </c>
      <c r="C23" s="6">
        <f>IF(B$17=0,0,B23/B$17)</f>
        <v>0.10967741935483871</v>
      </c>
      <c r="E23" s="33" t="s">
        <v>63</v>
      </c>
      <c r="F23" s="30" t="s">
        <v>27</v>
      </c>
      <c r="G23" s="13">
        <v>3</v>
      </c>
      <c r="H23" s="94">
        <f>IF(B$17=0,0,G23/B$17)</f>
        <v>2.1505376344086021E-3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6491.0394265232972</v>
      </c>
      <c r="C24" s="8">
        <v>9055000</v>
      </c>
      <c r="E24" s="33" t="s">
        <v>72</v>
      </c>
      <c r="F24" s="30" t="s">
        <v>36</v>
      </c>
      <c r="G24" s="13">
        <v>2</v>
      </c>
      <c r="H24" s="94">
        <f>IF(B$17=0,0,G24/B$17)</f>
        <v>1.4336917562724014E-3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7557.3378839590441</v>
      </c>
      <c r="C25" s="98">
        <v>6642900</v>
      </c>
      <c r="E25" s="33" t="s">
        <v>75</v>
      </c>
      <c r="F25" s="30" t="s">
        <v>39</v>
      </c>
      <c r="G25" s="13">
        <v>2</v>
      </c>
      <c r="H25" s="94">
        <f>IF(B$17=0,0,G25/B$17)</f>
        <v>1.4336917562724014E-3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4674.6124031007748</v>
      </c>
      <c r="C26" s="98">
        <v>2412100</v>
      </c>
      <c r="E26" s="33" t="s">
        <v>68</v>
      </c>
      <c r="F26" s="30" t="s">
        <v>32</v>
      </c>
      <c r="G26" s="13">
        <v>1</v>
      </c>
      <c r="H26" s="94">
        <f>IF(B$17=0,0,G26/B$17)</f>
        <v>7.1684587813620072E-4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-5725.8285714285712</v>
      </c>
      <c r="C27" s="98">
        <v>-5010100</v>
      </c>
      <c r="E27" s="33" t="s">
        <v>79</v>
      </c>
      <c r="F27" s="30" t="s">
        <v>43</v>
      </c>
      <c r="G27" s="13">
        <v>1</v>
      </c>
      <c r="H27" s="94">
        <f>IF(B$17=0,0,G27/B$17)</f>
        <v>7.1684587813620072E-4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7.1684587813620072E-4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17</v>
      </c>
      <c r="E29" s="33" t="s">
        <v>82</v>
      </c>
      <c r="F29" s="30" t="s">
        <v>46</v>
      </c>
      <c r="G29" s="13">
        <v>1</v>
      </c>
      <c r="H29" s="94">
        <f>IF(B$17=0,0,G29/B$17)</f>
        <v>7.1684587813620072E-4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3"/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2.1234642802972852E-3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 t="shared" si="3"/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156</v>
      </c>
      <c r="C35" s="102">
        <f t="shared" ref="C35:C47" si="4">IF(B$17=0,0,B35/B$17)</f>
        <v>0.11182795698924732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3"/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304</v>
      </c>
      <c r="C36" s="6">
        <f t="shared" si="4"/>
        <v>0.21792114695340503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333</v>
      </c>
      <c r="O36" s="86">
        <f t="shared" si="3"/>
        <v>9.347368421052634</v>
      </c>
      <c r="P36" s="80">
        <v>57</v>
      </c>
      <c r="Q36" s="68">
        <v>532.80000000000018</v>
      </c>
    </row>
    <row r="37" spans="1:17">
      <c r="A37" s="19" t="s">
        <v>136</v>
      </c>
      <c r="B37" s="100">
        <v>307</v>
      </c>
      <c r="C37" s="6">
        <f t="shared" si="4"/>
        <v>0.22007168458781362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 t="shared" si="3"/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288</v>
      </c>
      <c r="C38" s="6">
        <f t="shared" si="4"/>
        <v>0.20645161290322581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 t="shared" si="3"/>
        <v>6.5446540880503372</v>
      </c>
      <c r="P38" s="80">
        <v>159</v>
      </c>
      <c r="Q38" s="68">
        <v>1040.6000000000035</v>
      </c>
    </row>
    <row r="39" spans="1:17">
      <c r="A39" s="19" t="s">
        <v>138</v>
      </c>
      <c r="B39" s="100">
        <v>172</v>
      </c>
      <c r="C39" s="6">
        <f t="shared" si="4"/>
        <v>0.12329749103942653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 t="shared" si="3"/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108</v>
      </c>
      <c r="C40" s="6">
        <f t="shared" si="4"/>
        <v>7.7419354838709681E-2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 t="shared" si="3"/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35</v>
      </c>
      <c r="C41" s="6">
        <f t="shared" si="4"/>
        <v>2.5089605734767026E-2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 t="shared" si="3"/>
        <v>3.0303921568627521</v>
      </c>
      <c r="P41" s="80">
        <v>204</v>
      </c>
      <c r="Q41" s="68">
        <v>618.20000000000141</v>
      </c>
    </row>
    <row r="42" spans="1:17">
      <c r="A42" s="19" t="s">
        <v>142</v>
      </c>
      <c r="B42" s="100">
        <v>13</v>
      </c>
      <c r="C42" s="6">
        <f t="shared" si="4"/>
        <v>9.3189964157706102E-3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 t="shared" si="3"/>
        <v>2.5028169014084503</v>
      </c>
      <c r="P42" s="80">
        <v>213</v>
      </c>
      <c r="Q42" s="68">
        <v>533.09999999999991</v>
      </c>
    </row>
    <row r="43" spans="1:17">
      <c r="A43" s="19" t="s">
        <v>143</v>
      </c>
      <c r="B43" s="100">
        <v>8</v>
      </c>
      <c r="C43" s="6">
        <f t="shared" si="4"/>
        <v>5.7347670250896057E-3</v>
      </c>
      <c r="K43" s="5">
        <v>41</v>
      </c>
      <c r="L43" s="61">
        <v>-66.399999999999991</v>
      </c>
      <c r="N43" s="76" t="s">
        <v>179</v>
      </c>
      <c r="O43" s="86">
        <f t="shared" si="3"/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4"/>
        <v>7.1684587813620072E-4</v>
      </c>
      <c r="K44" s="5">
        <v>42</v>
      </c>
      <c r="L44" s="61">
        <v>-59.29999999999999</v>
      </c>
      <c r="N44" s="76" t="s">
        <v>175</v>
      </c>
      <c r="O44" s="86">
        <f t="shared" si="3"/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161</v>
      </c>
      <c r="O45" s="86">
        <f t="shared" si="3"/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255</v>
      </c>
      <c r="O46" s="86">
        <f t="shared" si="3"/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4"/>
        <v>2.1505376344086021E-3</v>
      </c>
      <c r="K47" s="5">
        <v>45</v>
      </c>
      <c r="L47" s="61">
        <v>-52.099999999999987</v>
      </c>
      <c r="N47" s="76" t="s">
        <v>164</v>
      </c>
      <c r="O47" s="86">
        <f t="shared" si="3"/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 t="shared" si="3"/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 t="shared" si="3"/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 t="shared" si="3"/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 t="shared" si="3"/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 t="shared" si="3"/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 t="shared" si="3"/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 t="shared" si="3"/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 t="shared" si="3"/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-13.773946360153248</v>
      </c>
      <c r="P56" s="80">
        <v>261</v>
      </c>
      <c r="Q56" s="68">
        <v>-3594.9999999999977</v>
      </c>
    </row>
    <row r="57" spans="11:17">
      <c r="K57" s="5">
        <v>55</v>
      </c>
      <c r="L57" s="61">
        <v>20.799999999999997</v>
      </c>
      <c r="N57" s="76" t="s">
        <v>263</v>
      </c>
      <c r="O57" s="86">
        <f t="shared" si="3"/>
        <v>-16.023280423280422</v>
      </c>
      <c r="P57" s="80">
        <v>189</v>
      </c>
      <c r="Q57" s="68">
        <v>-3028.3999999999996</v>
      </c>
    </row>
    <row r="58" spans="11:17">
      <c r="K58" s="5">
        <v>56</v>
      </c>
      <c r="L58" s="61">
        <v>-20</v>
      </c>
      <c r="N58" s="76" t="s">
        <v>167</v>
      </c>
      <c r="O58" s="86">
        <f t="shared" si="3"/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 t="shared" si="3"/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 t="shared" si="3"/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 t="shared" si="3"/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 t="shared" si="3"/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 t="shared" si="3"/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</sheetData>
  <sortState xmlns:xlrd2="http://schemas.microsoft.com/office/spreadsheetml/2017/richdata2" ref="E2:I90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41</v>
      </c>
      <c r="H2" s="93">
        <f>IF(B$17=0,0,G2/B$17)</f>
        <v>0.56944444444444442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-937.7358490566038</v>
      </c>
      <c r="P2" s="79">
        <v>53</v>
      </c>
      <c r="Q2" s="63">
        <v>-49700</v>
      </c>
    </row>
    <row r="3" spans="1:17">
      <c r="A3" s="19" t="s">
        <v>8</v>
      </c>
      <c r="B3" s="122">
        <v>404</v>
      </c>
      <c r="C3" s="123"/>
      <c r="E3" s="33" t="s">
        <v>184</v>
      </c>
      <c r="F3" s="30" t="s">
        <v>187</v>
      </c>
      <c r="G3" s="13">
        <v>40</v>
      </c>
      <c r="H3" s="94">
        <f>IF(B$17=0,0,G3/B$17)</f>
        <v>0.55555555555555558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460.37735849056605</v>
      </c>
      <c r="P3" s="80">
        <v>53</v>
      </c>
      <c r="Q3" s="64">
        <v>24400</v>
      </c>
    </row>
    <row r="4" spans="1:17">
      <c r="A4" s="19" t="s">
        <v>6</v>
      </c>
      <c r="B4" s="124">
        <v>-270.7999999999999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0.54166666666666663</v>
      </c>
      <c r="I4" s="56">
        <v>19</v>
      </c>
      <c r="K4" s="5">
        <v>2</v>
      </c>
      <c r="L4" s="61">
        <v>-70.800000000000011</v>
      </c>
      <c r="N4" s="76" t="s">
        <v>105</v>
      </c>
      <c r="O4" s="83">
        <f t="shared" si="0"/>
        <v>-901.92307692307691</v>
      </c>
      <c r="P4" s="80">
        <v>52</v>
      </c>
      <c r="Q4" s="64">
        <v>-46900</v>
      </c>
    </row>
    <row r="5" spans="1:17">
      <c r="A5" s="19" t="s">
        <v>7</v>
      </c>
      <c r="B5" s="126">
        <f>IF(B$2=0,0,B$4/B$2)</f>
        <v>-5.1094339622641494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0.3611111111111111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-446.9387755102041</v>
      </c>
      <c r="P5" s="80">
        <v>49</v>
      </c>
      <c r="Q5" s="64">
        <v>-21900</v>
      </c>
    </row>
    <row r="6" spans="1:17">
      <c r="A6" s="19" t="s">
        <v>1</v>
      </c>
      <c r="B6" s="128">
        <f>IF(B$2=0,0,(B$7*1+B$8*2+B$9*3+B$10*4)/B$2)</f>
        <v>2.641509433962264</v>
      </c>
      <c r="C6" s="129"/>
      <c r="E6" s="33" t="s">
        <v>56</v>
      </c>
      <c r="F6" s="30" t="s">
        <v>185</v>
      </c>
      <c r="G6" s="13">
        <v>21</v>
      </c>
      <c r="H6" s="94">
        <f>IF(B$17=0,0,G6/B$17)</f>
        <v>0.29166666666666669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180</v>
      </c>
      <c r="P6" s="80">
        <v>40</v>
      </c>
      <c r="Q6" s="64">
        <v>7200</v>
      </c>
    </row>
    <row r="7" spans="1:17">
      <c r="A7" s="19" t="s">
        <v>2</v>
      </c>
      <c r="B7" s="13">
        <v>13</v>
      </c>
      <c r="C7" s="6">
        <f t="shared" ref="C7:C12" si="2">IF(B$2=0,0,B7/B$2)</f>
        <v>0.24528301886792453</v>
      </c>
      <c r="E7" s="33" t="s">
        <v>57</v>
      </c>
      <c r="F7" s="30" t="s">
        <v>21</v>
      </c>
      <c r="G7" s="13">
        <v>19</v>
      </c>
      <c r="H7" s="94">
        <f>IF(B$17=0,0,G7/B$17)</f>
        <v>0.2638888888888889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-329.62962962962962</v>
      </c>
      <c r="P7" s="80">
        <v>27</v>
      </c>
      <c r="Q7" s="64">
        <v>-8900</v>
      </c>
    </row>
    <row r="8" spans="1:17">
      <c r="A8" s="19" t="s">
        <v>3</v>
      </c>
      <c r="B8" s="13">
        <v>11</v>
      </c>
      <c r="C8" s="6">
        <f>IF(B$2=0,0,B8/B$2)</f>
        <v>0.20754716981132076</v>
      </c>
      <c r="E8" s="33" t="s">
        <v>55</v>
      </c>
      <c r="F8" s="30" t="s">
        <v>155</v>
      </c>
      <c r="G8" s="13">
        <v>18</v>
      </c>
      <c r="H8" s="94">
        <f>IF(B$17=0,0,G8/B$17)</f>
        <v>0.25</v>
      </c>
      <c r="I8" s="56">
        <v>15</v>
      </c>
      <c r="K8" s="5">
        <v>6</v>
      </c>
      <c r="L8" s="61">
        <v>-225.90000000000003</v>
      </c>
      <c r="N8" s="76" t="s">
        <v>108</v>
      </c>
      <c r="O8" s="83">
        <f t="shared" si="0"/>
        <v>-200</v>
      </c>
      <c r="P8" s="80">
        <v>10</v>
      </c>
      <c r="Q8" s="64">
        <v>-2000</v>
      </c>
    </row>
    <row r="9" spans="1:17">
      <c r="A9" s="20" t="s">
        <v>4</v>
      </c>
      <c r="B9" s="14">
        <v>11</v>
      </c>
      <c r="C9" s="7">
        <f>IF(B$2=0,0,B9/B$2)</f>
        <v>0.20754716981132076</v>
      </c>
      <c r="E9" s="33" t="s">
        <v>59</v>
      </c>
      <c r="F9" s="30" t="s">
        <v>23</v>
      </c>
      <c r="G9" s="13">
        <v>10</v>
      </c>
      <c r="H9" s="94">
        <f>IF(B$17=0,0,G9/B$17)</f>
        <v>0.1388888888888889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18</v>
      </c>
      <c r="C10" s="7">
        <f>IF(B$2=0,0,B10/B$2)</f>
        <v>0.33962264150943394</v>
      </c>
      <c r="E10" s="33" t="s">
        <v>182</v>
      </c>
      <c r="F10" s="30" t="s">
        <v>19</v>
      </c>
      <c r="G10" s="13">
        <v>7</v>
      </c>
      <c r="H10" s="94">
        <f>IF(B$17=0,0,G10/B$17)</f>
        <v>9.7222222222222224E-2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0.45283018867924529</v>
      </c>
      <c r="E11" s="33" t="s">
        <v>58</v>
      </c>
      <c r="F11" s="30" t="s">
        <v>22</v>
      </c>
      <c r="G11" s="13">
        <v>2</v>
      </c>
      <c r="H11" s="94">
        <f>IF(B$17=0,0,G11/B$17)</f>
        <v>2.7777777777777776E-2</v>
      </c>
      <c r="I11" s="56">
        <v>28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3.7735849056603772E-2</v>
      </c>
      <c r="E12" s="33" t="s">
        <v>61</v>
      </c>
      <c r="F12" s="30" t="s">
        <v>25</v>
      </c>
      <c r="G12" s="13">
        <v>1</v>
      </c>
      <c r="H12" s="94">
        <f>IF(B$17=0,0,G12/B$17)</f>
        <v>1.3888888888888888E-2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68</v>
      </c>
      <c r="C13" s="11">
        <f>IF(B$3=0,0,B13/B$3)</f>
        <v>0.16831683168316833</v>
      </c>
      <c r="E13" s="33" t="s">
        <v>62</v>
      </c>
      <c r="F13" s="30" t="s">
        <v>26</v>
      </c>
      <c r="G13" s="13">
        <v>1</v>
      </c>
      <c r="H13" s="94">
        <f>IF(B$17=0,0,G13/B$17)</f>
        <v>1.3888888888888888E-2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11.514285714285714</v>
      </c>
      <c r="P13" s="80">
        <v>14</v>
      </c>
      <c r="Q13" s="68">
        <v>161.19999999999999</v>
      </c>
    </row>
    <row r="14" spans="1:17">
      <c r="A14" s="19" t="s">
        <v>94</v>
      </c>
      <c r="B14" s="13">
        <v>91</v>
      </c>
      <c r="C14" s="6">
        <f>IF(B$3=0,0,B14/B$3)</f>
        <v>0.22524752475247525</v>
      </c>
      <c r="E14" s="33" t="s">
        <v>66</v>
      </c>
      <c r="F14" s="30" t="s">
        <v>30</v>
      </c>
      <c r="G14" s="13">
        <v>1</v>
      </c>
      <c r="H14" s="94">
        <f>IF(B$17=0,0,G14/B$17)</f>
        <v>1.3888888888888888E-2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39</v>
      </c>
      <c r="C15" s="4">
        <f>IF(B$13=0,0,B15/B$13)</f>
        <v>0.57352941176470584</v>
      </c>
      <c r="E15" s="33" t="s">
        <v>183</v>
      </c>
      <c r="F15" s="30" t="s">
        <v>186</v>
      </c>
      <c r="G15" s="13">
        <v>1</v>
      </c>
      <c r="H15" s="94">
        <f>IF(B$17=0,0,G15/B$17)</f>
        <v>1.3888888888888888E-2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0.26373626373626374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0.17821782178217821</v>
      </c>
      <c r="E17" s="33" t="s">
        <v>76</v>
      </c>
      <c r="F17" s="30" t="s">
        <v>40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0.14108910891089108</v>
      </c>
      <c r="E18" s="33" t="s">
        <v>77</v>
      </c>
      <c r="F18" s="30" t="s">
        <v>41</v>
      </c>
      <c r="G18" s="13">
        <v>1</v>
      </c>
      <c r="H18" s="94">
        <f>IF(B$17=0,0,G18/B$17)</f>
        <v>1.3888888888888888E-2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26</v>
      </c>
      <c r="C19" s="6">
        <f>IF(B$17=0,0,B19/B$17)</f>
        <v>0.3611111111111111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0.63888888888888884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39</v>
      </c>
      <c r="C21" s="6">
        <f>IF(B$17=0,0,B21/B$17)</f>
        <v>0.54166666666666663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0.33333333333333331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7.4523809523809526</v>
      </c>
      <c r="P23" s="80">
        <v>21</v>
      </c>
      <c r="Q23" s="68">
        <v>156.5</v>
      </c>
    </row>
    <row r="24" spans="1:17">
      <c r="A24" s="19" t="s">
        <v>5</v>
      </c>
      <c r="B24" s="16">
        <f>IF(B$17=0,0,C24/B$17)</f>
        <v>6070.833333333333</v>
      </c>
      <c r="C24" s="8">
        <v>437100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7256.25</v>
      </c>
      <c r="C25" s="98">
        <v>348300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-7.633333333333332</v>
      </c>
      <c r="P26" s="80">
        <v>18</v>
      </c>
      <c r="Q26" s="68">
        <v>-137.39999999999998</v>
      </c>
    </row>
    <row r="27" spans="1:17">
      <c r="A27" s="20" t="s">
        <v>132</v>
      </c>
      <c r="B27" s="97">
        <f>IF(B$18=0,0,C27/B$18)</f>
        <v>-5454.3859649122805</v>
      </c>
      <c r="C27" s="98">
        <v>-310900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-12.939999999999996</v>
      </c>
      <c r="P28" s="80">
        <v>25</v>
      </c>
      <c r="Q28" s="68">
        <v>-323.49999999999989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2.4752475247524753E-3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0.2638888888888889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4"/>
        <v>0.29166666666666669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6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882.53968253968253</v>
      </c>
      <c r="P2" s="79">
        <v>63</v>
      </c>
      <c r="Q2" s="63">
        <v>55600</v>
      </c>
    </row>
    <row r="3" spans="1:17">
      <c r="A3" s="19" t="s">
        <v>8</v>
      </c>
      <c r="B3" s="122">
        <v>488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449.20634920634922</v>
      </c>
      <c r="P3" s="80">
        <v>63</v>
      </c>
      <c r="Q3" s="64">
        <v>28300</v>
      </c>
    </row>
    <row r="4" spans="1:17">
      <c r="A4" s="19" t="s">
        <v>6</v>
      </c>
      <c r="B4" s="124">
        <v>752.40000000000009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309.67741935483872</v>
      </c>
      <c r="P4" s="80">
        <v>62</v>
      </c>
      <c r="Q4" s="64">
        <v>19200</v>
      </c>
    </row>
    <row r="5" spans="1:17">
      <c r="A5" s="19" t="s">
        <v>7</v>
      </c>
      <c r="B5" s="126">
        <f>IF(B$2=0,0,B$4/B$2)</f>
        <v>11.942857142857145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0.2857142857142857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17</v>
      </c>
      <c r="C9" s="7">
        <f>IF(B$2=0,0,B9/B$2)</f>
        <v>0.26984126984126983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0.1111111111111111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0.61904761904761907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105</v>
      </c>
      <c r="C13" s="11">
        <f>IF(B$3=0,0,B13/B$3)</f>
        <v>0.2151639344262295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109</v>
      </c>
      <c r="C14" s="6">
        <f>IF(B$3=0,0,B14/B$3)</f>
        <v>0.22336065573770492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0.44954128440366975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0.26639344262295084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0.11680327868852459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 t="shared" si="3"/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-4517.5438596491231</v>
      </c>
      <c r="C27" s="98">
        <v>-257500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 t="shared" si="3"/>
        <v>16.588000000000001</v>
      </c>
      <c r="P29" s="80">
        <v>25</v>
      </c>
      <c r="Q29" s="68">
        <v>414.7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1.6724137931034468</v>
      </c>
      <c r="P34" s="80">
        <v>29</v>
      </c>
      <c r="Q34" s="68">
        <v>48.499999999999957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4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71</v>
      </c>
      <c r="C2" s="121"/>
      <c r="E2" s="32" t="s">
        <v>54</v>
      </c>
      <c r="F2" s="29" t="s">
        <v>20</v>
      </c>
      <c r="G2" s="12">
        <v>71</v>
      </c>
      <c r="H2" s="93">
        <f>IF(B$17=0,0,G2/B$17)</f>
        <v>0.66981132075471694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-1249.2957746478874</v>
      </c>
      <c r="P2" s="79">
        <v>71</v>
      </c>
      <c r="Q2" s="63">
        <v>-88700</v>
      </c>
    </row>
    <row r="3" spans="1:17">
      <c r="A3" s="19" t="s">
        <v>8</v>
      </c>
      <c r="B3" s="122">
        <v>521</v>
      </c>
      <c r="C3" s="123"/>
      <c r="E3" s="33" t="s">
        <v>181</v>
      </c>
      <c r="F3" s="30" t="s">
        <v>156</v>
      </c>
      <c r="G3" s="13">
        <v>58</v>
      </c>
      <c r="H3" s="94">
        <f>IF(B$17=0,0,G3/B$17)</f>
        <v>0.54716981132075471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629.57746478873241</v>
      </c>
      <c r="P3" s="80">
        <v>71</v>
      </c>
      <c r="Q3" s="64">
        <v>44700</v>
      </c>
    </row>
    <row r="4" spans="1:17">
      <c r="A4" s="19" t="s">
        <v>6</v>
      </c>
      <c r="B4" s="124">
        <v>-140.29999999999993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0.51886792452830188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-355.71428571428572</v>
      </c>
      <c r="P4" s="80">
        <v>70</v>
      </c>
      <c r="Q4" s="64">
        <v>-24900</v>
      </c>
    </row>
    <row r="5" spans="1:17">
      <c r="A5" s="19" t="s">
        <v>7</v>
      </c>
      <c r="B5" s="126">
        <f>IF(B$2=0,0,B$4/B$2)</f>
        <v>-1.9760563380281679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0.35849056603773582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-989.39393939393938</v>
      </c>
      <c r="P5" s="80">
        <v>66</v>
      </c>
      <c r="Q5" s="64">
        <v>-65300</v>
      </c>
    </row>
    <row r="6" spans="1:17">
      <c r="A6" s="19" t="s">
        <v>1</v>
      </c>
      <c r="B6" s="128">
        <f>IF(B$2=0,0,(B$7*1+B$8*2+B$9*3+B$10*4)/B$2)</f>
        <v>2.5492957746478875</v>
      </c>
      <c r="C6" s="129"/>
      <c r="E6" s="33" t="s">
        <v>56</v>
      </c>
      <c r="F6" s="30" t="s">
        <v>185</v>
      </c>
      <c r="G6" s="13">
        <v>30</v>
      </c>
      <c r="H6" s="94">
        <f>IF(B$17=0,0,G6/B$17)</f>
        <v>0.28301886792452829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-738.46153846153845</v>
      </c>
      <c r="P6" s="80">
        <v>52</v>
      </c>
      <c r="Q6" s="64">
        <v>-38400</v>
      </c>
    </row>
    <row r="7" spans="1:17">
      <c r="A7" s="19" t="s">
        <v>2</v>
      </c>
      <c r="B7" s="13">
        <v>19</v>
      </c>
      <c r="C7" s="6">
        <f t="shared" ref="C7:C12" si="2">IF(B$2=0,0,B7/B$2)</f>
        <v>0.26760563380281688</v>
      </c>
      <c r="E7" s="33" t="s">
        <v>55</v>
      </c>
      <c r="F7" s="30" t="s">
        <v>155</v>
      </c>
      <c r="G7" s="13">
        <v>24</v>
      </c>
      <c r="H7" s="94">
        <f>IF(B$17=0,0,G7/B$17)</f>
        <v>0.22641509433962265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2391.6666666666665</v>
      </c>
      <c r="P7" s="80">
        <v>36</v>
      </c>
      <c r="Q7" s="64">
        <v>86100</v>
      </c>
    </row>
    <row r="8" spans="1:17">
      <c r="A8" s="19" t="s">
        <v>3</v>
      </c>
      <c r="B8" s="13">
        <v>14</v>
      </c>
      <c r="C8" s="6">
        <f>IF(B$2=0,0,B8/B$2)</f>
        <v>0.19718309859154928</v>
      </c>
      <c r="E8" s="33" t="s">
        <v>57</v>
      </c>
      <c r="F8" s="30" t="s">
        <v>21</v>
      </c>
      <c r="G8" s="13">
        <v>17</v>
      </c>
      <c r="H8" s="94">
        <f>IF(B$17=0,0,G8/B$17)</f>
        <v>0.16037735849056603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608.33333333333337</v>
      </c>
      <c r="P8" s="80">
        <v>12</v>
      </c>
      <c r="Q8" s="64">
        <v>7300</v>
      </c>
    </row>
    <row r="9" spans="1:17">
      <c r="A9" s="20" t="s">
        <v>4</v>
      </c>
      <c r="B9" s="14">
        <v>18</v>
      </c>
      <c r="C9" s="7">
        <f>IF(B$2=0,0,B9/B$2)</f>
        <v>0.25352112676056338</v>
      </c>
      <c r="E9" s="33" t="s">
        <v>59</v>
      </c>
      <c r="F9" s="30" t="s">
        <v>23</v>
      </c>
      <c r="G9" s="13">
        <v>17</v>
      </c>
      <c r="H9" s="94">
        <f>IF(B$17=0,0,G9/B$17)</f>
        <v>0.16037735849056603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20</v>
      </c>
      <c r="C10" s="7">
        <f>IF(B$2=0,0,B10/B$2)</f>
        <v>0.28169014084507044</v>
      </c>
      <c r="E10" s="33" t="s">
        <v>182</v>
      </c>
      <c r="F10" s="30" t="s">
        <v>19</v>
      </c>
      <c r="G10" s="13">
        <v>10</v>
      </c>
      <c r="H10" s="94">
        <f>IF(B$17=0,0,G10/B$17)</f>
        <v>9.4339622641509441E-2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0.46478873239436619</v>
      </c>
      <c r="E11" s="33" t="s">
        <v>58</v>
      </c>
      <c r="F11" s="30" t="s">
        <v>22</v>
      </c>
      <c r="G11" s="13">
        <v>9</v>
      </c>
      <c r="H11" s="94">
        <f>IF(B$17=0,0,G11/B$17)</f>
        <v>8.4905660377358486E-2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1.4084507042253521E-2</v>
      </c>
      <c r="E12" s="33" t="s">
        <v>74</v>
      </c>
      <c r="F12" s="30" t="s">
        <v>38</v>
      </c>
      <c r="G12" s="13">
        <v>7</v>
      </c>
      <c r="H12" s="94">
        <f>IF(B$17=0,0,G12/B$17)</f>
        <v>6.6037735849056603E-2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-8.1571428571428566</v>
      </c>
      <c r="P12" s="79">
        <v>14</v>
      </c>
      <c r="Q12" s="67">
        <v>-114.2</v>
      </c>
    </row>
    <row r="13" spans="1:17">
      <c r="A13" s="22" t="s">
        <v>97</v>
      </c>
      <c r="B13" s="15">
        <v>115</v>
      </c>
      <c r="C13" s="11">
        <f>IF(B$3=0,0,B13/B$3)</f>
        <v>0.22072936660268713</v>
      </c>
      <c r="E13" s="33" t="s">
        <v>66</v>
      </c>
      <c r="F13" s="30" t="s">
        <v>30</v>
      </c>
      <c r="G13" s="13">
        <v>4</v>
      </c>
      <c r="H13" s="94">
        <f>IF(B$17=0,0,G13/B$17)</f>
        <v>3.7735849056603772E-2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138</v>
      </c>
      <c r="C14" s="6">
        <f>IF(B$3=0,0,B14/B$3)</f>
        <v>0.26487523992322459</v>
      </c>
      <c r="E14" s="33" t="s">
        <v>183</v>
      </c>
      <c r="F14" s="30" t="s">
        <v>186</v>
      </c>
      <c r="G14" s="13">
        <v>4</v>
      </c>
      <c r="H14" s="94">
        <f>IF(B$17=0,0,G14/B$17)</f>
        <v>3.7735849056603772E-2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-5.7352941176470589</v>
      </c>
      <c r="P14" s="80">
        <v>17</v>
      </c>
      <c r="Q14" s="68">
        <v>-97.5</v>
      </c>
    </row>
    <row r="15" spans="1:17">
      <c r="A15" s="18" t="s">
        <v>99</v>
      </c>
      <c r="B15" s="12">
        <f>B21</f>
        <v>58</v>
      </c>
      <c r="C15" s="4">
        <f>IF(B$13=0,0,B15/B$13)</f>
        <v>0.5043478260869565</v>
      </c>
      <c r="E15" s="33" t="s">
        <v>77</v>
      </c>
      <c r="F15" s="30" t="s">
        <v>41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-11.806666666666668</v>
      </c>
      <c r="P15" s="81">
        <v>15</v>
      </c>
      <c r="Q15" s="69">
        <v>-177.10000000000002</v>
      </c>
    </row>
    <row r="16" spans="1:17">
      <c r="A16" s="18" t="s">
        <v>100</v>
      </c>
      <c r="B16" s="12">
        <f>B22</f>
        <v>46</v>
      </c>
      <c r="C16" s="4">
        <f>IF(B$14=0,0,B16/B$14)</f>
        <v>0.33333333333333331</v>
      </c>
      <c r="E16" s="33" t="s">
        <v>63</v>
      </c>
      <c r="F16" s="30" t="s">
        <v>27</v>
      </c>
      <c r="G16" s="13">
        <v>2</v>
      </c>
      <c r="H16" s="94">
        <f>IF(B$17=0,0,G16/B$17)</f>
        <v>1.8867924528301886E-2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0.2034548944337812</v>
      </c>
      <c r="E17" s="33" t="s">
        <v>62</v>
      </c>
      <c r="F17" s="30" t="s">
        <v>26</v>
      </c>
      <c r="G17" s="13">
        <v>1</v>
      </c>
      <c r="H17" s="94">
        <f>IF(B$17=0,0,G17/B$17)</f>
        <v>9.433962264150943E-3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0.16506717850287908</v>
      </c>
      <c r="E18" s="33" t="s">
        <v>67</v>
      </c>
      <c r="F18" s="30" t="s">
        <v>31</v>
      </c>
      <c r="G18" s="13">
        <v>1</v>
      </c>
      <c r="H18" s="94">
        <f>IF(B$17=0,0,G18/B$17)</f>
        <v>9.433962264150943E-3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43</v>
      </c>
      <c r="C19" s="6">
        <f>IF(B$17=0,0,B19/B$17)</f>
        <v>0.40566037735849059</v>
      </c>
      <c r="E19" s="33" t="s">
        <v>69</v>
      </c>
      <c r="F19" s="30" t="s">
        <v>33</v>
      </c>
      <c r="G19" s="13">
        <v>1</v>
      </c>
      <c r="H19" s="94">
        <f>IF(B$17=0,0,G19/B$17)</f>
        <v>9.433962264150943E-3</v>
      </c>
      <c r="I19" s="56">
        <v>9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63</v>
      </c>
      <c r="C20" s="6">
        <f>IF(B$17=0,0,B20/B$17)</f>
        <v>0.59433962264150941</v>
      </c>
      <c r="E20" s="33" t="s">
        <v>76</v>
      </c>
      <c r="F20" s="30" t="s">
        <v>40</v>
      </c>
      <c r="G20" s="13">
        <v>1</v>
      </c>
      <c r="H20" s="94">
        <f>IF(B$17=0,0,G20/B$17)</f>
        <v>9.433962264150943E-3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58</v>
      </c>
      <c r="C21" s="6">
        <f>IF(B$17=0,0,B21/B$17)</f>
        <v>0.54716981132075471</v>
      </c>
      <c r="E21" s="33" t="s">
        <v>78</v>
      </c>
      <c r="F21" s="30" t="s">
        <v>42</v>
      </c>
      <c r="G21" s="13">
        <v>1</v>
      </c>
      <c r="H21" s="94">
        <f>IF(B$17=0,0,G21/B$17)</f>
        <v>9.433962264150943E-3</v>
      </c>
      <c r="I21" s="56">
        <v>8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46</v>
      </c>
      <c r="C22" s="6">
        <f>IF(B$17=0,0,B22/B$17)</f>
        <v>0.43396226415094341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 t="shared" si="3"/>
        <v>27.037500000000001</v>
      </c>
      <c r="P22" s="80">
        <v>8</v>
      </c>
      <c r="Q22" s="68">
        <v>216.3</v>
      </c>
    </row>
    <row r="23" spans="1:17">
      <c r="A23" s="19" t="s">
        <v>150</v>
      </c>
      <c r="B23" s="13">
        <v>2</v>
      </c>
      <c r="C23" s="6">
        <f>IF(B$17=0,0,B23/B$17)</f>
        <v>1.8867924528301886E-2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6690.566037735849</v>
      </c>
      <c r="C24" s="8">
        <v>709200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 t="shared" si="3"/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8120</v>
      </c>
      <c r="C25" s="98">
        <v>487200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4826.086956521739</v>
      </c>
      <c r="C26" s="98">
        <v>222000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277</v>
      </c>
      <c r="O26" s="86">
        <f t="shared" si="3"/>
        <v>11.840740740740749</v>
      </c>
      <c r="P26" s="80">
        <v>27</v>
      </c>
      <c r="Q26" s="68">
        <v>319.70000000000022</v>
      </c>
    </row>
    <row r="27" spans="1:17">
      <c r="A27" s="20" t="s">
        <v>132</v>
      </c>
      <c r="B27" s="97">
        <f>IF(B$18=0,0,C27/B$18)</f>
        <v>-5441.8604651162786</v>
      </c>
      <c r="C27" s="98">
        <v>-468000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-7.4523809523809499</v>
      </c>
      <c r="P28" s="80">
        <v>21</v>
      </c>
      <c r="Q28" s="68">
        <v>-156.49999999999994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-15.366666666666669</v>
      </c>
      <c r="P31" s="80">
        <v>39</v>
      </c>
      <c r="Q31" s="68">
        <v>-599.30000000000007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18</v>
      </c>
      <c r="C35" s="102">
        <f t="shared" ref="C35:C47" si="4">IF(B$17=0,0,B35/B$17)</f>
        <v>0.16981132075471697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0.15094339622641509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21</v>
      </c>
      <c r="C37" s="6">
        <f t="shared" si="4"/>
        <v>0.19811320754716982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20</v>
      </c>
      <c r="C38" s="6">
        <f t="shared" si="4"/>
        <v>0.18867924528301888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4"/>
        <v>0.14150943396226415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2.8301886792452831E-2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9.433962264150943E-3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9.433962264150943E-3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</sheetData>
  <sortState xmlns:xlrd2="http://schemas.microsoft.com/office/spreadsheetml/2017/richdata2" ref="E2:I7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7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0.57281553398058249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-533.82352941176475</v>
      </c>
      <c r="P2" s="79">
        <v>68</v>
      </c>
      <c r="Q2" s="63">
        <v>-36300</v>
      </c>
    </row>
    <row r="3" spans="1:17">
      <c r="A3" s="19" t="s">
        <v>8</v>
      </c>
      <c r="B3" s="122">
        <v>470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0.50485436893203883</v>
      </c>
      <c r="I3" s="56">
        <v>19</v>
      </c>
      <c r="K3" s="5">
        <v>1</v>
      </c>
      <c r="L3" s="61">
        <v>-47</v>
      </c>
      <c r="N3" s="76" t="s">
        <v>104</v>
      </c>
      <c r="O3" s="83">
        <f t="shared" si="0"/>
        <v>-688.23529411764707</v>
      </c>
      <c r="P3" s="80">
        <v>68</v>
      </c>
      <c r="Q3" s="64">
        <v>-46800</v>
      </c>
    </row>
    <row r="4" spans="1:17">
      <c r="A4" s="19" t="s">
        <v>6</v>
      </c>
      <c r="B4" s="124">
        <v>-158.99999999999997</v>
      </c>
      <c r="C4" s="125"/>
      <c r="E4" s="33" t="s">
        <v>54</v>
      </c>
      <c r="F4" s="30" t="s">
        <v>20</v>
      </c>
      <c r="G4" s="13">
        <v>50</v>
      </c>
      <c r="H4" s="94">
        <f>IF(B$17=0,0,G4/B$17)</f>
        <v>0.4854368932038835</v>
      </c>
      <c r="I4" s="56">
        <v>26</v>
      </c>
      <c r="K4" s="5">
        <v>2</v>
      </c>
      <c r="L4" s="61">
        <v>-38</v>
      </c>
      <c r="N4" s="76" t="s">
        <v>105</v>
      </c>
      <c r="O4" s="83">
        <f t="shared" si="0"/>
        <v>289.39393939393938</v>
      </c>
      <c r="P4" s="80">
        <v>66</v>
      </c>
      <c r="Q4" s="64">
        <v>19100</v>
      </c>
    </row>
    <row r="5" spans="1:17">
      <c r="A5" s="19" t="s">
        <v>7</v>
      </c>
      <c r="B5" s="126">
        <f>IF(B$2=0,0,B$4/B$2)</f>
        <v>-2.3382352941176467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0.35922330097087379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-272.72727272727275</v>
      </c>
      <c r="P5" s="80">
        <v>55</v>
      </c>
      <c r="Q5" s="64">
        <v>-15000</v>
      </c>
    </row>
    <row r="6" spans="1:17">
      <c r="A6" s="19" t="s">
        <v>1</v>
      </c>
      <c r="B6" s="128">
        <f>IF(B$2=0,0,(B$7*1+B$8*2+B$9*3+B$10*4)/B$2)</f>
        <v>2.5735294117647061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0.25242718446601942</v>
      </c>
      <c r="I6" s="56">
        <v>14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643.58974358974353</v>
      </c>
      <c r="P6" s="80">
        <v>39</v>
      </c>
      <c r="Q6" s="64">
        <v>25100</v>
      </c>
    </row>
    <row r="7" spans="1:17">
      <c r="A7" s="19" t="s">
        <v>2</v>
      </c>
      <c r="B7" s="13">
        <v>20</v>
      </c>
      <c r="C7" s="6">
        <f t="shared" ref="C7:C12" si="2">IF(B$2=0,0,B7/B$2)</f>
        <v>0.29411764705882354</v>
      </c>
      <c r="E7" s="33" t="s">
        <v>56</v>
      </c>
      <c r="F7" s="30" t="s">
        <v>185</v>
      </c>
      <c r="G7" s="13">
        <v>26</v>
      </c>
      <c r="H7" s="94">
        <f>IF(B$17=0,0,G7/B$17)</f>
        <v>0.25242718446601942</v>
      </c>
      <c r="I7" s="56">
        <v>27</v>
      </c>
      <c r="K7" s="5">
        <v>5</v>
      </c>
      <c r="L7" s="61">
        <v>-125.9</v>
      </c>
      <c r="N7" s="76" t="s">
        <v>107</v>
      </c>
      <c r="O7" s="83">
        <f t="shared" si="0"/>
        <v>-240</v>
      </c>
      <c r="P7" s="80">
        <v>25</v>
      </c>
      <c r="Q7" s="64">
        <v>-6000</v>
      </c>
    </row>
    <row r="8" spans="1:17">
      <c r="A8" s="19" t="s">
        <v>3</v>
      </c>
      <c r="B8" s="13">
        <v>12</v>
      </c>
      <c r="C8" s="6">
        <f>IF(B$2=0,0,B8/B$2)</f>
        <v>0.17647058823529413</v>
      </c>
      <c r="E8" s="33" t="s">
        <v>59</v>
      </c>
      <c r="F8" s="30" t="s">
        <v>23</v>
      </c>
      <c r="G8" s="13">
        <v>20</v>
      </c>
      <c r="H8" s="94">
        <f>IF(B$17=0,0,G8/B$17)</f>
        <v>0.1941747572815534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-2171.4285714285716</v>
      </c>
      <c r="P8" s="80">
        <v>7</v>
      </c>
      <c r="Q8" s="64">
        <v>-15200</v>
      </c>
    </row>
    <row r="9" spans="1:17">
      <c r="A9" s="20" t="s">
        <v>4</v>
      </c>
      <c r="B9" s="14">
        <v>13</v>
      </c>
      <c r="C9" s="7">
        <f>IF(B$2=0,0,B9/B$2)</f>
        <v>0.19117647058823528</v>
      </c>
      <c r="E9" s="33" t="s">
        <v>57</v>
      </c>
      <c r="F9" s="30" t="s">
        <v>21</v>
      </c>
      <c r="G9" s="13">
        <v>17</v>
      </c>
      <c r="H9" s="94">
        <f>IF(B$17=0,0,G9/B$17)</f>
        <v>0.1650485436893204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0.33823529411764708</v>
      </c>
      <c r="E10" s="33" t="s">
        <v>182</v>
      </c>
      <c r="F10" s="30" t="s">
        <v>19</v>
      </c>
      <c r="G10" s="13">
        <v>14</v>
      </c>
      <c r="H10" s="94">
        <f>IF(B$17=0,0,G10/B$17)</f>
        <v>0.13592233009708737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0.47058823529411764</v>
      </c>
      <c r="E11" s="33" t="s">
        <v>74</v>
      </c>
      <c r="F11" s="30" t="s">
        <v>38</v>
      </c>
      <c r="G11" s="13">
        <v>4</v>
      </c>
      <c r="H11" s="94">
        <f>IF(B$17=0,0,G11/B$17)</f>
        <v>3.8834951456310676E-2</v>
      </c>
      <c r="I11" s="56">
        <v>13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1.4705882352941176E-2</v>
      </c>
      <c r="E12" s="33" t="s">
        <v>67</v>
      </c>
      <c r="F12" s="30" t="s">
        <v>31</v>
      </c>
      <c r="G12" s="13">
        <v>2</v>
      </c>
      <c r="H12" s="94">
        <f>IF(B$17=0,0,G12/B$17)</f>
        <v>1.9417475728155338E-2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13.16111111111111</v>
      </c>
      <c r="P12" s="79">
        <v>18</v>
      </c>
      <c r="Q12" s="67">
        <v>236.89999999999998</v>
      </c>
    </row>
    <row r="13" spans="1:17">
      <c r="A13" s="22" t="s">
        <v>97</v>
      </c>
      <c r="B13" s="15">
        <v>123</v>
      </c>
      <c r="C13" s="11">
        <f>IF(B$3=0,0,B13/B$3)</f>
        <v>0.26170212765957446</v>
      </c>
      <c r="E13" s="33" t="s">
        <v>69</v>
      </c>
      <c r="F13" s="30" t="s">
        <v>33</v>
      </c>
      <c r="G13" s="13">
        <v>2</v>
      </c>
      <c r="H13" s="94">
        <f>IF(B$17=0,0,G13/B$17)</f>
        <v>1.9417475728155338E-2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111</v>
      </c>
      <c r="C14" s="6">
        <f>IF(B$3=0,0,B14/B$3)</f>
        <v>0.23617021276595745</v>
      </c>
      <c r="E14" s="33" t="s">
        <v>77</v>
      </c>
      <c r="F14" s="30" t="s">
        <v>41</v>
      </c>
      <c r="G14" s="13">
        <v>2</v>
      </c>
      <c r="H14" s="94">
        <f>IF(B$17=0,0,G14/B$17)</f>
        <v>1.9417475728155338E-2</v>
      </c>
      <c r="I14" s="56">
        <v>21</v>
      </c>
      <c r="K14" s="5">
        <v>12</v>
      </c>
      <c r="L14" s="61">
        <v>-303.79999999999995</v>
      </c>
      <c r="N14" s="76" t="s">
        <v>128</v>
      </c>
      <c r="O14" s="86">
        <f>IF(P14=0,0,Q14/P14)</f>
        <v>-4.7388888888888907</v>
      </c>
      <c r="P14" s="80">
        <v>18</v>
      </c>
      <c r="Q14" s="68">
        <v>-85.30000000000004</v>
      </c>
    </row>
    <row r="15" spans="1:17">
      <c r="A15" s="18" t="s">
        <v>99</v>
      </c>
      <c r="B15" s="12">
        <f>B21</f>
        <v>59</v>
      </c>
      <c r="C15" s="4">
        <f>IF(B$13=0,0,B15/B$13)</f>
        <v>0.47967479674796748</v>
      </c>
      <c r="E15" s="33" t="s">
        <v>58</v>
      </c>
      <c r="F15" s="30" t="s">
        <v>22</v>
      </c>
      <c r="G15" s="13">
        <v>1</v>
      </c>
      <c r="H15" s="94">
        <f>IF(B$17=0,0,G15/B$17)</f>
        <v>9.7087378640776691E-3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-6.7833333333333288</v>
      </c>
      <c r="P15" s="81">
        <v>18</v>
      </c>
      <c r="Q15" s="69">
        <v>-122.09999999999992</v>
      </c>
    </row>
    <row r="16" spans="1:17">
      <c r="A16" s="18" t="s">
        <v>100</v>
      </c>
      <c r="B16" s="12">
        <f>B22</f>
        <v>32</v>
      </c>
      <c r="C16" s="4">
        <f>IF(B$14=0,0,B16/B$14)</f>
        <v>0.28828828828828829</v>
      </c>
      <c r="E16" s="33" t="s">
        <v>61</v>
      </c>
      <c r="F16" s="30" t="s">
        <v>25</v>
      </c>
      <c r="G16" s="13">
        <v>1</v>
      </c>
      <c r="H16" s="94">
        <f>IF(B$17=0,0,G16/B$17)</f>
        <v>9.7087378640776691E-3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103</v>
      </c>
      <c r="C17" s="4">
        <f>IF(B$3=0,0,B17/B$3)</f>
        <v>0.21914893617021278</v>
      </c>
      <c r="E17" s="33" t="s">
        <v>66</v>
      </c>
      <c r="F17" s="30" t="s">
        <v>30</v>
      </c>
      <c r="G17" s="13">
        <v>1</v>
      </c>
      <c r="H17" s="94">
        <f>IF(B$17=0,0,G17/B$17)</f>
        <v>9.7087378640776691E-3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0.14042553191489363</v>
      </c>
      <c r="E18" s="33" t="s">
        <v>183</v>
      </c>
      <c r="F18" s="30" t="s">
        <v>186</v>
      </c>
      <c r="G18" s="13">
        <v>1</v>
      </c>
      <c r="H18" s="94">
        <f>IF(B$17=0,0,G18/B$17)</f>
        <v>9.7087378640776691E-3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36</v>
      </c>
      <c r="C19" s="6">
        <f>IF(B$17=0,0,B19/B$17)</f>
        <v>0.34951456310679613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67</v>
      </c>
      <c r="C20" s="6">
        <f>IF(B$17=0,0,B20/B$17)</f>
        <v>0.65048543689320393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59</v>
      </c>
      <c r="C21" s="6">
        <f>IF(B$17=0,0,B21/B$17)</f>
        <v>0.57281553398058249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32</v>
      </c>
      <c r="C22" s="6">
        <f>IF(B$17=0,0,B22/B$17)</f>
        <v>0.31067961165048541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0.11650485436893204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 t="shared" si="3"/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6003.8834951456311</v>
      </c>
      <c r="C24" s="8">
        <v>618400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 t="shared" si="3"/>
        <v>7.633333333333332</v>
      </c>
      <c r="P24" s="80">
        <v>18</v>
      </c>
      <c r="Q24" s="68">
        <v>137.39999999999998</v>
      </c>
    </row>
    <row r="25" spans="1:17">
      <c r="A25" s="20" t="s">
        <v>133</v>
      </c>
      <c r="B25" s="97">
        <f>IF($B$17-B$16=0,0,C25/($B$17-B$16))</f>
        <v>7090.140845070423</v>
      </c>
      <c r="C25" s="98">
        <v>503400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3593.75</v>
      </c>
      <c r="C26" s="98">
        <v>115000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 t="shared" si="3"/>
        <v>-5.7933333333333339</v>
      </c>
      <c r="P26" s="80">
        <v>15</v>
      </c>
      <c r="Q26" s="68">
        <v>-86.9</v>
      </c>
    </row>
    <row r="27" spans="1:17">
      <c r="A27" s="20" t="s">
        <v>132</v>
      </c>
      <c r="B27" s="97">
        <f>IF(B$18=0,0,C27/B$18)</f>
        <v>-5118.181818181818</v>
      </c>
      <c r="C27" s="98">
        <v>-337800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272</v>
      </c>
      <c r="O27" s="86">
        <f t="shared" si="3"/>
        <v>-11.840740740740747</v>
      </c>
      <c r="P27" s="80">
        <v>27</v>
      </c>
      <c r="Q27" s="68">
        <v>-319.70000000000016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 t="shared" si="3"/>
        <v>-13.269999999999998</v>
      </c>
      <c r="P28" s="80">
        <v>50</v>
      </c>
      <c r="Q28" s="68">
        <v>-663.49999999999989</v>
      </c>
    </row>
    <row r="29" spans="1:17">
      <c r="A29" s="19" t="s">
        <v>131</v>
      </c>
      <c r="B29" s="13">
        <v>33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 t="shared" si="3"/>
        <v>-16.588000000000001</v>
      </c>
      <c r="P29" s="80">
        <v>25</v>
      </c>
      <c r="Q29" s="68">
        <v>-414.70000000000005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 t="shared" si="3"/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0.14563106796116504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26</v>
      </c>
      <c r="C36" s="6">
        <f t="shared" si="4"/>
        <v>0.25242718446601942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19</v>
      </c>
      <c r="C37" s="6">
        <f t="shared" si="4"/>
        <v>0.18446601941747573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21</v>
      </c>
      <c r="C38" s="6">
        <f t="shared" si="4"/>
        <v>0.20388349514563106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17</v>
      </c>
      <c r="C39" s="6">
        <f t="shared" si="4"/>
        <v>0.1650485436893204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4"/>
        <v>3.8834951456310676E-2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9.7087378640776691E-3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</sheetData>
  <sortState xmlns:xlrd2="http://schemas.microsoft.com/office/spreadsheetml/2017/richdata2" ref="E2:I7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87</v>
      </c>
      <c r="C2" s="121"/>
      <c r="E2" s="32" t="s">
        <v>54</v>
      </c>
      <c r="F2" s="29" t="s">
        <v>20</v>
      </c>
      <c r="G2" s="12">
        <v>98</v>
      </c>
      <c r="H2" s="93">
        <f>IF(B$17=0,0,G2/B$17)</f>
        <v>0.65333333333333332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5.7471264367816088</v>
      </c>
      <c r="P2" s="79">
        <v>87</v>
      </c>
      <c r="Q2" s="63">
        <v>500</v>
      </c>
    </row>
    <row r="3" spans="1:17">
      <c r="A3" s="19" t="s">
        <v>8</v>
      </c>
      <c r="B3" s="122">
        <v>611</v>
      </c>
      <c r="C3" s="123"/>
      <c r="E3" s="33" t="s">
        <v>184</v>
      </c>
      <c r="F3" s="30" t="s">
        <v>187</v>
      </c>
      <c r="G3" s="13">
        <v>77</v>
      </c>
      <c r="H3" s="94">
        <f>IF(B$17=0,0,G3/B$17)</f>
        <v>0.51333333333333331</v>
      </c>
      <c r="I3" s="56">
        <v>18</v>
      </c>
      <c r="K3" s="5">
        <v>1</v>
      </c>
      <c r="L3" s="61">
        <v>10.6</v>
      </c>
      <c r="N3" s="76" t="s">
        <v>104</v>
      </c>
      <c r="O3" s="83">
        <f t="shared" si="0"/>
        <v>270.11494252873564</v>
      </c>
      <c r="P3" s="80">
        <v>87</v>
      </c>
      <c r="Q3" s="64">
        <v>23500</v>
      </c>
    </row>
    <row r="4" spans="1:17">
      <c r="A4" s="19" t="s">
        <v>6</v>
      </c>
      <c r="B4" s="124">
        <v>891.90000000000032</v>
      </c>
      <c r="C4" s="125"/>
      <c r="E4" s="33" t="s">
        <v>181</v>
      </c>
      <c r="F4" s="30" t="s">
        <v>156</v>
      </c>
      <c r="G4" s="13">
        <v>69</v>
      </c>
      <c r="H4" s="94">
        <f>IF(B$17=0,0,G4/B$17)</f>
        <v>0.46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1430.8641975308642</v>
      </c>
      <c r="P4" s="80">
        <v>81</v>
      </c>
      <c r="Q4" s="64">
        <v>115900</v>
      </c>
    </row>
    <row r="5" spans="1:17">
      <c r="A5" s="19" t="s">
        <v>7</v>
      </c>
      <c r="B5" s="126">
        <f>IF(B$2=0,0,B$4/B$2)</f>
        <v>10.251724137931038</v>
      </c>
      <c r="C5" s="127"/>
      <c r="E5" s="33" t="s">
        <v>60</v>
      </c>
      <c r="F5" s="30" t="s">
        <v>24</v>
      </c>
      <c r="G5" s="13">
        <v>55</v>
      </c>
      <c r="H5" s="94">
        <f>IF(B$17=0,0,G5/B$17)</f>
        <v>0.36666666666666664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950</v>
      </c>
      <c r="P5" s="80">
        <v>68</v>
      </c>
      <c r="Q5" s="64">
        <v>64600</v>
      </c>
    </row>
    <row r="6" spans="1:17">
      <c r="A6" s="19" t="s">
        <v>1</v>
      </c>
      <c r="B6" s="128">
        <f>IF(B$2=0,0,(B$7*1+B$8*2+B$9*3+B$10*4)/B$2)</f>
        <v>2.1954022988505746</v>
      </c>
      <c r="C6" s="129"/>
      <c r="E6" s="33" t="s">
        <v>56</v>
      </c>
      <c r="F6" s="30" t="s">
        <v>185</v>
      </c>
      <c r="G6" s="13">
        <v>36</v>
      </c>
      <c r="H6" s="94">
        <f>IF(B$17=0,0,G6/B$17)</f>
        <v>0.24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274</v>
      </c>
      <c r="P6" s="80">
        <v>50</v>
      </c>
      <c r="Q6" s="64">
        <v>13700</v>
      </c>
    </row>
    <row r="7" spans="1:17">
      <c r="A7" s="19" t="s">
        <v>2</v>
      </c>
      <c r="B7" s="13">
        <v>27</v>
      </c>
      <c r="C7" s="6">
        <f t="shared" ref="C7:C12" si="2">IF(B$2=0,0,B7/B$2)</f>
        <v>0.31034482758620691</v>
      </c>
      <c r="E7" s="33" t="s">
        <v>57</v>
      </c>
      <c r="F7" s="30" t="s">
        <v>21</v>
      </c>
      <c r="G7" s="13">
        <v>31</v>
      </c>
      <c r="H7" s="94">
        <f>IF(B$17=0,0,G7/B$17)</f>
        <v>0.20666666666666667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654.5454545454545</v>
      </c>
      <c r="P7" s="80">
        <v>33</v>
      </c>
      <c r="Q7" s="64">
        <v>21600</v>
      </c>
    </row>
    <row r="8" spans="1:17">
      <c r="A8" s="19" t="s">
        <v>3</v>
      </c>
      <c r="B8" s="13">
        <v>28</v>
      </c>
      <c r="C8" s="6">
        <f>IF(B$2=0,0,B8/B$2)</f>
        <v>0.32183908045977011</v>
      </c>
      <c r="E8" s="33" t="s">
        <v>59</v>
      </c>
      <c r="F8" s="30" t="s">
        <v>23</v>
      </c>
      <c r="G8" s="13">
        <v>31</v>
      </c>
      <c r="H8" s="94">
        <f>IF(B$17=0,0,G8/B$17)</f>
        <v>0.20666666666666667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677.77777777777783</v>
      </c>
      <c r="P8" s="80">
        <v>9</v>
      </c>
      <c r="Q8" s="64">
        <v>6100</v>
      </c>
    </row>
    <row r="9" spans="1:17">
      <c r="A9" s="20" t="s">
        <v>4</v>
      </c>
      <c r="B9" s="14">
        <v>20</v>
      </c>
      <c r="C9" s="7">
        <f>IF(B$2=0,0,B9/B$2)</f>
        <v>0.22988505747126436</v>
      </c>
      <c r="E9" s="33" t="s">
        <v>55</v>
      </c>
      <c r="F9" s="30" t="s">
        <v>155</v>
      </c>
      <c r="G9" s="13">
        <v>21</v>
      </c>
      <c r="H9" s="94">
        <f>IF(B$17=0,0,G9/B$17)</f>
        <v>0.14000000000000001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0.13793103448275862</v>
      </c>
      <c r="E10" s="33" t="s">
        <v>182</v>
      </c>
      <c r="F10" s="30" t="s">
        <v>19</v>
      </c>
      <c r="G10" s="13">
        <v>15</v>
      </c>
      <c r="H10" s="94">
        <f>IF(B$17=0,0,G10/B$17)</f>
        <v>0.1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0.63218390804597702</v>
      </c>
      <c r="E11" s="33" t="s">
        <v>77</v>
      </c>
      <c r="F11" s="30" t="s">
        <v>41</v>
      </c>
      <c r="G11" s="13">
        <v>12</v>
      </c>
      <c r="H11" s="94">
        <f>IF(B$17=0,0,G11/B$17)</f>
        <v>0.08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0.04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-3.5952380952380953</v>
      </c>
      <c r="P12" s="79">
        <v>21</v>
      </c>
      <c r="Q12" s="67">
        <v>-75.5</v>
      </c>
    </row>
    <row r="13" spans="1:17">
      <c r="A13" s="22" t="s">
        <v>97</v>
      </c>
      <c r="B13" s="15">
        <v>125</v>
      </c>
      <c r="C13" s="11">
        <f>IF(B$3=0,0,B13/B$3)</f>
        <v>0.20458265139116202</v>
      </c>
      <c r="E13" s="33" t="s">
        <v>67</v>
      </c>
      <c r="F13" s="30" t="s">
        <v>31</v>
      </c>
      <c r="G13" s="13">
        <v>5</v>
      </c>
      <c r="H13" s="94">
        <f>IF(B$17=0,0,G13/B$17)</f>
        <v>3.3333333333333333E-2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20.078947368421051</v>
      </c>
      <c r="P13" s="80">
        <v>19</v>
      </c>
      <c r="Q13" s="68">
        <v>381.5</v>
      </c>
    </row>
    <row r="14" spans="1:17">
      <c r="A14" s="19" t="s">
        <v>94</v>
      </c>
      <c r="B14" s="13">
        <v>232</v>
      </c>
      <c r="C14" s="6">
        <f>IF(B$3=0,0,B14/B$3)</f>
        <v>0.37970540098199673</v>
      </c>
      <c r="E14" s="33" t="s">
        <v>66</v>
      </c>
      <c r="F14" s="30" t="s">
        <v>30</v>
      </c>
      <c r="G14" s="13">
        <v>4</v>
      </c>
      <c r="H14" s="94">
        <f>IF(B$17=0,0,G14/B$17)</f>
        <v>2.6666666666666668E-2</v>
      </c>
      <c r="I14" s="56">
        <v>8</v>
      </c>
      <c r="K14" s="5">
        <v>12</v>
      </c>
      <c r="L14" s="61">
        <v>137.20000000000005</v>
      </c>
      <c r="N14" s="76" t="s">
        <v>128</v>
      </c>
      <c r="O14" s="86">
        <f>IF(P14=0,0,Q14/P14)</f>
        <v>7.7074074074074082</v>
      </c>
      <c r="P14" s="80">
        <v>27</v>
      </c>
      <c r="Q14" s="68">
        <v>208.10000000000002</v>
      </c>
    </row>
    <row r="15" spans="1:17">
      <c r="A15" s="18" t="s">
        <v>99</v>
      </c>
      <c r="B15" s="12">
        <f>B21</f>
        <v>71</v>
      </c>
      <c r="C15" s="4">
        <f>IF(B$13=0,0,B15/B$13)</f>
        <v>0.56799999999999995</v>
      </c>
      <c r="E15" s="33" t="s">
        <v>62</v>
      </c>
      <c r="F15" s="30" t="s">
        <v>26</v>
      </c>
      <c r="G15" s="13">
        <v>3</v>
      </c>
      <c r="H15" s="94">
        <f>IF(B$17=0,0,G15/B$17)</f>
        <v>0.02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18.889999999999997</v>
      </c>
      <c r="P15" s="81">
        <v>20</v>
      </c>
      <c r="Q15" s="69">
        <v>377.79999999999995</v>
      </c>
    </row>
    <row r="16" spans="1:17">
      <c r="A16" s="18" t="s">
        <v>100</v>
      </c>
      <c r="B16" s="12">
        <f>B22</f>
        <v>70</v>
      </c>
      <c r="C16" s="4">
        <f>IF(B$14=0,0,B16/B$14)</f>
        <v>0.30172413793103448</v>
      </c>
      <c r="E16" s="33" t="s">
        <v>71</v>
      </c>
      <c r="F16" s="30" t="s">
        <v>35</v>
      </c>
      <c r="G16" s="13">
        <v>3</v>
      </c>
      <c r="H16" s="94">
        <f>IF(B$17=0,0,G16/B$17)</f>
        <v>0.02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150</v>
      </c>
      <c r="C17" s="4">
        <f>IF(B$3=0,0,B17/B$3)</f>
        <v>0.24549918166939444</v>
      </c>
      <c r="E17" s="33" t="s">
        <v>74</v>
      </c>
      <c r="F17" s="30" t="s">
        <v>38</v>
      </c>
      <c r="G17" s="13">
        <v>3</v>
      </c>
      <c r="H17" s="94">
        <f>IF(B$17=0,0,G17/B$17)</f>
        <v>0.02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56</v>
      </c>
      <c r="C18" s="6">
        <f>IF(B$3=0,0,B18/B$3)</f>
        <v>9.1653027823240585E-2</v>
      </c>
      <c r="E18" s="33" t="s">
        <v>78</v>
      </c>
      <c r="F18" s="30" t="s">
        <v>42</v>
      </c>
      <c r="G18" s="13">
        <v>2</v>
      </c>
      <c r="H18" s="94">
        <f>IF(B$17=0,0,G18/B$17)</f>
        <v>1.3333333333333334E-2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5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49</v>
      </c>
      <c r="C19" s="6">
        <f>IF(B$17=0,0,B19/B$17)</f>
        <v>0.32666666666666666</v>
      </c>
      <c r="E19" s="33" t="s">
        <v>183</v>
      </c>
      <c r="F19" s="30" t="s">
        <v>186</v>
      </c>
      <c r="G19" s="13">
        <v>1</v>
      </c>
      <c r="H19" s="94">
        <f>IF(B$17=0,0,G19/B$17)</f>
        <v>6.6666666666666671E-3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101</v>
      </c>
      <c r="C20" s="6">
        <f>IF(B$17=0,0,B20/B$17)</f>
        <v>0.67333333333333334</v>
      </c>
      <c r="E20" s="33" t="s">
        <v>69</v>
      </c>
      <c r="F20" s="30" t="s">
        <v>33</v>
      </c>
      <c r="G20" s="13">
        <v>1</v>
      </c>
      <c r="H20" s="94">
        <f>IF(B$17=0,0,G20/B$17)</f>
        <v>6.6666666666666671E-3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71</v>
      </c>
      <c r="C21" s="6">
        <f>IF(B$17=0,0,B21/B$17)</f>
        <v>0.47333333333333333</v>
      </c>
      <c r="E21" s="33" t="s">
        <v>79</v>
      </c>
      <c r="F21" s="30" t="s">
        <v>43</v>
      </c>
      <c r="G21" s="13">
        <v>1</v>
      </c>
      <c r="H21" s="94">
        <f>IF(B$17=0,0,G21/B$17)</f>
        <v>6.6666666666666671E-3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 t="shared" si="3"/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70</v>
      </c>
      <c r="C22" s="6">
        <f>IF(B$17=0,0,B22/B$17)</f>
        <v>0.46666666666666667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 t="shared" si="3"/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9</v>
      </c>
      <c r="C23" s="6">
        <f>IF(B$17=0,0,B23/B$17)</f>
        <v>0.06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6489.333333333333</v>
      </c>
      <c r="C24" s="8">
        <v>973400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19.071428571428573</v>
      </c>
      <c r="P24" s="80">
        <v>14</v>
      </c>
      <c r="Q24" s="68">
        <v>267</v>
      </c>
    </row>
    <row r="25" spans="1:17">
      <c r="A25" s="20" t="s">
        <v>133</v>
      </c>
      <c r="B25" s="97">
        <f>IF($B$17-B$16=0,0,C25/($B$17-B$16))</f>
        <v>7626.25</v>
      </c>
      <c r="C25" s="98">
        <v>610100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 t="shared" si="3"/>
        <v>17.878947368421056</v>
      </c>
      <c r="P25" s="80">
        <v>19</v>
      </c>
      <c r="Q25" s="68">
        <v>339.70000000000005</v>
      </c>
    </row>
    <row r="26" spans="1:17">
      <c r="A26" s="20" t="s">
        <v>134</v>
      </c>
      <c r="B26" s="97">
        <f>IF(B$16=0,0,C26/B$16)</f>
        <v>5190</v>
      </c>
      <c r="C26" s="98">
        <v>363300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-5951.7857142857147</v>
      </c>
      <c r="C27" s="98">
        <v>-333300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 t="shared" si="3"/>
        <v>15.366666666666665</v>
      </c>
      <c r="P27" s="80">
        <v>39</v>
      </c>
      <c r="Q27" s="68">
        <v>599.29999999999995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277</v>
      </c>
      <c r="O28" s="86">
        <f t="shared" si="3"/>
        <v>13.269999999999998</v>
      </c>
      <c r="P28" s="80">
        <v>50</v>
      </c>
      <c r="Q28" s="68">
        <v>663.49999999999989</v>
      </c>
    </row>
    <row r="29" spans="1:17">
      <c r="A29" s="19" t="s">
        <v>131</v>
      </c>
      <c r="B29" s="13">
        <v>46</v>
      </c>
      <c r="C29" s="96">
        <v>13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12.939999999999992</v>
      </c>
      <c r="P29" s="80">
        <v>25</v>
      </c>
      <c r="Q29" s="68">
        <v>323.49999999999983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 t="shared" si="3"/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 t="shared" si="3"/>
        <v>-1.6724137931034506</v>
      </c>
      <c r="P31" s="80">
        <v>29</v>
      </c>
      <c r="Q31" s="68">
        <v>-48.500000000000071</v>
      </c>
    </row>
    <row r="32" spans="1:17">
      <c r="A32" s="21" t="s">
        <v>112</v>
      </c>
      <c r="B32" s="26">
        <v>1</v>
      </c>
      <c r="C32" s="9">
        <f>IF(B$3=0,0,B32/B$3)</f>
        <v>1.6366612111292963E-3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 t="shared" si="3"/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 t="shared" si="3"/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0.11333333333333333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 t="shared" si="3"/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31</v>
      </c>
      <c r="C36" s="6">
        <f t="shared" si="4"/>
        <v>0.20666666666666667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38</v>
      </c>
      <c r="C37" s="6">
        <f t="shared" si="4"/>
        <v>0.25333333333333335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29</v>
      </c>
      <c r="C38" s="6">
        <f t="shared" si="4"/>
        <v>0.19333333333333333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4"/>
        <v>0.11333333333333333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4"/>
        <v>7.3333333333333334E-2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4"/>
        <v>1.3333333333333334E-2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4"/>
        <v>2.6666666666666668E-2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6.6666666666666671E-3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</sheetData>
  <sortState xmlns:xlrd2="http://schemas.microsoft.com/office/spreadsheetml/2017/richdata2" ref="E2:I9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0.56521739130434778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2078.9473684210525</v>
      </c>
      <c r="P2" s="79">
        <v>19</v>
      </c>
      <c r="Q2" s="63">
        <v>39500</v>
      </c>
    </row>
    <row r="3" spans="1:17">
      <c r="A3" s="19" t="s">
        <v>8</v>
      </c>
      <c r="B3" s="122">
        <v>126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-2242.1052631578946</v>
      </c>
      <c r="P3" s="80">
        <v>19</v>
      </c>
      <c r="Q3" s="64">
        <v>-42600</v>
      </c>
    </row>
    <row r="4" spans="1:17">
      <c r="A4" s="19" t="s">
        <v>6</v>
      </c>
      <c r="B4" s="124">
        <v>-133.19999999999999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0.34782608695652173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66.666666666666671</v>
      </c>
      <c r="P4" s="80">
        <v>18</v>
      </c>
      <c r="Q4" s="64">
        <v>1200</v>
      </c>
    </row>
    <row r="5" spans="1:17">
      <c r="A5" s="19" t="s">
        <v>7</v>
      </c>
      <c r="B5" s="126">
        <f>IF(B$2=0,0,B$4/B$2)</f>
        <v>-7.0105263157894733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0.34782608695652173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0.30434782608695654</v>
      </c>
      <c r="I6" s="56">
        <v>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0.26315789473684209</v>
      </c>
      <c r="E8" s="33" t="s">
        <v>56</v>
      </c>
      <c r="F8" s="30" t="s">
        <v>185</v>
      </c>
      <c r="G8" s="13">
        <v>6</v>
      </c>
      <c r="H8" s="94">
        <f>IF(B$17=0,0,G8/B$17)</f>
        <v>0.2608695652173913</v>
      </c>
      <c r="I8" s="56">
        <v>24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182</v>
      </c>
      <c r="F9" s="30" t="s">
        <v>19</v>
      </c>
      <c r="G9" s="13">
        <v>3</v>
      </c>
      <c r="H9" s="94">
        <f>IF(B$17=0,0,G9/B$17)</f>
        <v>0.13043478260869565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0.26315789473684209</v>
      </c>
      <c r="E10" s="33" t="s">
        <v>59</v>
      </c>
      <c r="F10" s="30" t="s">
        <v>23</v>
      </c>
      <c r="G10" s="13">
        <v>3</v>
      </c>
      <c r="H10" s="94">
        <f>IF(B$17=0,0,G10/B$17)</f>
        <v>0.13043478260869565</v>
      </c>
      <c r="I10" s="56">
        <v>26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2</v>
      </c>
      <c r="H11" s="94">
        <f>IF(B$17=0,0,G11/B$17)</f>
        <v>8.6956521739130432E-2</v>
      </c>
      <c r="I11" s="56">
        <v>14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8.6956521739130432E-2</v>
      </c>
      <c r="I12" s="56">
        <v>3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25</v>
      </c>
      <c r="C13" s="11">
        <f>IF(B$3=0,0,B13/B$3)</f>
        <v>0.1984126984126984</v>
      </c>
      <c r="E13" s="33" t="s">
        <v>74</v>
      </c>
      <c r="F13" s="30" t="s">
        <v>38</v>
      </c>
      <c r="G13" s="13">
        <v>1</v>
      </c>
      <c r="H13" s="94">
        <f>IF(B$17=0,0,G13/B$17)</f>
        <v>4.3478260869565216E-2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0.18253968253968253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0.11904761904761904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5.7933333333333339</v>
      </c>
      <c r="P20" s="80">
        <v>15</v>
      </c>
      <c r="Q20" s="68">
        <v>86.9</v>
      </c>
    </row>
    <row r="21" spans="1:17">
      <c r="A21" s="19" t="s">
        <v>151</v>
      </c>
      <c r="B21" s="13">
        <v>13</v>
      </c>
      <c r="C21" s="6">
        <f>IF(B$17=0,0,B21/B$17)</f>
        <v>0.56521739130434778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-19.071428571428566</v>
      </c>
      <c r="P24" s="80">
        <v>14</v>
      </c>
      <c r="Q24" s="68">
        <v>-266.99999999999994</v>
      </c>
    </row>
    <row r="25" spans="1:17">
      <c r="A25" s="20" t="s">
        <v>133</v>
      </c>
      <c r="B25" s="97">
        <f>IF($B$17-B$16=0,0,C25/($B$17-B$16))</f>
        <v>8653.8461538461543</v>
      </c>
      <c r="C25" s="98">
        <v>112500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-27.037500000000001</v>
      </c>
      <c r="P26" s="80">
        <v>8</v>
      </c>
      <c r="Q26" s="68">
        <v>-216.3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0.17391304347826086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2024-10-11T09:28:08Z</dcterms:modified>
</cp:coreProperties>
</file>