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EF93A134-44A1-4C65-9DAF-253AFA828D7D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Template (3)" sheetId="6297" state="hidden" r:id="rId51"/>
    <sheet name="Template" sheetId="2228" state="hidden" r:id="rId52"/>
  </sheets>
  <definedNames>
    <definedName name="アガリ数" localSheetId="5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02" l="1"/>
  <c r="O20" i="6319"/>
  <c r="O29" i="6315"/>
  <c r="O19" i="6314"/>
  <c r="O18" i="6319"/>
  <c r="O19" i="6319"/>
  <c r="O21" i="6319"/>
  <c r="C32" i="6319"/>
  <c r="B27" i="6319"/>
  <c r="H26" i="6319"/>
  <c r="C23" i="6319"/>
  <c r="H22" i="6319"/>
  <c r="C19" i="6319"/>
  <c r="H18" i="6319"/>
  <c r="C18" i="6319"/>
  <c r="B17" i="6319"/>
  <c r="C47" i="6319" s="1"/>
  <c r="C16" i="6319"/>
  <c r="B16" i="6319"/>
  <c r="B26" i="6319" s="1"/>
  <c r="O15" i="6319"/>
  <c r="B15" i="6319"/>
  <c r="C15" i="6319" s="1"/>
  <c r="O14" i="6319"/>
  <c r="C14" i="6319"/>
  <c r="O13" i="6319"/>
  <c r="H13" i="6319"/>
  <c r="C13" i="6319"/>
  <c r="O12" i="6319"/>
  <c r="C12" i="6319"/>
  <c r="B11" i="6319"/>
  <c r="C11" i="6319" s="1"/>
  <c r="H10" i="6319"/>
  <c r="C10" i="6319"/>
  <c r="O9" i="6319"/>
  <c r="C9" i="6319"/>
  <c r="O8" i="6319"/>
  <c r="C8" i="6319"/>
  <c r="O7" i="6319"/>
  <c r="C7" i="6319"/>
  <c r="O6" i="6319"/>
  <c r="H6" i="6319"/>
  <c r="B6" i="6319"/>
  <c r="O5" i="6319"/>
  <c r="H4" i="6319"/>
  <c r="B5" i="6319"/>
  <c r="O4" i="6319"/>
  <c r="O3" i="6319"/>
  <c r="H5" i="6319"/>
  <c r="O2" i="6319"/>
  <c r="O35" i="6309"/>
  <c r="O35" i="6272"/>
  <c r="C17" i="6319" l="1"/>
  <c r="H32" i="6319"/>
  <c r="H33" i="6319"/>
  <c r="H37" i="6319"/>
  <c r="C38" i="6319"/>
  <c r="H41" i="6319"/>
  <c r="C42" i="6319"/>
  <c r="H2" i="6319"/>
  <c r="H8" i="6319"/>
  <c r="H19" i="6319"/>
  <c r="H23" i="6319"/>
  <c r="H27" i="6319"/>
  <c r="H34" i="6319"/>
  <c r="H38" i="6319"/>
  <c r="H42" i="6319"/>
  <c r="H11" i="6319"/>
  <c r="H14" i="6319"/>
  <c r="H16" i="6319"/>
  <c r="C20" i="6319"/>
  <c r="B24" i="6319"/>
  <c r="H28" i="6319"/>
  <c r="C35" i="6319"/>
  <c r="C39" i="6319"/>
  <c r="C43" i="6319"/>
  <c r="H20" i="6319"/>
  <c r="H24" i="6319"/>
  <c r="H29" i="6319"/>
  <c r="H35" i="6319"/>
  <c r="H39" i="6319"/>
  <c r="C44" i="6319"/>
  <c r="H9" i="6319"/>
  <c r="H12" i="6319"/>
  <c r="C21" i="6319"/>
  <c r="B25" i="6319"/>
  <c r="H30" i="6319"/>
  <c r="C36" i="6319"/>
  <c r="C40" i="6319"/>
  <c r="C45" i="6319"/>
  <c r="H3" i="6319"/>
  <c r="H17" i="6319"/>
  <c r="H21" i="6319"/>
  <c r="H25" i="6319"/>
  <c r="H31" i="6319"/>
  <c r="H36" i="6319"/>
  <c r="H40" i="6319"/>
  <c r="C46" i="6319"/>
  <c r="H7" i="6319"/>
  <c r="H15" i="6319"/>
  <c r="C22" i="6319"/>
  <c r="C37" i="6319"/>
  <c r="C41" i="6319"/>
  <c r="O30" i="6298" l="1"/>
  <c r="O20" i="6314"/>
  <c r="O22" i="6318" l="1"/>
  <c r="O19" i="6277"/>
  <c r="O25" i="6313" l="1"/>
  <c r="O18" i="6318"/>
  <c r="O22" i="6314" l="1"/>
  <c r="O21" i="6317"/>
  <c r="O26" i="6315"/>
  <c r="O25" i="6272"/>
  <c r="O21" i="6318"/>
  <c r="O20" i="6318"/>
  <c r="O19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4" i="6314"/>
  <c r="H10" i="6318" l="1"/>
  <c r="H5" i="6318"/>
  <c r="H9" i="6318"/>
  <c r="C22" i="6318"/>
  <c r="C37" i="6318"/>
  <c r="H4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3" i="6318"/>
  <c r="H29" i="6318"/>
  <c r="H6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7" i="6301"/>
  <c r="O35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49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8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29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6" i="6313" l="1"/>
  <c r="O26" i="6304"/>
  <c r="O25" i="6316" l="1"/>
  <c r="O20" i="6315"/>
  <c r="O37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1" i="6277" l="1"/>
  <c r="O32" i="6314"/>
  <c r="O34" i="6313" l="1"/>
  <c r="O29" i="6287"/>
  <c r="O34" i="6311" l="1"/>
  <c r="O36" i="6307"/>
  <c r="O18" i="6304"/>
  <c r="O20" i="6304"/>
  <c r="O27" i="6309"/>
  <c r="O34" i="6304"/>
  <c r="O27" i="6302"/>
  <c r="O18" i="6301"/>
  <c r="O24" i="6311" l="1"/>
  <c r="O27" i="6313"/>
  <c r="O28" i="6305"/>
  <c r="O22" i="6305"/>
  <c r="O22" i="6311" l="1"/>
  <c r="O26" i="6311"/>
  <c r="O46" i="6277"/>
  <c r="O29" i="6309"/>
  <c r="O24" i="6287"/>
  <c r="O31" i="6311"/>
  <c r="O29" i="6307" l="1"/>
  <c r="O33" i="6307"/>
  <c r="O38" i="6287"/>
  <c r="O40" i="6287"/>
  <c r="O36" i="6287"/>
  <c r="O21" i="6315"/>
  <c r="O28" i="6315"/>
  <c r="O23" i="6314"/>
  <c r="O47" i="6277"/>
  <c r="O39" i="6277"/>
  <c r="O50" i="6277"/>
  <c r="O25" i="6315"/>
  <c r="O29" i="6313"/>
  <c r="O22" i="6309"/>
  <c r="O32" i="6315" l="1"/>
  <c r="O19" i="6315"/>
  <c r="O24" i="6305"/>
  <c r="O29" i="6306"/>
  <c r="O20" i="6302" l="1"/>
  <c r="O34" i="6315"/>
  <c r="O31" i="6314" l="1"/>
  <c r="O25" i="6309"/>
  <c r="O22" i="6307"/>
  <c r="O18" i="6305"/>
  <c r="O30" i="6305"/>
  <c r="O31" i="6305"/>
  <c r="O35" i="6307" l="1"/>
  <c r="O23" i="6307"/>
  <c r="O24" i="6302"/>
  <c r="O35" i="6302"/>
  <c r="O19" i="6302"/>
  <c r="O29" i="6314"/>
  <c r="O28" i="6314"/>
  <c r="O19" i="6313"/>
  <c r="O33" i="6315" l="1"/>
  <c r="O31" i="6315"/>
  <c r="O31" i="6304"/>
  <c r="O30" i="6304"/>
  <c r="O23" i="6304"/>
  <c r="O26" i="6314"/>
  <c r="O18" i="6314"/>
  <c r="O32" i="6309"/>
  <c r="O23" i="6309"/>
  <c r="O31" i="6309"/>
  <c r="O23" i="6311" l="1"/>
  <c r="O22" i="6315"/>
  <c r="O25" i="6314"/>
  <c r="O25" i="6301"/>
  <c r="O31" i="6301"/>
  <c r="O22" i="6301"/>
  <c r="O24" i="6315" l="1"/>
  <c r="O23" i="6315"/>
  <c r="O3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0" i="6313"/>
  <c r="O22" i="6313"/>
  <c r="O32" i="6313"/>
  <c r="O29" i="6311"/>
  <c r="O27" i="6311"/>
  <c r="O30" i="6311"/>
  <c r="O39" i="6272"/>
  <c r="O27" i="6314"/>
  <c r="O30" i="6314"/>
  <c r="O21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2" i="6315"/>
  <c r="H9" i="6315"/>
  <c r="H37" i="6315"/>
  <c r="H17" i="6315"/>
  <c r="C37" i="6315"/>
  <c r="H20" i="6315"/>
  <c r="H8" i="6315"/>
  <c r="C19" i="6315"/>
  <c r="H21" i="6315"/>
  <c r="C39" i="6315"/>
  <c r="H12" i="6315"/>
  <c r="H4" i="6315"/>
  <c r="H23" i="6315"/>
  <c r="H10" i="6315"/>
  <c r="C20" i="6315"/>
  <c r="H6" i="6315"/>
  <c r="H5" i="6315"/>
  <c r="H26" i="6315"/>
  <c r="H29" i="6315"/>
  <c r="H41" i="6315"/>
  <c r="C41" i="6315"/>
  <c r="H42" i="6315"/>
  <c r="H18" i="6315"/>
  <c r="H14" i="6315"/>
  <c r="H34" i="6315"/>
  <c r="C42" i="6315"/>
  <c r="H7" i="6315"/>
  <c r="H33" i="6315"/>
  <c r="H11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4" i="6315"/>
  <c r="H27" i="6315"/>
  <c r="H31" i="6315"/>
  <c r="H35" i="6315"/>
  <c r="H39" i="6315"/>
  <c r="H3" i="6315"/>
  <c r="H25" i="6315"/>
  <c r="H28" i="6315"/>
  <c r="H16" i="6315"/>
  <c r="H36" i="6315"/>
  <c r="H40" i="6315"/>
  <c r="C44" i="6315"/>
  <c r="C21" i="6315"/>
  <c r="B25" i="6315"/>
  <c r="H19" i="6315"/>
  <c r="C36" i="6315"/>
  <c r="C40" i="6315"/>
  <c r="C17" i="6314"/>
  <c r="H7" i="6314"/>
  <c r="H10" i="6314"/>
  <c r="H26" i="6314"/>
  <c r="H36" i="6314"/>
  <c r="C44" i="6314"/>
  <c r="B25" i="6314"/>
  <c r="C36" i="6314"/>
  <c r="C40" i="6314"/>
  <c r="C45" i="6314"/>
  <c r="H4" i="6314"/>
  <c r="H13" i="6314"/>
  <c r="H23" i="6314"/>
  <c r="H27" i="6314"/>
  <c r="H32" i="6314"/>
  <c r="H37" i="6314"/>
  <c r="H41" i="6314"/>
  <c r="C46" i="6314"/>
  <c r="H9" i="6314"/>
  <c r="H20" i="6314"/>
  <c r="C22" i="6314"/>
  <c r="C37" i="6314"/>
  <c r="C41" i="6314"/>
  <c r="C47" i="6314"/>
  <c r="H6" i="6314"/>
  <c r="H18" i="6314"/>
  <c r="H14" i="6314"/>
  <c r="H24" i="6314"/>
  <c r="H28" i="6314"/>
  <c r="H33" i="6314"/>
  <c r="H38" i="6314"/>
  <c r="H42" i="6314"/>
  <c r="H15" i="6314"/>
  <c r="H30" i="6314"/>
  <c r="H40" i="6314"/>
  <c r="H8" i="6314"/>
  <c r="H17" i="6314"/>
  <c r="C21" i="6314"/>
  <c r="H31" i="6314"/>
  <c r="H5" i="6314"/>
  <c r="C19" i="6314"/>
  <c r="C23" i="6314"/>
  <c r="H34" i="6314"/>
  <c r="C38" i="6314"/>
  <c r="C42" i="6314"/>
  <c r="H3" i="6314"/>
  <c r="H11" i="6314"/>
  <c r="H22" i="6314"/>
  <c r="H25" i="6314"/>
  <c r="H29" i="6314"/>
  <c r="H35" i="6314"/>
  <c r="H39" i="6314"/>
  <c r="H2" i="6314"/>
  <c r="H12" i="6314"/>
  <c r="H19" i="6314"/>
  <c r="H21" i="6314"/>
  <c r="C20" i="6314"/>
  <c r="B24" i="6314"/>
  <c r="H16" i="6314"/>
  <c r="C35" i="6314"/>
  <c r="C39" i="6314"/>
  <c r="O31" i="6313" l="1"/>
  <c r="O21" i="6313"/>
  <c r="O28" i="6313"/>
  <c r="O19" i="6310"/>
  <c r="O22" i="6310"/>
  <c r="O24" i="6303"/>
  <c r="O27" i="6303"/>
  <c r="O29" i="6303"/>
  <c r="O27" i="6307"/>
  <c r="O24" i="6307"/>
  <c r="O26" i="6301" l="1"/>
  <c r="O23" i="6313"/>
  <c r="O24" i="6313" l="1"/>
  <c r="O30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5" i="6313"/>
  <c r="H22" i="6313"/>
  <c r="C37" i="6313"/>
  <c r="H3" i="6313"/>
  <c r="H17" i="6313"/>
  <c r="C23" i="6313"/>
  <c r="H32" i="6313"/>
  <c r="C38" i="6313"/>
  <c r="C43" i="6313"/>
  <c r="H9" i="6313"/>
  <c r="C22" i="6313"/>
  <c r="C45" i="6313"/>
  <c r="C17" i="6313"/>
  <c r="H6" i="6313"/>
  <c r="H10" i="6313"/>
  <c r="H4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8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1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0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6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4" i="6309"/>
  <c r="C17" i="6309"/>
  <c r="H3" i="6309"/>
  <c r="H13" i="6309"/>
  <c r="H19" i="6309"/>
  <c r="H30" i="6309"/>
  <c r="C37" i="6309"/>
  <c r="C43" i="6309"/>
  <c r="H17" i="6309"/>
  <c r="C22" i="6309"/>
  <c r="H8" i="6309"/>
  <c r="H23" i="6309"/>
  <c r="C23" i="6309"/>
  <c r="H15" i="6309"/>
  <c r="H38" i="6309"/>
  <c r="C46" i="6309"/>
  <c r="H9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4" i="6301" l="1"/>
  <c r="O28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2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0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6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0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48" i="6277"/>
  <c r="O30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3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5" i="6277"/>
  <c r="O51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9" i="6272"/>
  <c r="H33" i="6272"/>
  <c r="H18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<sst xmlns="http://schemas.openxmlformats.org/spreadsheetml/2006/main" count="9661" uniqueCount="334">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</sst>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全体!$K$2:$K$703</c:f>
              <c:numCache>
                <c:formatCode>General</c:formatCode>
                <c:ptCount val="7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</c:numCache>
            </c:numRef>
          </c:xVal>
          <c:yVal>
            <c:numRef>
              <c:f>全体!$L$2:$L$703</c:f>
              <c:numCache>
                <c:formatCode>\+0.0;\-0.0;\±0</c:formatCode>
                <c:ptCount val="70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-59.914407988587733</c:v>
                </c:pt>
                <c:pt idx="1">
                  <c:v>-10.556348074179743</c:v>
                </c:pt>
                <c:pt idx="2">
                  <c:v>-25.112107623318387</c:v>
                </c:pt>
                <c:pt idx="3">
                  <c:v>-23.001631321370311</c:v>
                </c:pt>
                <c:pt idx="4">
                  <c:v>-2.3706896551724137</c:v>
                </c:pt>
                <c:pt idx="5">
                  <c:v>-55.194805194805198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120</c:v>
                </c:pt>
                <c:pt idx="1">
                  <c:v>236</c:v>
                </c:pt>
                <c:pt idx="2">
                  <c:v>246</c:v>
                </c:pt>
                <c:pt idx="3">
                  <c:v>226</c:v>
                </c:pt>
                <c:pt idx="4">
                  <c:v>134</c:v>
                </c:pt>
                <c:pt idx="5">
                  <c:v>89</c:v>
                </c:pt>
                <c:pt idx="6">
                  <c:v>31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佐藤成浩!$L$2:$L$57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689.09090909090912</c:v>
                </c:pt>
                <c:pt idx="1">
                  <c:v>1378.1818181818182</c:v>
                </c:pt>
                <c:pt idx="2">
                  <c:v>1164.8148148148148</c:v>
                </c:pt>
                <c:pt idx="3">
                  <c:v>113.04347826086956</c:v>
                </c:pt>
                <c:pt idx="4">
                  <c:v>793.93939393939399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中村花菜!$L$2:$L$42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-1342.5</c:v>
                </c:pt>
                <c:pt idx="1">
                  <c:v>137.5</c:v>
                </c:pt>
                <c:pt idx="2">
                  <c:v>-1474.3589743589744</c:v>
                </c:pt>
                <c:pt idx="3">
                  <c:v>-675.67567567567562</c:v>
                </c:pt>
                <c:pt idx="4">
                  <c:v>-354.83870967741933</c:v>
                </c:pt>
                <c:pt idx="5">
                  <c:v>-835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17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山本悠介!$L$2:$L$47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1422.2222222222222</c:v>
                </c:pt>
                <c:pt idx="1">
                  <c:v>986.66666666666663</c:v>
                </c:pt>
                <c:pt idx="2">
                  <c:v>34.090909090909093</c:v>
                </c:pt>
                <c:pt idx="3">
                  <c:v>958.53658536585363</c:v>
                </c:pt>
                <c:pt idx="4">
                  <c:v>757.89473684210532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22</c:v>
                </c:pt>
                <c:pt idx="3">
                  <c:v>16</c:v>
                </c:pt>
                <c:pt idx="4">
                  <c:v>14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清水常緑!$L$2:$L$51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-1628.5714285714287</c:v>
                </c:pt>
                <c:pt idx="1">
                  <c:v>600</c:v>
                </c:pt>
                <c:pt idx="2">
                  <c:v>131.25</c:v>
                </c:pt>
                <c:pt idx="3">
                  <c:v>-1191.304347826087</c:v>
                </c:pt>
                <c:pt idx="4">
                  <c:v>-989.47368421052636</c:v>
                </c:pt>
                <c:pt idx="5">
                  <c:v>1469.2307692307693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12</c:v>
                </c:pt>
                <c:pt idx="2">
                  <c:v>17</c:v>
                </c:pt>
                <c:pt idx="3">
                  <c:v>10</c:v>
                </c:pt>
                <c:pt idx="4">
                  <c:v>10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所附快和!$L$2:$L$28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-2307.6923076923076</c:v>
                </c:pt>
                <c:pt idx="1">
                  <c:v>-1115.3846153846155</c:v>
                </c:pt>
                <c:pt idx="2">
                  <c:v>-1092</c:v>
                </c:pt>
                <c:pt idx="3">
                  <c:v>577.27272727272725</c:v>
                </c:pt>
                <c:pt idx="4">
                  <c:v>2725</c:v>
                </c:pt>
                <c:pt idx="5">
                  <c:v>-418.18181818181819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3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長野柊馬!$L$2:$L$46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109.09090909090909</c:v>
                </c:pt>
                <c:pt idx="1">
                  <c:v>-1061.3636363636363</c:v>
                </c:pt>
                <c:pt idx="2">
                  <c:v>2346.1538461538462</c:v>
                </c:pt>
                <c:pt idx="3">
                  <c:v>585.29411764705878</c:v>
                </c:pt>
                <c:pt idx="4">
                  <c:v>1050</c:v>
                </c:pt>
                <c:pt idx="5">
                  <c:v>1317.6470588235295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20</c:v>
                </c:pt>
                <c:pt idx="3">
                  <c:v>17</c:v>
                </c:pt>
                <c:pt idx="4">
                  <c:v>9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西野修世!$L$2:$L$6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1625</c:v>
                </c:pt>
                <c:pt idx="1">
                  <c:v>-5375</c:v>
                </c:pt>
                <c:pt idx="2">
                  <c:v>-500</c:v>
                </c:pt>
                <c:pt idx="3">
                  <c:v>-1000</c:v>
                </c:pt>
                <c:pt idx="4">
                  <c:v>500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高橋英将!$L$2:$L$4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-2000</c:v>
                </c:pt>
                <c:pt idx="1">
                  <c:v>-2050</c:v>
                </c:pt>
                <c:pt idx="2">
                  <c:v>0</c:v>
                </c:pt>
                <c:pt idx="3">
                  <c:v>-3000</c:v>
                </c:pt>
                <c:pt idx="4">
                  <c:v>-300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5BA0DC-D2E8-43E1-B958-05F76B16C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B1D03C-FB84-4C92-9C4B-84549FD54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87D209-08DE-4887-9010-C4F03A90E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701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55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40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49</v>
      </c>
    </row>
    <row r="42" spans="1:2">
      <c r="A42" t="s">
        <v>277</v>
      </c>
      <c r="B42">
        <v>26</v>
      </c>
    </row>
    <row r="43" spans="1:2">
      <c r="A43" t="s">
        <v>276</v>
      </c>
      <c r="B43">
        <v>44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4</v>
      </c>
    </row>
    <row r="47" spans="1:2">
      <c r="A47" t="s">
        <v>333</v>
      </c>
      <c r="B47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0.42621957876633176</v>
      </c>
      <c r="C2" s="113"/>
      <c r="D2" s="110"/>
      <c r="E2" s="111"/>
      <c r="F2" s="110"/>
      <c r="G2" s="111"/>
      <c r="H2" s="112">
        <v>0.88702167791282482</v>
      </c>
      <c r="I2" s="113"/>
      <c r="J2" s="112">
        <v>0.61545452295955583</v>
      </c>
      <c r="K2" s="113"/>
      <c r="L2" s="112">
        <v>0.6636116442922757</v>
      </c>
      <c r="M2" s="113"/>
      <c r="N2" s="112">
        <v>0.78654657627194258</v>
      </c>
      <c r="O2" s="113"/>
      <c r="P2" s="112">
        <v>0.57175358329739134</v>
      </c>
      <c r="Q2" s="113"/>
      <c r="R2" s="112">
        <v>0.42954715181060499</v>
      </c>
      <c r="S2" s="113"/>
      <c r="T2" s="112">
        <v>4.1937005852667575E-2</v>
      </c>
      <c r="U2" s="113"/>
      <c r="V2" s="112">
        <v>0.32707186126461574</v>
      </c>
      <c r="W2" s="113"/>
      <c r="X2" s="112">
        <v>1.3064176980575486E-2</v>
      </c>
      <c r="Y2" s="113"/>
      <c r="Z2" s="112">
        <v>0.26031870066668567</v>
      </c>
      <c r="AA2" s="113"/>
      <c r="AB2" s="112">
        <v>0.19542023125943045</v>
      </c>
      <c r="AC2" s="113"/>
      <c r="AD2" s="112">
        <v>0.41918832057188005</v>
      </c>
      <c r="AE2" s="113"/>
      <c r="AF2" s="112">
        <v>-0.25087844996800091</v>
      </c>
      <c r="AG2" s="113"/>
      <c r="AH2" s="112">
        <v>0.20067527584345918</v>
      </c>
      <c r="AI2" s="113"/>
    </row>
    <row r="3" spans="1:35">
      <c r="A3" s="36">
        <v>1</v>
      </c>
      <c r="B3" s="37" t="s">
        <v>114</v>
      </c>
      <c r="C3" s="106">
        <v>175.25</v>
      </c>
      <c r="D3" s="37" t="s">
        <v>263</v>
      </c>
      <c r="E3" s="38">
        <v>625.60000000000025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621.1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304</v>
      </c>
      <c r="AA4" s="50">
        <v>0.35449735449735448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55</v>
      </c>
      <c r="D5" s="45" t="s">
        <v>276</v>
      </c>
      <c r="E5" s="46">
        <v>498.00000000000017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333</v>
      </c>
      <c r="S5" s="50">
        <v>0</v>
      </c>
      <c r="T5" s="47" t="s">
        <v>216</v>
      </c>
      <c r="U5" s="51">
        <v>8496.2962962962956</v>
      </c>
      <c r="V5" s="47" t="s">
        <v>333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0.35238095238095241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49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175</v>
      </c>
      <c r="U6" s="51">
        <v>8400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45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175</v>
      </c>
      <c r="W7" s="51">
        <v>-2950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276</v>
      </c>
      <c r="C8" s="107">
        <v>44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0.28045325779036828</v>
      </c>
      <c r="R8" s="47" t="s">
        <v>169</v>
      </c>
      <c r="S8" s="50">
        <v>9.4890510948905105E-2</v>
      </c>
      <c r="T8" s="47" t="s">
        <v>231</v>
      </c>
      <c r="U8" s="51">
        <v>7975</v>
      </c>
      <c r="V8" s="47" t="s">
        <v>297</v>
      </c>
      <c r="W8" s="51">
        <v>-3530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244</v>
      </c>
      <c r="AG8" s="50">
        <v>0.5161290322580645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40</v>
      </c>
      <c r="D9" s="45" t="s">
        <v>168</v>
      </c>
      <c r="E9" s="46">
        <v>154.39999999999998</v>
      </c>
      <c r="F9" s="47" t="s">
        <v>263</v>
      </c>
      <c r="G9" s="59">
        <v>13.902222222222228</v>
      </c>
      <c r="H9" s="47" t="s">
        <v>263</v>
      </c>
      <c r="I9" s="48">
        <v>2.1111111111111112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276</v>
      </c>
      <c r="O9" s="49">
        <v>0.68181818181818177</v>
      </c>
      <c r="P9" s="47" t="s">
        <v>162</v>
      </c>
      <c r="Q9" s="50">
        <v>0.26923076923076922</v>
      </c>
      <c r="R9" s="47" t="s">
        <v>276</v>
      </c>
      <c r="S9" s="50">
        <v>9.841269841269841E-2</v>
      </c>
      <c r="T9" s="47" t="s">
        <v>264</v>
      </c>
      <c r="U9" s="51">
        <v>7966.666666666667</v>
      </c>
      <c r="V9" s="47" t="s">
        <v>191</v>
      </c>
      <c r="W9" s="51">
        <v>-3740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255</v>
      </c>
      <c r="C10" s="107">
        <v>30</v>
      </c>
      <c r="D10" s="45" t="s">
        <v>205</v>
      </c>
      <c r="E10" s="46">
        <v>141.1</v>
      </c>
      <c r="F10" s="47" t="s">
        <v>276</v>
      </c>
      <c r="G10" s="59">
        <v>11.318181818181822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0.46153846153846156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265</v>
      </c>
      <c r="C11" s="107">
        <v>29</v>
      </c>
      <c r="D11" s="45" t="s">
        <v>231</v>
      </c>
      <c r="E11" s="46">
        <v>112.5</v>
      </c>
      <c r="F11" s="47" t="s">
        <v>169</v>
      </c>
      <c r="G11" s="59">
        <v>11.292727272727273</v>
      </c>
      <c r="H11" s="47" t="s">
        <v>276</v>
      </c>
      <c r="I11" s="48">
        <v>2.1590909090909092</v>
      </c>
      <c r="J11" s="47" t="s">
        <v>163</v>
      </c>
      <c r="K11" s="49">
        <v>0.375</v>
      </c>
      <c r="L11" s="47" t="s">
        <v>333</v>
      </c>
      <c r="M11" s="49">
        <v>0</v>
      </c>
      <c r="N11" s="47" t="s">
        <v>263</v>
      </c>
      <c r="O11" s="49">
        <v>0.64444444444444449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0.70666666666666667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216</v>
      </c>
      <c r="C12" s="107">
        <v>27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2.2000000000000002</v>
      </c>
      <c r="J12" s="47" t="s">
        <v>263</v>
      </c>
      <c r="K12" s="49">
        <v>0.35555555555555557</v>
      </c>
      <c r="L12" s="47" t="s">
        <v>191</v>
      </c>
      <c r="M12" s="49">
        <v>7.1428571428571425E-2</v>
      </c>
      <c r="N12" s="47" t="s">
        <v>169</v>
      </c>
      <c r="O12" s="49">
        <v>0.63636363636363635</v>
      </c>
      <c r="P12" s="47" t="s">
        <v>179</v>
      </c>
      <c r="Q12" s="50">
        <v>0.24427480916030533</v>
      </c>
      <c r="R12" s="47" t="s">
        <v>179</v>
      </c>
      <c r="S12" s="50">
        <v>0.10687022900763359</v>
      </c>
      <c r="T12" s="47" t="s">
        <v>244</v>
      </c>
      <c r="U12" s="51">
        <v>7722.5806451612907</v>
      </c>
      <c r="V12" s="47" t="s">
        <v>263</v>
      </c>
      <c r="W12" s="51">
        <v>-4232.5581395348836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277</v>
      </c>
      <c r="C13" s="107">
        <v>26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0.34545454545454546</v>
      </c>
      <c r="L13" s="47" t="s">
        <v>263</v>
      </c>
      <c r="M13" s="49">
        <v>0.1111111111111111</v>
      </c>
      <c r="N13" s="47" t="s">
        <v>164</v>
      </c>
      <c r="O13" s="49">
        <v>0.6</v>
      </c>
      <c r="P13" s="47" t="s">
        <v>276</v>
      </c>
      <c r="Q13" s="50">
        <v>0.24126984126984127</v>
      </c>
      <c r="R13" s="47" t="s">
        <v>205</v>
      </c>
      <c r="S13" s="50">
        <v>0.10714285714285714</v>
      </c>
      <c r="T13" s="47" t="s">
        <v>333</v>
      </c>
      <c r="U13" s="51">
        <v>7700</v>
      </c>
      <c r="V13" s="47" t="s">
        <v>258</v>
      </c>
      <c r="W13" s="51">
        <v>-4254.545454545455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324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169</v>
      </c>
      <c r="U14" s="51">
        <v>7598.8372093023254</v>
      </c>
      <c r="V14" s="47" t="s">
        <v>277</v>
      </c>
      <c r="W14" s="51">
        <v>-4312</v>
      </c>
      <c r="X14" s="47" t="s">
        <v>277</v>
      </c>
      <c r="Y14" s="50">
        <v>0.24444444444444444</v>
      </c>
      <c r="Z14" s="47" t="s">
        <v>196</v>
      </c>
      <c r="AA14" s="50">
        <v>0.25</v>
      </c>
      <c r="AB14" s="47" t="s">
        <v>235</v>
      </c>
      <c r="AC14" s="50">
        <v>0.63829787234042556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0.31818181818181818</v>
      </c>
      <c r="L15" s="47" t="s">
        <v>276</v>
      </c>
      <c r="M15" s="49">
        <v>0.15909090909090909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169</v>
      </c>
      <c r="W15" s="51">
        <v>-4717.9487179487178</v>
      </c>
      <c r="X15" s="47" t="s">
        <v>195</v>
      </c>
      <c r="Y15" s="50">
        <v>0.23349056603773585</v>
      </c>
      <c r="Z15" s="47" t="s">
        <v>191</v>
      </c>
      <c r="AA15" s="50">
        <v>0.24347826086956523</v>
      </c>
      <c r="AB15" s="47" t="s">
        <v>244</v>
      </c>
      <c r="AC15" s="50">
        <v>0.62962962962962965</v>
      </c>
      <c r="AD15" s="47" t="s">
        <v>304</v>
      </c>
      <c r="AE15" s="50">
        <v>0.35820895522388058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0.18181818181818182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276</v>
      </c>
      <c r="U16" s="51">
        <v>7235.5263157894733</v>
      </c>
      <c r="V16" s="47" t="s">
        <v>202</v>
      </c>
      <c r="W16" s="51">
        <v>-4800</v>
      </c>
      <c r="X16" s="47" t="s">
        <v>333</v>
      </c>
      <c r="Y16" s="50">
        <v>0.23076923076923078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324</v>
      </c>
      <c r="W17" s="51">
        <v>-4866.666666666667</v>
      </c>
      <c r="X17" s="47" t="s">
        <v>272</v>
      </c>
      <c r="Y17" s="50">
        <v>0.22911051212938005</v>
      </c>
      <c r="Z17" s="47" t="s">
        <v>297</v>
      </c>
      <c r="AA17" s="50">
        <v>0.2318840579710145</v>
      </c>
      <c r="AB17" s="47" t="s">
        <v>169</v>
      </c>
      <c r="AC17" s="50">
        <v>0.609375</v>
      </c>
      <c r="AD17" s="47" t="s">
        <v>169</v>
      </c>
      <c r="AE17" s="50">
        <v>0.35365853658536583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277</v>
      </c>
      <c r="K18" s="49">
        <v>0.26923076923076922</v>
      </c>
      <c r="L18" s="47" t="s">
        <v>213</v>
      </c>
      <c r="M18" s="49">
        <v>0.2</v>
      </c>
      <c r="N18" s="47" t="s">
        <v>114</v>
      </c>
      <c r="O18" s="49">
        <v>0.50213980028530669</v>
      </c>
      <c r="P18" s="47" t="s">
        <v>304</v>
      </c>
      <c r="Q18" s="50">
        <v>0.22222222222222221</v>
      </c>
      <c r="R18" s="47" t="s">
        <v>263</v>
      </c>
      <c r="S18" s="50">
        <v>0.12181303116147309</v>
      </c>
      <c r="T18" s="47" t="s">
        <v>227</v>
      </c>
      <c r="U18" s="51">
        <v>7161.9047619047615</v>
      </c>
      <c r="V18" s="47" t="s">
        <v>162</v>
      </c>
      <c r="W18" s="51">
        <v>-5000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276</v>
      </c>
      <c r="AC18" s="50">
        <v>0.5714285714285714</v>
      </c>
      <c r="AD18" s="47" t="s">
        <v>216</v>
      </c>
      <c r="AE18" s="50">
        <v>0.34615384615384615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238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161</v>
      </c>
      <c r="U19" s="51">
        <v>7025</v>
      </c>
      <c r="V19" s="47" t="s">
        <v>203</v>
      </c>
      <c r="W19" s="51">
        <v>-5080</v>
      </c>
      <c r="X19" s="47" t="s">
        <v>269</v>
      </c>
      <c r="Y19" s="50">
        <v>0.21768707482993196</v>
      </c>
      <c r="Z19" s="47" t="s">
        <v>272</v>
      </c>
      <c r="AA19" s="50">
        <v>0.22641509433962265</v>
      </c>
      <c r="AB19" s="47" t="s">
        <v>228</v>
      </c>
      <c r="AC19" s="50">
        <v>0.56666666666666665</v>
      </c>
      <c r="AD19" s="47" t="s">
        <v>114</v>
      </c>
      <c r="AE19" s="50">
        <v>0.33703071672354951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2.4893009985734667</v>
      </c>
      <c r="J20" s="47" t="s">
        <v>216</v>
      </c>
      <c r="K20" s="49">
        <v>0.25925925925925924</v>
      </c>
      <c r="L20" s="47" t="s">
        <v>244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0.21272902603664418</v>
      </c>
      <c r="R20" s="47" t="s">
        <v>324</v>
      </c>
      <c r="S20" s="50">
        <v>0.125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255</v>
      </c>
      <c r="Y20" s="50">
        <v>0.215962441314554</v>
      </c>
      <c r="Z20" s="47" t="s">
        <v>114</v>
      </c>
      <c r="AA20" s="50">
        <v>0.22603664416586305</v>
      </c>
      <c r="AB20" s="47" t="s">
        <v>265</v>
      </c>
      <c r="AC20" s="50">
        <v>0.56140350877192979</v>
      </c>
      <c r="AD20" s="47" t="s">
        <v>272</v>
      </c>
      <c r="AE20" s="50">
        <v>0.33333333333333331</v>
      </c>
      <c r="AF20" s="47" t="s">
        <v>277</v>
      </c>
      <c r="AG20" s="50">
        <v>0.4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0.25677603423680456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238</v>
      </c>
      <c r="U21" s="51">
        <v>6914.7058823529414</v>
      </c>
      <c r="V21" s="47" t="s">
        <v>265</v>
      </c>
      <c r="W21" s="51">
        <v>-5379.166666666667</v>
      </c>
      <c r="X21" s="47" t="s">
        <v>263</v>
      </c>
      <c r="Y21" s="50">
        <v>0.21246458923512748</v>
      </c>
      <c r="Z21" s="47" t="s">
        <v>263</v>
      </c>
      <c r="AA21" s="50">
        <v>0.22096317280453256</v>
      </c>
      <c r="AB21" s="47" t="s">
        <v>272</v>
      </c>
      <c r="AC21" s="50">
        <v>0.55294117647058827</v>
      </c>
      <c r="AD21" s="47" t="s">
        <v>177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-0.17346647646219709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0.20924574209245742</v>
      </c>
      <c r="R22" s="47" t="s">
        <v>162</v>
      </c>
      <c r="S22" s="50">
        <v>0.12820512820512819</v>
      </c>
      <c r="T22" s="47" t="s">
        <v>195</v>
      </c>
      <c r="U22" s="51">
        <v>6763.2075471698117</v>
      </c>
      <c r="V22" s="47" t="s">
        <v>223</v>
      </c>
      <c r="W22" s="51">
        <v>-5450</v>
      </c>
      <c r="X22" s="47" t="s">
        <v>177</v>
      </c>
      <c r="Y22" s="50">
        <v>0.21052631578947367</v>
      </c>
      <c r="Z22" s="47" t="s">
        <v>277</v>
      </c>
      <c r="AA22" s="50">
        <v>0.21666666666666667</v>
      </c>
      <c r="AB22" s="47" t="s">
        <v>114</v>
      </c>
      <c r="AC22" s="50">
        <v>0.55215311004784684</v>
      </c>
      <c r="AD22" s="47" t="s">
        <v>205</v>
      </c>
      <c r="AE22" s="50">
        <v>0.33333333333333331</v>
      </c>
      <c r="AF22" s="47" t="s">
        <v>272</v>
      </c>
      <c r="AG22" s="50">
        <v>0.38961038961038963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272</v>
      </c>
      <c r="K23" s="49">
        <v>0.24489795918367346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191</v>
      </c>
      <c r="S23" s="50">
        <v>0.13043478260869565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228</v>
      </c>
      <c r="Y23" s="50">
        <v>0.20979020979020979</v>
      </c>
      <c r="Z23" s="47" t="s">
        <v>238</v>
      </c>
      <c r="AA23" s="50">
        <v>0.21621621621621623</v>
      </c>
      <c r="AB23" s="47" t="s">
        <v>161</v>
      </c>
      <c r="AC23" s="50">
        <v>0.53846153846153844</v>
      </c>
      <c r="AD23" s="47" t="s">
        <v>195</v>
      </c>
      <c r="AE23" s="50">
        <v>0.33082706766917291</v>
      </c>
      <c r="AF23" s="47" t="s">
        <v>179</v>
      </c>
      <c r="AG23" s="50">
        <v>0.375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333</v>
      </c>
      <c r="E24" s="46">
        <v>-20.400000000000002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191</v>
      </c>
      <c r="K24" s="49">
        <v>0.21428571428571427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272</v>
      </c>
      <c r="Q24" s="50">
        <v>0.20754716981132076</v>
      </c>
      <c r="R24" s="47" t="s">
        <v>175</v>
      </c>
      <c r="S24" s="50">
        <v>0.13333333333333333</v>
      </c>
      <c r="T24" s="47" t="s">
        <v>277</v>
      </c>
      <c r="U24" s="51">
        <v>6733.333333333333</v>
      </c>
      <c r="V24" s="47" t="s">
        <v>164</v>
      </c>
      <c r="W24" s="51">
        <v>-5500</v>
      </c>
      <c r="X24" s="47" t="s">
        <v>244</v>
      </c>
      <c r="Y24" s="50">
        <v>0.20930232558139536</v>
      </c>
      <c r="Z24" s="47" t="s">
        <v>205</v>
      </c>
      <c r="AA24" s="50">
        <v>0.21428571428571427</v>
      </c>
      <c r="AB24" s="47" t="s">
        <v>195</v>
      </c>
      <c r="AC24" s="50">
        <v>0.53535353535353536</v>
      </c>
      <c r="AD24" s="47" t="s">
        <v>244</v>
      </c>
      <c r="AE24" s="50">
        <v>0.32</v>
      </c>
      <c r="AF24" s="47" t="s">
        <v>213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227</v>
      </c>
      <c r="G25" s="59">
        <v>-3.7071428571428582</v>
      </c>
      <c r="H25" s="47" t="s">
        <v>333</v>
      </c>
      <c r="I25" s="48">
        <v>2.5</v>
      </c>
      <c r="J25" s="47" t="s">
        <v>164</v>
      </c>
      <c r="K25" s="49">
        <v>0.2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255</v>
      </c>
      <c r="Q25" s="50">
        <v>0.20657276995305165</v>
      </c>
      <c r="R25" s="47" t="s">
        <v>199</v>
      </c>
      <c r="S25" s="50">
        <v>0.13333333333333333</v>
      </c>
      <c r="T25" s="47" t="s">
        <v>324</v>
      </c>
      <c r="U25" s="51">
        <v>6600</v>
      </c>
      <c r="V25" s="47" t="s">
        <v>272</v>
      </c>
      <c r="W25" s="51">
        <v>-5641.7910447761196</v>
      </c>
      <c r="X25" s="47" t="s">
        <v>203</v>
      </c>
      <c r="Y25" s="50">
        <v>0.20930232558139536</v>
      </c>
      <c r="Z25" s="47" t="s">
        <v>235</v>
      </c>
      <c r="AA25" s="50">
        <v>0.21019108280254778</v>
      </c>
      <c r="AB25" s="47" t="s">
        <v>227</v>
      </c>
      <c r="AC25" s="50">
        <v>0.53125</v>
      </c>
      <c r="AD25" s="47" t="s">
        <v>163</v>
      </c>
      <c r="AE25" s="50">
        <v>0.31818181818181818</v>
      </c>
      <c r="AF25" s="47" t="s">
        <v>265</v>
      </c>
      <c r="AG25" s="50">
        <v>0.37037037037037035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179</v>
      </c>
      <c r="E26" s="46">
        <v>-34.6</v>
      </c>
      <c r="F26" s="47" t="s">
        <v>272</v>
      </c>
      <c r="G26" s="59">
        <v>-4.8285714285714274</v>
      </c>
      <c r="H26" s="47" t="s">
        <v>227</v>
      </c>
      <c r="I26" s="48">
        <v>2.5714285714285716</v>
      </c>
      <c r="J26" s="47" t="s">
        <v>228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-5770.588235294118</v>
      </c>
      <c r="X26" s="47" t="s">
        <v>163</v>
      </c>
      <c r="Y26" s="50">
        <v>0.20289855072463769</v>
      </c>
      <c r="Z26" s="47" t="s">
        <v>169</v>
      </c>
      <c r="AA26" s="50">
        <v>0.19951338199513383</v>
      </c>
      <c r="AB26" s="47" t="s">
        <v>258</v>
      </c>
      <c r="AC26" s="50">
        <v>0.52941176470588236</v>
      </c>
      <c r="AD26" s="47" t="s">
        <v>276</v>
      </c>
      <c r="AE26" s="50">
        <v>0.31531531531531531</v>
      </c>
      <c r="AF26" s="47" t="s">
        <v>263</v>
      </c>
      <c r="AG26" s="50">
        <v>0.36363636363636365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0.2</v>
      </c>
      <c r="L27" s="47" t="s">
        <v>114</v>
      </c>
      <c r="M27" s="49">
        <v>0.24821683309557774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114</v>
      </c>
      <c r="S27" s="50">
        <v>0.13481195756991321</v>
      </c>
      <c r="T27" s="47" t="s">
        <v>114</v>
      </c>
      <c r="U27" s="51">
        <v>6577.5158658204891</v>
      </c>
      <c r="V27" s="47" t="s">
        <v>114</v>
      </c>
      <c r="W27" s="51">
        <v>-5812.1602288984259</v>
      </c>
      <c r="X27" s="47" t="s">
        <v>114</v>
      </c>
      <c r="Y27" s="50">
        <v>0.20154291224686596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238</v>
      </c>
      <c r="AE27" s="50">
        <v>0.3</v>
      </c>
      <c r="AF27" s="47" t="s">
        <v>114</v>
      </c>
      <c r="AG27" s="50">
        <v>0.36355394378966455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277</v>
      </c>
      <c r="G28" s="59">
        <v>-6.1615384615384592</v>
      </c>
      <c r="H28" s="47" t="s">
        <v>272</v>
      </c>
      <c r="I28" s="48">
        <v>2.6326530612244898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333</v>
      </c>
      <c r="O28" s="49">
        <v>0.5</v>
      </c>
      <c r="P28" s="47" t="s">
        <v>269</v>
      </c>
      <c r="Q28" s="50">
        <v>0.19727891156462585</v>
      </c>
      <c r="R28" s="47" t="s">
        <v>269</v>
      </c>
      <c r="S28" s="50">
        <v>0.1360544217687075</v>
      </c>
      <c r="T28" s="47" t="s">
        <v>272</v>
      </c>
      <c r="U28" s="51">
        <v>6522.0779220779223</v>
      </c>
      <c r="V28" s="47" t="s">
        <v>276</v>
      </c>
      <c r="W28" s="51">
        <v>-5825.8064516129034</v>
      </c>
      <c r="X28" s="47" t="s">
        <v>276</v>
      </c>
      <c r="Y28" s="50">
        <v>0.2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195</v>
      </c>
      <c r="AG28" s="50">
        <v>0.35849056603773582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324</v>
      </c>
      <c r="M29" s="49">
        <v>0.25</v>
      </c>
      <c r="N29" s="47" t="s">
        <v>195</v>
      </c>
      <c r="O29" s="49">
        <v>0.49152542372881358</v>
      </c>
      <c r="P29" s="47" t="s">
        <v>228</v>
      </c>
      <c r="Q29" s="50">
        <v>0.19580419580419581</v>
      </c>
      <c r="R29" s="47" t="s">
        <v>277</v>
      </c>
      <c r="S29" s="50">
        <v>0.1388888888888889</v>
      </c>
      <c r="T29" s="47" t="s">
        <v>269</v>
      </c>
      <c r="U29" s="51">
        <v>6444.8275862068967</v>
      </c>
      <c r="V29" s="47" t="s">
        <v>168</v>
      </c>
      <c r="W29" s="51">
        <v>-5835.7142857142853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235</v>
      </c>
      <c r="AE29" s="50">
        <v>0.25757575757575757</v>
      </c>
      <c r="AF29" s="47" t="s">
        <v>228</v>
      </c>
      <c r="AG29" s="50">
        <v>0.35714285714285715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228</v>
      </c>
      <c r="G30" s="59">
        <v>-8.8049999999999997</v>
      </c>
      <c r="H30" s="47" t="s">
        <v>241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238</v>
      </c>
      <c r="Q30" s="50">
        <v>0.18378378378378379</v>
      </c>
      <c r="R30" s="47" t="s">
        <v>244</v>
      </c>
      <c r="S30" s="50">
        <v>0.13953488372093023</v>
      </c>
      <c r="T30" s="47" t="s">
        <v>255</v>
      </c>
      <c r="U30" s="51">
        <v>6295.454545454545</v>
      </c>
      <c r="V30" s="47" t="s">
        <v>304</v>
      </c>
      <c r="W30" s="51">
        <v>-5882.1428571428569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235</v>
      </c>
      <c r="AG30" s="50">
        <v>0.34545454545454546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324</v>
      </c>
      <c r="E31" s="46">
        <v>-80.099999999999994</v>
      </c>
      <c r="F31" s="47" t="s">
        <v>238</v>
      </c>
      <c r="G31" s="59">
        <v>-9.6839999999999975</v>
      </c>
      <c r="H31" s="47" t="s">
        <v>304</v>
      </c>
      <c r="I31" s="48">
        <v>2.68</v>
      </c>
      <c r="J31" s="47" t="s">
        <v>258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191</v>
      </c>
      <c r="Q31" s="50">
        <v>0.18260869565217391</v>
      </c>
      <c r="R31" s="47" t="s">
        <v>297</v>
      </c>
      <c r="S31" s="50">
        <v>0.14492753623188406</v>
      </c>
      <c r="T31" s="47" t="s">
        <v>203</v>
      </c>
      <c r="U31" s="51">
        <v>6275</v>
      </c>
      <c r="V31" s="47" t="s">
        <v>177</v>
      </c>
      <c r="W31" s="51">
        <v>-5950</v>
      </c>
      <c r="X31" s="47" t="s">
        <v>179</v>
      </c>
      <c r="Y31" s="50">
        <v>0.19083969465648856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227</v>
      </c>
      <c r="AE31" s="50">
        <v>0.23076923076923078</v>
      </c>
      <c r="AF31" s="47" t="s">
        <v>175</v>
      </c>
      <c r="AG31" s="50">
        <v>0.33333333333333331</v>
      </c>
      <c r="AH31" s="47" t="s">
        <v>264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199</v>
      </c>
      <c r="E32" s="46">
        <v>-97.4</v>
      </c>
      <c r="F32" s="47" t="s">
        <v>333</v>
      </c>
      <c r="G32" s="59">
        <v>-10.200000000000001</v>
      </c>
      <c r="H32" s="47" t="s">
        <v>277</v>
      </c>
      <c r="I32" s="48">
        <v>2.6923076923076925</v>
      </c>
      <c r="J32" s="47" t="s">
        <v>297</v>
      </c>
      <c r="K32" s="49">
        <v>0.1111111111111111</v>
      </c>
      <c r="L32" s="47" t="s">
        <v>227</v>
      </c>
      <c r="M32" s="49">
        <v>0.2857142857142857</v>
      </c>
      <c r="N32" s="47" t="s">
        <v>277</v>
      </c>
      <c r="O32" s="49">
        <v>0.42307692307692307</v>
      </c>
      <c r="P32" s="47" t="s">
        <v>235</v>
      </c>
      <c r="Q32" s="50">
        <v>0.1751592356687898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213</v>
      </c>
      <c r="W32" s="51">
        <v>-5966.666666666667</v>
      </c>
      <c r="X32" s="47" t="s">
        <v>216</v>
      </c>
      <c r="Y32" s="50">
        <v>0.18435754189944134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277</v>
      </c>
      <c r="AE32" s="50">
        <v>0.23076923076923078</v>
      </c>
      <c r="AF32" s="47" t="s">
        <v>276</v>
      </c>
      <c r="AG32" s="50">
        <v>0.28947368421052633</v>
      </c>
      <c r="AH32" s="47" t="s">
        <v>297</v>
      </c>
      <c r="AI32" s="54">
        <v>35600</v>
      </c>
    </row>
    <row r="33" spans="1:35">
      <c r="A33" s="44">
        <v>31</v>
      </c>
      <c r="B33" s="45" t="s">
        <v>205</v>
      </c>
      <c r="C33" s="107">
        <v>4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213</v>
      </c>
      <c r="I33" s="48">
        <v>2.7</v>
      </c>
      <c r="J33" s="47" t="s">
        <v>238</v>
      </c>
      <c r="K33" s="49">
        <v>0.08</v>
      </c>
      <c r="L33" s="47" t="s">
        <v>272</v>
      </c>
      <c r="M33" s="49">
        <v>0.2857142857142857</v>
      </c>
      <c r="N33" s="47" t="s">
        <v>272</v>
      </c>
      <c r="O33" s="49">
        <v>0.40816326530612246</v>
      </c>
      <c r="P33" s="47" t="s">
        <v>262</v>
      </c>
      <c r="Q33" s="50">
        <v>0.17391304347826086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227</v>
      </c>
      <c r="W33" s="51">
        <v>-5992.8571428571431</v>
      </c>
      <c r="X33" s="47" t="s">
        <v>304</v>
      </c>
      <c r="Y33" s="50">
        <v>0.17460317460317459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164</v>
      </c>
      <c r="AE33" s="50">
        <v>0.22580645161290322</v>
      </c>
      <c r="AF33" s="47" t="s">
        <v>241</v>
      </c>
      <c r="AG33" s="50">
        <v>0.26666666666666666</v>
      </c>
      <c r="AH33" s="47" t="s">
        <v>213</v>
      </c>
      <c r="AI33" s="54">
        <v>34800</v>
      </c>
    </row>
    <row r="34" spans="1:35">
      <c r="A34" s="44">
        <v>32</v>
      </c>
      <c r="B34" s="45" t="s">
        <v>223</v>
      </c>
      <c r="C34" s="107">
        <v>4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228</v>
      </c>
      <c r="I34" s="48">
        <v>2.7</v>
      </c>
      <c r="J34" s="47" t="s">
        <v>213</v>
      </c>
      <c r="K34" s="49">
        <v>0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258</v>
      </c>
      <c r="Q34" s="50">
        <v>0.171875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262</v>
      </c>
      <c r="Y34" s="50">
        <v>0.17391304347826086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231</v>
      </c>
      <c r="AE34" s="50">
        <v>0.2</v>
      </c>
      <c r="AF34" s="47" t="s">
        <v>304</v>
      </c>
      <c r="AG34" s="50">
        <v>0.26190476190476192</v>
      </c>
      <c r="AH34" s="47" t="s">
        <v>167</v>
      </c>
      <c r="AI34" s="54">
        <v>34000</v>
      </c>
    </row>
    <row r="35" spans="1:35">
      <c r="A35" s="44">
        <v>33</v>
      </c>
      <c r="B35" s="45" t="s">
        <v>324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166</v>
      </c>
      <c r="K35" s="49">
        <v>0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277</v>
      </c>
      <c r="Q35" s="50">
        <v>0.16666666666666666</v>
      </c>
      <c r="R35" s="47" t="s">
        <v>264</v>
      </c>
      <c r="S35" s="50">
        <v>0.15384615384615385</v>
      </c>
      <c r="T35" s="47" t="s">
        <v>235</v>
      </c>
      <c r="U35" s="51">
        <v>5796.363636363636</v>
      </c>
      <c r="V35" s="47" t="s">
        <v>161</v>
      </c>
      <c r="W35" s="51">
        <v>-6514.2857142857147</v>
      </c>
      <c r="X35" s="47" t="s">
        <v>161</v>
      </c>
      <c r="Y35" s="50">
        <v>0.16883116883116883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258</v>
      </c>
      <c r="AE35" s="50">
        <v>0.18181818181818182</v>
      </c>
      <c r="AF35" s="47" t="s">
        <v>169</v>
      </c>
      <c r="AG35" s="50">
        <v>0.2558139534883721</v>
      </c>
      <c r="AH35" s="47" t="s">
        <v>241</v>
      </c>
      <c r="AI35" s="54">
        <v>34000</v>
      </c>
    </row>
    <row r="36" spans="1:35">
      <c r="A36" s="44">
        <v>34</v>
      </c>
      <c r="B36" s="45" t="s">
        <v>208</v>
      </c>
      <c r="C36" s="107">
        <v>3</v>
      </c>
      <c r="D36" s="45" t="s">
        <v>213</v>
      </c>
      <c r="E36" s="46">
        <v>-116.70000000000002</v>
      </c>
      <c r="F36" s="47" t="s">
        <v>235</v>
      </c>
      <c r="G36" s="59">
        <v>-11.722499999999997</v>
      </c>
      <c r="H36" s="47" t="s">
        <v>258</v>
      </c>
      <c r="I36" s="48">
        <v>2.7777777777777777</v>
      </c>
      <c r="J36" s="47" t="s">
        <v>167</v>
      </c>
      <c r="K36" s="49">
        <v>0</v>
      </c>
      <c r="L36" s="47" t="s">
        <v>228</v>
      </c>
      <c r="M36" s="49">
        <v>0.3</v>
      </c>
      <c r="N36" s="47" t="s">
        <v>269</v>
      </c>
      <c r="O36" s="49">
        <v>0.38095238095238093</v>
      </c>
      <c r="P36" s="47" t="s">
        <v>215</v>
      </c>
      <c r="Q36" s="50">
        <v>0.16666666666666666</v>
      </c>
      <c r="R36" s="47" t="s">
        <v>235</v>
      </c>
      <c r="S36" s="50">
        <v>0.16242038216560509</v>
      </c>
      <c r="T36" s="47" t="s">
        <v>263</v>
      </c>
      <c r="U36" s="51">
        <v>5748.484848484848</v>
      </c>
      <c r="V36" s="47" t="s">
        <v>244</v>
      </c>
      <c r="W36" s="51">
        <v>-6588.8888888888887</v>
      </c>
      <c r="X36" s="47" t="s">
        <v>238</v>
      </c>
      <c r="Y36" s="50">
        <v>0.15675675675675677</v>
      </c>
      <c r="Z36" s="47" t="s">
        <v>269</v>
      </c>
      <c r="AA36" s="50">
        <v>0.15646258503401361</v>
      </c>
      <c r="AB36" s="47" t="s">
        <v>277</v>
      </c>
      <c r="AC36" s="50">
        <v>0.38636363636363635</v>
      </c>
      <c r="AD36" s="47" t="s">
        <v>269</v>
      </c>
      <c r="AE36" s="50">
        <v>0.17391304347826086</v>
      </c>
      <c r="AF36" s="47" t="s">
        <v>177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262</v>
      </c>
      <c r="C37" s="107">
        <v>3</v>
      </c>
      <c r="D37" s="45" t="s">
        <v>114</v>
      </c>
      <c r="E37" s="46">
        <v>-121.60000000000016</v>
      </c>
      <c r="F37" s="47" t="s">
        <v>258</v>
      </c>
      <c r="G37" s="59">
        <v>-11.955555555555556</v>
      </c>
      <c r="H37" s="47" t="s">
        <v>235</v>
      </c>
      <c r="I37" s="48">
        <v>2.8250000000000002</v>
      </c>
      <c r="J37" s="47" t="s">
        <v>175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0.375</v>
      </c>
      <c r="P37" s="47" t="s">
        <v>164</v>
      </c>
      <c r="Q37" s="50">
        <v>0.16528925619834711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169</v>
      </c>
      <c r="Y37" s="50">
        <v>0.15571776155717762</v>
      </c>
      <c r="Z37" s="47" t="s">
        <v>333</v>
      </c>
      <c r="AA37" s="50">
        <v>0.15384615384615385</v>
      </c>
      <c r="AB37" s="47" t="s">
        <v>191</v>
      </c>
      <c r="AC37" s="50">
        <v>0.33333333333333331</v>
      </c>
      <c r="AD37" s="47" t="s">
        <v>203</v>
      </c>
      <c r="AE37" s="50">
        <v>0.16666666666666666</v>
      </c>
      <c r="AF37" s="47" t="s">
        <v>231</v>
      </c>
      <c r="AG37" s="50">
        <v>0.25</v>
      </c>
      <c r="AH37" s="47" t="s">
        <v>324</v>
      </c>
      <c r="AI37" s="54">
        <v>32800</v>
      </c>
    </row>
    <row r="38" spans="1:35">
      <c r="A38" s="44">
        <v>36</v>
      </c>
      <c r="B38" s="45" t="s">
        <v>175</v>
      </c>
      <c r="C38" s="107">
        <v>2</v>
      </c>
      <c r="D38" s="45" t="s">
        <v>166</v>
      </c>
      <c r="E38" s="46">
        <v>-127.99999999999999</v>
      </c>
      <c r="F38" s="47" t="s">
        <v>215</v>
      </c>
      <c r="G38" s="59">
        <v>-14.4</v>
      </c>
      <c r="H38" s="47" t="s">
        <v>297</v>
      </c>
      <c r="I38" s="48">
        <v>2.8888888888888888</v>
      </c>
      <c r="J38" s="47" t="s">
        <v>180</v>
      </c>
      <c r="K38" s="49">
        <v>0</v>
      </c>
      <c r="L38" s="47" t="s">
        <v>262</v>
      </c>
      <c r="M38" s="49">
        <v>0.33333333333333331</v>
      </c>
      <c r="N38" s="47" t="s">
        <v>258</v>
      </c>
      <c r="O38" s="49">
        <v>0.33333333333333331</v>
      </c>
      <c r="P38" s="47" t="s">
        <v>216</v>
      </c>
      <c r="Q38" s="50">
        <v>0.15083798882681565</v>
      </c>
      <c r="R38" s="47" t="s">
        <v>258</v>
      </c>
      <c r="S38" s="50">
        <v>0.171875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231</v>
      </c>
      <c r="Y38" s="50">
        <v>0.15384615384615385</v>
      </c>
      <c r="Z38" s="47" t="s">
        <v>265</v>
      </c>
      <c r="AA38" s="50">
        <v>0.14553990610328638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262</v>
      </c>
      <c r="AG38" s="50">
        <v>0.25</v>
      </c>
      <c r="AH38" s="47" t="s">
        <v>268</v>
      </c>
      <c r="AI38" s="54">
        <v>32100</v>
      </c>
    </row>
    <row r="39" spans="1:35">
      <c r="A39" s="44">
        <v>37</v>
      </c>
      <c r="B39" s="45" t="s">
        <v>177</v>
      </c>
      <c r="C39" s="107">
        <v>2</v>
      </c>
      <c r="D39" s="45" t="s">
        <v>208</v>
      </c>
      <c r="E39" s="46">
        <v>-132.69999999999999</v>
      </c>
      <c r="F39" s="47" t="s">
        <v>223</v>
      </c>
      <c r="G39" s="59">
        <v>-18.125</v>
      </c>
      <c r="H39" s="47" t="s">
        <v>269</v>
      </c>
      <c r="I39" s="48">
        <v>2.9047619047619047</v>
      </c>
      <c r="J39" s="47" t="s">
        <v>199</v>
      </c>
      <c r="K39" s="49">
        <v>0</v>
      </c>
      <c r="L39" s="47" t="s">
        <v>163</v>
      </c>
      <c r="M39" s="49">
        <v>0.375</v>
      </c>
      <c r="N39" s="47" t="s">
        <v>262</v>
      </c>
      <c r="O39" s="49">
        <v>0.33333333333333331</v>
      </c>
      <c r="P39" s="47" t="s">
        <v>213</v>
      </c>
      <c r="Q39" s="50">
        <v>0.14814814814814814</v>
      </c>
      <c r="R39" s="47" t="s">
        <v>202</v>
      </c>
      <c r="S39" s="50">
        <v>0.17647058823529413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241</v>
      </c>
      <c r="Y39" s="50">
        <v>0.15151515151515152</v>
      </c>
      <c r="Z39" s="47" t="s">
        <v>216</v>
      </c>
      <c r="AA39" s="50">
        <v>0.14525139664804471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164</v>
      </c>
      <c r="AG39" s="50">
        <v>0.2</v>
      </c>
      <c r="AH39" s="47" t="s">
        <v>333</v>
      </c>
      <c r="AI39" s="54">
        <v>31700</v>
      </c>
    </row>
    <row r="40" spans="1:35">
      <c r="A40" s="44">
        <v>38</v>
      </c>
      <c r="B40" s="45" t="s">
        <v>199</v>
      </c>
      <c r="C40" s="107">
        <v>2</v>
      </c>
      <c r="D40" s="45" t="s">
        <v>216</v>
      </c>
      <c r="E40" s="46">
        <v>-133.59999999999997</v>
      </c>
      <c r="F40" s="47" t="s">
        <v>297</v>
      </c>
      <c r="G40" s="59">
        <v>-18.588888888888889</v>
      </c>
      <c r="H40" s="47" t="s">
        <v>196</v>
      </c>
      <c r="I40" s="48">
        <v>3</v>
      </c>
      <c r="J40" s="47" t="s">
        <v>196</v>
      </c>
      <c r="K40" s="49">
        <v>0</v>
      </c>
      <c r="L40" s="47" t="s">
        <v>277</v>
      </c>
      <c r="M40" s="49">
        <v>0.38461538461538464</v>
      </c>
      <c r="N40" s="47" t="s">
        <v>166</v>
      </c>
      <c r="O40" s="49">
        <v>0.25</v>
      </c>
      <c r="P40" s="47" t="s">
        <v>196</v>
      </c>
      <c r="Q40" s="50">
        <v>0.125</v>
      </c>
      <c r="R40" s="47" t="s">
        <v>272</v>
      </c>
      <c r="S40" s="50">
        <v>0.18059299191374664</v>
      </c>
      <c r="T40" s="47" t="s">
        <v>241</v>
      </c>
      <c r="U40" s="51">
        <v>4940</v>
      </c>
      <c r="V40" s="47" t="s">
        <v>255</v>
      </c>
      <c r="W40" s="51">
        <v>-6852.3809523809523</v>
      </c>
      <c r="X40" s="47" t="s">
        <v>235</v>
      </c>
      <c r="Y40" s="50">
        <v>0.14968152866242038</v>
      </c>
      <c r="Z40" s="47" t="s">
        <v>167</v>
      </c>
      <c r="AA40" s="50">
        <v>0.14285714285714285</v>
      </c>
      <c r="AB40" s="47" t="s">
        <v>324</v>
      </c>
      <c r="AC40" s="50">
        <v>0.33333333333333331</v>
      </c>
      <c r="AD40" s="47" t="s">
        <v>167</v>
      </c>
      <c r="AE40" s="50">
        <v>0</v>
      </c>
      <c r="AF40" s="47" t="s">
        <v>227</v>
      </c>
      <c r="AG40" s="50">
        <v>0.19047619047619047</v>
      </c>
      <c r="AH40" s="47" t="s">
        <v>262</v>
      </c>
      <c r="AI40" s="54">
        <v>28000</v>
      </c>
    </row>
    <row r="41" spans="1:35">
      <c r="A41" s="44">
        <v>39</v>
      </c>
      <c r="B41" s="45" t="s">
        <v>202</v>
      </c>
      <c r="C41" s="107">
        <v>2</v>
      </c>
      <c r="D41" s="45" t="s">
        <v>277</v>
      </c>
      <c r="E41" s="46">
        <v>-160.19999999999993</v>
      </c>
      <c r="F41" s="47" t="s">
        <v>262</v>
      </c>
      <c r="G41" s="59">
        <v>-19.733333333333334</v>
      </c>
      <c r="H41" s="47" t="s">
        <v>215</v>
      </c>
      <c r="I41" s="48">
        <v>3</v>
      </c>
      <c r="J41" s="47" t="s">
        <v>203</v>
      </c>
      <c r="K41" s="49">
        <v>0</v>
      </c>
      <c r="L41" s="47" t="s">
        <v>235</v>
      </c>
      <c r="M41" s="49">
        <v>0.4</v>
      </c>
      <c r="N41" s="47" t="s">
        <v>324</v>
      </c>
      <c r="O41" s="49">
        <v>0.25</v>
      </c>
      <c r="P41" s="47" t="s">
        <v>297</v>
      </c>
      <c r="Q41" s="50">
        <v>0.10144927536231885</v>
      </c>
      <c r="R41" s="47" t="s">
        <v>161</v>
      </c>
      <c r="S41" s="50">
        <v>0.18181818181818182</v>
      </c>
      <c r="T41" s="47" t="s">
        <v>179</v>
      </c>
      <c r="U41" s="51">
        <v>4909.375</v>
      </c>
      <c r="V41" s="47" t="s">
        <v>238</v>
      </c>
      <c r="W41" s="51">
        <v>-6952.173913043478</v>
      </c>
      <c r="X41" s="47" t="s">
        <v>180</v>
      </c>
      <c r="Y41" s="50">
        <v>0.14285714285714285</v>
      </c>
      <c r="Z41" s="47" t="s">
        <v>227</v>
      </c>
      <c r="AA41" s="50">
        <v>0.13978494623655913</v>
      </c>
      <c r="AB41" s="47" t="s">
        <v>333</v>
      </c>
      <c r="AC41" s="50">
        <v>0.33333333333333331</v>
      </c>
      <c r="AD41" s="47" t="s">
        <v>175</v>
      </c>
      <c r="AE41" s="50">
        <v>0</v>
      </c>
      <c r="AF41" s="47" t="s">
        <v>191</v>
      </c>
      <c r="AG41" s="50">
        <v>0.14285714285714285</v>
      </c>
      <c r="AH41" s="47" t="s">
        <v>215</v>
      </c>
      <c r="AI41" s="54">
        <v>25600</v>
      </c>
    </row>
    <row r="42" spans="1:35">
      <c r="A42" s="44">
        <v>40</v>
      </c>
      <c r="B42" s="45" t="s">
        <v>231</v>
      </c>
      <c r="C42" s="107">
        <v>2</v>
      </c>
      <c r="D42" s="45" t="s">
        <v>203</v>
      </c>
      <c r="E42" s="46">
        <v>-161.39999999999998</v>
      </c>
      <c r="F42" s="47" t="s">
        <v>324</v>
      </c>
      <c r="G42" s="59">
        <v>-20.024999999999999</v>
      </c>
      <c r="H42" s="47" t="s">
        <v>262</v>
      </c>
      <c r="I42" s="48">
        <v>3</v>
      </c>
      <c r="J42" s="47" t="s">
        <v>202</v>
      </c>
      <c r="K42" s="49">
        <v>0</v>
      </c>
      <c r="L42" s="47" t="s">
        <v>203</v>
      </c>
      <c r="M42" s="49">
        <v>0.4</v>
      </c>
      <c r="N42" s="47" t="s">
        <v>297</v>
      </c>
      <c r="O42" s="49">
        <v>0.22222222222222221</v>
      </c>
      <c r="P42" s="47" t="s">
        <v>223</v>
      </c>
      <c r="Q42" s="50">
        <v>9.5238095238095233E-2</v>
      </c>
      <c r="R42" s="47" t="s">
        <v>223</v>
      </c>
      <c r="S42" s="50">
        <v>0.19047619047619047</v>
      </c>
      <c r="T42" s="47" t="s">
        <v>262</v>
      </c>
      <c r="U42" s="51">
        <v>4525</v>
      </c>
      <c r="V42" s="47" t="s">
        <v>241</v>
      </c>
      <c r="W42" s="51">
        <v>-7080</v>
      </c>
      <c r="X42" s="47" t="s">
        <v>324</v>
      </c>
      <c r="Y42" s="50">
        <v>0.125</v>
      </c>
      <c r="Z42" s="47" t="s">
        <v>203</v>
      </c>
      <c r="AA42" s="50">
        <v>0.13953488372093023</v>
      </c>
      <c r="AB42" s="47" t="s">
        <v>164</v>
      </c>
      <c r="AC42" s="50">
        <v>0.3125</v>
      </c>
      <c r="AD42" s="47" t="s">
        <v>180</v>
      </c>
      <c r="AE42" s="50">
        <v>0</v>
      </c>
      <c r="AF42" s="47" t="s">
        <v>258</v>
      </c>
      <c r="AG42" s="50">
        <v>9.0909090909090912E-2</v>
      </c>
      <c r="AH42" s="47" t="s">
        <v>203</v>
      </c>
      <c r="AI42" s="54">
        <v>25000</v>
      </c>
    </row>
    <row r="43" spans="1:35">
      <c r="A43" s="44">
        <v>41</v>
      </c>
      <c r="B43" s="45" t="s">
        <v>264</v>
      </c>
      <c r="C43" s="107">
        <v>2</v>
      </c>
      <c r="D43" s="45" t="s">
        <v>297</v>
      </c>
      <c r="E43" s="46">
        <v>-167.3</v>
      </c>
      <c r="F43" s="47" t="s">
        <v>196</v>
      </c>
      <c r="G43" s="59">
        <v>-27.1</v>
      </c>
      <c r="H43" s="47" t="s">
        <v>324</v>
      </c>
      <c r="I43" s="48">
        <v>3</v>
      </c>
      <c r="J43" s="47" t="s">
        <v>208</v>
      </c>
      <c r="K43" s="49">
        <v>0</v>
      </c>
      <c r="L43" s="47" t="s">
        <v>269</v>
      </c>
      <c r="M43" s="49">
        <v>0.47619047619047616</v>
      </c>
      <c r="N43" s="47" t="s">
        <v>180</v>
      </c>
      <c r="O43" s="49">
        <v>0</v>
      </c>
      <c r="P43" s="47" t="s">
        <v>203</v>
      </c>
      <c r="Q43" s="50">
        <v>9.3023255813953487E-2</v>
      </c>
      <c r="R43" s="47" t="s">
        <v>168</v>
      </c>
      <c r="S43" s="50">
        <v>0.19718309859154928</v>
      </c>
      <c r="T43" s="47" t="s">
        <v>215</v>
      </c>
      <c r="U43" s="51">
        <v>3900</v>
      </c>
      <c r="V43" s="47" t="s">
        <v>163</v>
      </c>
      <c r="W43" s="51">
        <v>-7212.5</v>
      </c>
      <c r="X43" s="47" t="s">
        <v>202</v>
      </c>
      <c r="Y43" s="50">
        <v>0.11764705882352941</v>
      </c>
      <c r="Z43" s="47" t="s">
        <v>162</v>
      </c>
      <c r="AA43" s="50">
        <v>0.11538461538461539</v>
      </c>
      <c r="AB43" s="47" t="s">
        <v>180</v>
      </c>
      <c r="AC43" s="50">
        <v>0</v>
      </c>
      <c r="AD43" s="47" t="s">
        <v>199</v>
      </c>
      <c r="AE43" s="50">
        <v>0</v>
      </c>
      <c r="AF43" s="47" t="s">
        <v>180</v>
      </c>
      <c r="AG43" s="50">
        <v>0</v>
      </c>
      <c r="AH43" s="47" t="s">
        <v>166</v>
      </c>
      <c r="AI43" s="54">
        <v>23700</v>
      </c>
    </row>
    <row r="44" spans="1:35">
      <c r="A44" s="44">
        <v>42</v>
      </c>
      <c r="B44" s="45" t="s">
        <v>333</v>
      </c>
      <c r="C44" s="107">
        <v>2</v>
      </c>
      <c r="D44" s="45" t="s">
        <v>304</v>
      </c>
      <c r="E44" s="46">
        <v>-169.70000000000002</v>
      </c>
      <c r="F44" s="47" t="s">
        <v>166</v>
      </c>
      <c r="G44" s="59">
        <v>-31.999999999999996</v>
      </c>
      <c r="H44" s="47" t="s">
        <v>166</v>
      </c>
      <c r="I44" s="48">
        <v>3.25</v>
      </c>
      <c r="J44" s="47" t="s">
        <v>215</v>
      </c>
      <c r="K44" s="49">
        <v>0</v>
      </c>
      <c r="L44" s="47" t="s">
        <v>166</v>
      </c>
      <c r="M44" s="49">
        <v>0.5</v>
      </c>
      <c r="N44" s="47" t="s">
        <v>199</v>
      </c>
      <c r="O44" s="49">
        <v>0</v>
      </c>
      <c r="P44" s="47" t="s">
        <v>324</v>
      </c>
      <c r="Q44" s="50">
        <v>8.3333333333333329E-2</v>
      </c>
      <c r="R44" s="47" t="s">
        <v>268</v>
      </c>
      <c r="S44" s="50">
        <v>0.2</v>
      </c>
      <c r="T44" s="47" t="s">
        <v>166</v>
      </c>
      <c r="U44" s="51">
        <v>2928.5714285714284</v>
      </c>
      <c r="V44" s="47" t="s">
        <v>216</v>
      </c>
      <c r="W44" s="51">
        <v>-7266.666666666667</v>
      </c>
      <c r="X44" s="47" t="s">
        <v>166</v>
      </c>
      <c r="Y44" s="50">
        <v>0.11428571428571428</v>
      </c>
      <c r="Z44" s="47" t="s">
        <v>324</v>
      </c>
      <c r="AA44" s="50">
        <v>8.3333333333333329E-2</v>
      </c>
      <c r="AB44" s="47" t="s">
        <v>199</v>
      </c>
      <c r="AC44" s="50">
        <v>0</v>
      </c>
      <c r="AD44" s="47" t="s">
        <v>202</v>
      </c>
      <c r="AE44" s="50">
        <v>0</v>
      </c>
      <c r="AF44" s="47" t="s">
        <v>199</v>
      </c>
      <c r="AG44" s="50">
        <v>0</v>
      </c>
      <c r="AH44" s="47" t="s">
        <v>223</v>
      </c>
      <c r="AI44" s="54">
        <v>22100</v>
      </c>
    </row>
    <row r="45" spans="1:35">
      <c r="A45" s="44">
        <v>43</v>
      </c>
      <c r="B45" s="45" t="s">
        <v>167</v>
      </c>
      <c r="C45" s="107">
        <v>1</v>
      </c>
      <c r="D45" s="45" t="s">
        <v>228</v>
      </c>
      <c r="E45" s="46">
        <v>-176.1</v>
      </c>
      <c r="F45" s="47" t="s">
        <v>203</v>
      </c>
      <c r="G45" s="59">
        <v>-32.279999999999994</v>
      </c>
      <c r="H45" s="47" t="s">
        <v>203</v>
      </c>
      <c r="I45" s="48">
        <v>3.4</v>
      </c>
      <c r="J45" s="47" t="s">
        <v>223</v>
      </c>
      <c r="K45" s="49">
        <v>0</v>
      </c>
      <c r="L45" s="47" t="s">
        <v>177</v>
      </c>
      <c r="M45" s="49">
        <v>0.5</v>
      </c>
      <c r="N45" s="47" t="s">
        <v>196</v>
      </c>
      <c r="O45" s="49">
        <v>0</v>
      </c>
      <c r="P45" s="47" t="s">
        <v>333</v>
      </c>
      <c r="Q45" s="50">
        <v>7.6923076923076927E-2</v>
      </c>
      <c r="R45" s="47" t="s">
        <v>228</v>
      </c>
      <c r="S45" s="50">
        <v>0.20979020979020979</v>
      </c>
      <c r="T45" s="47" t="s">
        <v>202</v>
      </c>
      <c r="U45" s="51">
        <v>1300</v>
      </c>
      <c r="V45" s="47" t="s">
        <v>268</v>
      </c>
      <c r="W45" s="51">
        <v>-8000</v>
      </c>
      <c r="X45" s="47" t="s">
        <v>191</v>
      </c>
      <c r="Y45" s="50">
        <v>0.10434782608695652</v>
      </c>
      <c r="Z45" s="47" t="s">
        <v>213</v>
      </c>
      <c r="AA45" s="50">
        <v>3.7037037037037035E-2</v>
      </c>
      <c r="AB45" s="47" t="s">
        <v>196</v>
      </c>
      <c r="AC45" s="50">
        <v>0</v>
      </c>
      <c r="AD45" s="47" t="s">
        <v>208</v>
      </c>
      <c r="AE45" s="50">
        <v>0</v>
      </c>
      <c r="AF45" s="47" t="s">
        <v>196</v>
      </c>
      <c r="AG45" s="50">
        <v>0</v>
      </c>
      <c r="AH45" s="47" t="s">
        <v>199</v>
      </c>
      <c r="AI45" s="54">
        <v>14100</v>
      </c>
    </row>
    <row r="46" spans="1:35">
      <c r="A46" s="44">
        <v>44</v>
      </c>
      <c r="B46" s="45" t="s">
        <v>180</v>
      </c>
      <c r="C46" s="107">
        <v>1</v>
      </c>
      <c r="D46" s="45" t="s">
        <v>269</v>
      </c>
      <c r="E46" s="46">
        <v>-223.90000000000003</v>
      </c>
      <c r="F46" s="47" t="s">
        <v>208</v>
      </c>
      <c r="G46" s="59">
        <v>-44.233333333333327</v>
      </c>
      <c r="H46" s="47" t="s">
        <v>208</v>
      </c>
      <c r="I46" s="48">
        <v>3.6666666666666665</v>
      </c>
      <c r="J46" s="47" t="s">
        <v>241</v>
      </c>
      <c r="K46" s="49">
        <v>0</v>
      </c>
      <c r="L46" s="47" t="s">
        <v>208</v>
      </c>
      <c r="M46" s="49">
        <v>0.66666666666666663</v>
      </c>
      <c r="N46" s="47" t="s">
        <v>203</v>
      </c>
      <c r="O46" s="49">
        <v>0</v>
      </c>
      <c r="P46" s="47" t="s">
        <v>202</v>
      </c>
      <c r="Q46" s="50">
        <v>5.8823529411764705E-2</v>
      </c>
      <c r="R46" s="47" t="s">
        <v>208</v>
      </c>
      <c r="S46" s="50">
        <v>0.21739130434782608</v>
      </c>
      <c r="T46" s="47" t="s">
        <v>196</v>
      </c>
      <c r="U46" s="51">
        <v>1000</v>
      </c>
      <c r="V46" s="47" t="s">
        <v>179</v>
      </c>
      <c r="W46" s="51">
        <v>-8157.1428571428569</v>
      </c>
      <c r="X46" s="47" t="s">
        <v>297</v>
      </c>
      <c r="Y46" s="50">
        <v>8.6956521739130432E-2</v>
      </c>
      <c r="Z46" s="47" t="s">
        <v>175</v>
      </c>
      <c r="AA46" s="50">
        <v>0</v>
      </c>
      <c r="AB46" s="47" t="s">
        <v>202</v>
      </c>
      <c r="AC46" s="50">
        <v>0</v>
      </c>
      <c r="AD46" s="47" t="s">
        <v>223</v>
      </c>
      <c r="AE46" s="50">
        <v>0</v>
      </c>
      <c r="AF46" s="47" t="s">
        <v>202</v>
      </c>
      <c r="AG46" s="50">
        <v>0</v>
      </c>
      <c r="AH46" s="47" t="s">
        <v>202</v>
      </c>
      <c r="AI46" s="54">
        <v>13500</v>
      </c>
    </row>
    <row r="47" spans="1:35">
      <c r="A47" s="44">
        <v>45</v>
      </c>
      <c r="B47" s="45" t="s">
        <v>196</v>
      </c>
      <c r="C47" s="107">
        <v>1</v>
      </c>
      <c r="D47" s="45" t="s">
        <v>272</v>
      </c>
      <c r="E47" s="46">
        <v>-236.59999999999994</v>
      </c>
      <c r="F47" s="47" t="s">
        <v>199</v>
      </c>
      <c r="G47" s="59">
        <v>-48.7</v>
      </c>
      <c r="H47" s="47" t="s">
        <v>180</v>
      </c>
      <c r="I47" s="48">
        <v>4</v>
      </c>
      <c r="J47" s="47" t="s">
        <v>262</v>
      </c>
      <c r="K47" s="49">
        <v>0</v>
      </c>
      <c r="L47" s="47" t="s">
        <v>180</v>
      </c>
      <c r="M47" s="49">
        <v>1</v>
      </c>
      <c r="N47" s="47" t="s">
        <v>202</v>
      </c>
      <c r="O47" s="49">
        <v>0</v>
      </c>
      <c r="P47" s="47" t="s">
        <v>180</v>
      </c>
      <c r="Q47" s="50">
        <v>0</v>
      </c>
      <c r="R47" s="47" t="s">
        <v>262</v>
      </c>
      <c r="S47" s="50">
        <v>0.21739130434782608</v>
      </c>
      <c r="T47" s="47" t="s">
        <v>180</v>
      </c>
      <c r="U47" s="51">
        <v>0</v>
      </c>
      <c r="V47" s="47" t="s">
        <v>205</v>
      </c>
      <c r="W47" s="51">
        <v>-9466.6666666666661</v>
      </c>
      <c r="X47" s="47" t="s">
        <v>199</v>
      </c>
      <c r="Y47" s="50">
        <v>6.6666666666666666E-2</v>
      </c>
      <c r="Z47" s="47" t="s">
        <v>208</v>
      </c>
      <c r="AA47" s="50">
        <v>0</v>
      </c>
      <c r="AB47" s="47" t="s">
        <v>208</v>
      </c>
      <c r="AC47" s="50">
        <v>0</v>
      </c>
      <c r="AD47" s="47" t="s">
        <v>268</v>
      </c>
      <c r="AE47" s="50">
        <v>0</v>
      </c>
      <c r="AF47" s="47" t="s">
        <v>208</v>
      </c>
      <c r="AG47" s="50">
        <v>0</v>
      </c>
      <c r="AH47" s="47" t="s">
        <v>196</v>
      </c>
      <c r="AI47" s="54">
        <v>12900</v>
      </c>
    </row>
    <row r="48" spans="1:35">
      <c r="A48" s="44">
        <v>46</v>
      </c>
      <c r="B48" s="45" t="s">
        <v>215</v>
      </c>
      <c r="C48" s="107">
        <v>1</v>
      </c>
      <c r="D48" s="45" t="s">
        <v>238</v>
      </c>
      <c r="E48" s="46">
        <v>-242.09999999999994</v>
      </c>
      <c r="F48" s="47" t="s">
        <v>180</v>
      </c>
      <c r="G48" s="59">
        <v>-52.6</v>
      </c>
      <c r="H48" s="47" t="s">
        <v>199</v>
      </c>
      <c r="I48" s="48">
        <v>4</v>
      </c>
      <c r="J48" s="47" t="s">
        <v>324</v>
      </c>
      <c r="K48" s="49">
        <v>0</v>
      </c>
      <c r="L48" s="47" t="s">
        <v>199</v>
      </c>
      <c r="M48" s="49">
        <v>1</v>
      </c>
      <c r="N48" s="47" t="s">
        <v>208</v>
      </c>
      <c r="O48" s="49">
        <v>0</v>
      </c>
      <c r="P48" s="47" t="s">
        <v>199</v>
      </c>
      <c r="Q48" s="50">
        <v>0</v>
      </c>
      <c r="R48" s="47" t="s">
        <v>203</v>
      </c>
      <c r="S48" s="50">
        <v>0.23255813953488372</v>
      </c>
      <c r="T48" s="47" t="s">
        <v>199</v>
      </c>
      <c r="U48" s="51">
        <v>0</v>
      </c>
      <c r="V48" s="47" t="s">
        <v>199</v>
      </c>
      <c r="W48" s="51">
        <v>-10000</v>
      </c>
      <c r="X48" s="47" t="s">
        <v>208</v>
      </c>
      <c r="Y48" s="50">
        <v>4.3478260869565216E-2</v>
      </c>
      <c r="Z48" s="47" t="s">
        <v>223</v>
      </c>
      <c r="AA48" s="50">
        <v>0</v>
      </c>
      <c r="AB48" s="47" t="s">
        <v>215</v>
      </c>
      <c r="AC48" s="50">
        <v>0</v>
      </c>
      <c r="AD48" s="47" t="s">
        <v>324</v>
      </c>
      <c r="AE48" s="50">
        <v>0</v>
      </c>
      <c r="AF48" s="47" t="s">
        <v>215</v>
      </c>
      <c r="AG48" s="50">
        <v>0</v>
      </c>
      <c r="AH48" s="47" t="s">
        <v>208</v>
      </c>
      <c r="AI48" s="54">
        <v>10700</v>
      </c>
    </row>
    <row r="49" spans="1:35">
      <c r="A49" s="44">
        <v>47</v>
      </c>
      <c r="B49" s="45" t="s">
        <v>268</v>
      </c>
      <c r="C49" s="107">
        <v>1</v>
      </c>
      <c r="D49" s="45" t="s">
        <v>235</v>
      </c>
      <c r="E49" s="46">
        <v>-468.89999999999986</v>
      </c>
      <c r="F49" s="47" t="s">
        <v>202</v>
      </c>
      <c r="G49" s="59">
        <v>-52.95</v>
      </c>
      <c r="H49" s="47" t="s">
        <v>202</v>
      </c>
      <c r="I49" s="48">
        <v>4</v>
      </c>
      <c r="J49" s="47" t="s">
        <v>333</v>
      </c>
      <c r="K49" s="49">
        <v>0</v>
      </c>
      <c r="L49" s="47" t="s">
        <v>202</v>
      </c>
      <c r="M49" s="49">
        <v>1</v>
      </c>
      <c r="N49" s="47" t="s">
        <v>215</v>
      </c>
      <c r="O49" s="49">
        <v>0</v>
      </c>
      <c r="P49" s="47" t="s">
        <v>208</v>
      </c>
      <c r="Q49" s="50">
        <v>0</v>
      </c>
      <c r="R49" s="47" t="s">
        <v>180</v>
      </c>
      <c r="S49" s="50">
        <v>0.2857142857142857</v>
      </c>
      <c r="T49" s="47" t="s">
        <v>208</v>
      </c>
      <c r="U49" s="51">
        <v>0</v>
      </c>
      <c r="V49" s="47" t="s">
        <v>166</v>
      </c>
      <c r="W49" s="51">
        <v>-11400</v>
      </c>
      <c r="X49" s="47" t="s">
        <v>264</v>
      </c>
      <c r="Y49" s="50">
        <v>0</v>
      </c>
      <c r="Z49" s="47" t="s">
        <v>268</v>
      </c>
      <c r="AA49" s="50">
        <v>0</v>
      </c>
      <c r="AB49" s="47" t="s">
        <v>264</v>
      </c>
      <c r="AC49" s="50">
        <v>0</v>
      </c>
      <c r="AD49" s="47" t="s">
        <v>333</v>
      </c>
      <c r="AE49" s="50">
        <v>0</v>
      </c>
      <c r="AF49" s="47" t="s">
        <v>333</v>
      </c>
      <c r="AG49" s="50">
        <v>0</v>
      </c>
      <c r="AH49" s="47" t="s">
        <v>180</v>
      </c>
      <c r="AI49" s="54">
        <v>7400</v>
      </c>
    </row>
  </sheetData>
  <sortState xmlns:xlrd2="http://schemas.microsoft.com/office/spreadsheetml/2017/richdata2" ref="AH3:AI11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0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701</v>
      </c>
      <c r="C2" s="121"/>
      <c r="E2" s="32" t="s">
        <v>54</v>
      </c>
      <c r="F2" s="29" t="s">
        <v>20</v>
      </c>
      <c r="G2" s="12">
        <v>641</v>
      </c>
      <c r="H2" s="93">
        <f>IF(B$17=0,0,G2/B$17)</f>
        <v>0.58114233907524937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-59.914407988587733</v>
      </c>
      <c r="P2" s="79">
        <v>701</v>
      </c>
      <c r="Q2" s="63">
        <v>-42000</v>
      </c>
    </row>
    <row r="3" spans="1:17">
      <c r="A3" s="19" t="s">
        <v>8</v>
      </c>
      <c r="B3" s="122">
        <v>5185</v>
      </c>
      <c r="C3" s="123"/>
      <c r="E3" s="33" t="s">
        <v>181</v>
      </c>
      <c r="F3" s="30" t="s">
        <v>156</v>
      </c>
      <c r="G3" s="13">
        <v>573</v>
      </c>
      <c r="H3" s="94">
        <f>IF(B$17=0,0,G3/B$17)</f>
        <v>0.51949229374433359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-10.556348074179743</v>
      </c>
      <c r="P3" s="80">
        <v>701</v>
      </c>
      <c r="Q3" s="64">
        <v>-7400</v>
      </c>
    </row>
    <row r="4" spans="1:17">
      <c r="A4" s="19" t="s">
        <v>6</v>
      </c>
      <c r="B4" s="124">
        <v>-121.60000000000016</v>
      </c>
      <c r="C4" s="125"/>
      <c r="E4" s="33" t="s">
        <v>184</v>
      </c>
      <c r="F4" s="30" t="s">
        <v>187</v>
      </c>
      <c r="G4" s="13">
        <v>554</v>
      </c>
      <c r="H4" s="94">
        <f>IF(B$17=0,0,G4/B$17)</f>
        <v>0.5022665457842248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-25.112107623318387</v>
      </c>
      <c r="P4" s="80">
        <v>669</v>
      </c>
      <c r="Q4" s="64">
        <v>-16800</v>
      </c>
    </row>
    <row r="5" spans="1:17">
      <c r="A5" s="19" t="s">
        <v>7</v>
      </c>
      <c r="B5" s="126">
        <f>IF(B$2=0,0,B$4/B$2)</f>
        <v>-0.17346647646219709</v>
      </c>
      <c r="C5" s="127"/>
      <c r="E5" s="33" t="s">
        <v>60</v>
      </c>
      <c r="F5" s="30" t="s">
        <v>24</v>
      </c>
      <c r="G5" s="13">
        <v>421</v>
      </c>
      <c r="H5" s="94">
        <f>IF(B$17=0,0,G5/B$17)</f>
        <v>0.38168631006346326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-23.001631321370311</v>
      </c>
      <c r="P5" s="80">
        <v>613</v>
      </c>
      <c r="Q5" s="64">
        <v>-14100</v>
      </c>
    </row>
    <row r="6" spans="1:17">
      <c r="A6" s="19" t="s">
        <v>1</v>
      </c>
      <c r="B6" s="128">
        <f>IF(B$2=0,0,(B$7*1+B$8*2+B$9*3+B$10*4)/B$2)</f>
        <v>2.4893009985734667</v>
      </c>
      <c r="C6" s="129"/>
      <c r="E6" s="33" t="s">
        <v>56</v>
      </c>
      <c r="F6" s="30" t="s">
        <v>185</v>
      </c>
      <c r="G6" s="13">
        <v>289</v>
      </c>
      <c r="H6" s="94">
        <f>IF(B$17=0,0,G6/B$17)</f>
        <v>0.26201269265639165</v>
      </c>
      <c r="I6" s="56">
        <v>21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-2.3706896551724137</v>
      </c>
      <c r="P6" s="80">
        <v>464</v>
      </c>
      <c r="Q6" s="64">
        <v>-1100</v>
      </c>
    </row>
    <row r="7" spans="1:17">
      <c r="A7" s="19" t="s">
        <v>2</v>
      </c>
      <c r="B7" s="13">
        <v>180</v>
      </c>
      <c r="C7" s="6">
        <f t="shared" ref="C7:C12" si="2">IF(B$2=0,0,B7/B$2)</f>
        <v>0.25677603423680456</v>
      </c>
      <c r="E7" s="33" t="s">
        <v>57</v>
      </c>
      <c r="F7" s="30" t="s">
        <v>21</v>
      </c>
      <c r="G7" s="13">
        <v>256</v>
      </c>
      <c r="H7" s="94">
        <f>IF(B$17=0,0,G7/B$17)</f>
        <v>0.23209428830462375</v>
      </c>
      <c r="I7" s="56">
        <v>20</v>
      </c>
      <c r="K7" s="5">
        <v>5</v>
      </c>
      <c r="L7" s="61">
        <v>-14.199999999999992</v>
      </c>
      <c r="N7" s="76" t="s">
        <v>107</v>
      </c>
      <c r="O7" s="83">
        <f t="shared" si="0"/>
        <v>-55.194805194805198</v>
      </c>
      <c r="P7" s="80">
        <v>308</v>
      </c>
      <c r="Q7" s="64">
        <v>-17000</v>
      </c>
    </row>
    <row r="8" spans="1:17">
      <c r="A8" s="19" t="s">
        <v>3</v>
      </c>
      <c r="B8" s="13">
        <v>172</v>
      </c>
      <c r="C8" s="6">
        <f>IF(B$2=0,0,B8/B$2)</f>
        <v>0.24536376604850213</v>
      </c>
      <c r="E8" s="33" t="s">
        <v>55</v>
      </c>
      <c r="F8" s="30" t="s">
        <v>155</v>
      </c>
      <c r="G8" s="13">
        <v>239</v>
      </c>
      <c r="H8" s="94">
        <f>IF(B$17=0,0,G8/B$17)</f>
        <v>0.21668177697189483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175</v>
      </c>
      <c r="C9" s="7">
        <f>IF(B$2=0,0,B9/B$2)</f>
        <v>0.24964336661911554</v>
      </c>
      <c r="E9" s="33" t="s">
        <v>59</v>
      </c>
      <c r="F9" s="30" t="s">
        <v>23</v>
      </c>
      <c r="G9" s="13">
        <v>175</v>
      </c>
      <c r="H9" s="94">
        <f>IF(B$17=0,0,G9/B$17)</f>
        <v>0.1586582048957389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174</v>
      </c>
      <c r="C10" s="7">
        <f>IF(B$2=0,0,B10/B$2)</f>
        <v>0.24821683309557774</v>
      </c>
      <c r="E10" s="33" t="s">
        <v>182</v>
      </c>
      <c r="F10" s="30" t="s">
        <v>19</v>
      </c>
      <c r="G10" s="13">
        <v>115</v>
      </c>
      <c r="H10" s="94">
        <f>IF(B$17=0,0,G10/B$17)</f>
        <v>0.1042611060743427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352</v>
      </c>
      <c r="C11" s="7">
        <f>IF(B$2=0,0,B11/B$2)</f>
        <v>0.50213980028530669</v>
      </c>
      <c r="E11" s="33" t="s">
        <v>58</v>
      </c>
      <c r="F11" s="30" t="s">
        <v>22</v>
      </c>
      <c r="G11" s="13">
        <v>81</v>
      </c>
      <c r="H11" s="94">
        <f>IF(B$17=0,0,G11/B$17)</f>
        <v>7.3436083408884856E-2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3.4236804564907276E-2</v>
      </c>
      <c r="E12" s="33" t="s">
        <v>77</v>
      </c>
      <c r="F12" s="30" t="s">
        <v>41</v>
      </c>
      <c r="G12" s="13">
        <v>53</v>
      </c>
      <c r="H12" s="94">
        <f>IF(B$17=0,0,G12/B$17)</f>
        <v>4.805077062556664E-2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0.63806818181818215</v>
      </c>
      <c r="P12" s="79">
        <v>176</v>
      </c>
      <c r="Q12" s="67">
        <v>112.30000000000005</v>
      </c>
    </row>
    <row r="13" spans="1:17">
      <c r="A13" s="22" t="s">
        <v>97</v>
      </c>
      <c r="B13" s="15">
        <v>1045</v>
      </c>
      <c r="C13" s="11">
        <f>IF(B$3=0,0,B13/B$3)</f>
        <v>0.20154291224686596</v>
      </c>
      <c r="E13" s="33" t="s">
        <v>183</v>
      </c>
      <c r="F13" s="30" t="s">
        <v>186</v>
      </c>
      <c r="G13" s="13">
        <v>33</v>
      </c>
      <c r="H13" s="94">
        <f>IF(B$17=0,0,G13/B$17)</f>
        <v>2.9918404351767906E-2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1.585795454545452</v>
      </c>
      <c r="P13" s="80">
        <v>176</v>
      </c>
      <c r="Q13" s="68">
        <v>279.09999999999957</v>
      </c>
    </row>
    <row r="14" spans="1:17">
      <c r="A14" s="19" t="s">
        <v>94</v>
      </c>
      <c r="B14" s="13">
        <v>1172</v>
      </c>
      <c r="C14" s="6">
        <f>IF(B$3=0,0,B14/B$3)</f>
        <v>0.22603664416586305</v>
      </c>
      <c r="E14" s="33" t="s">
        <v>74</v>
      </c>
      <c r="F14" s="30" t="s">
        <v>38</v>
      </c>
      <c r="G14" s="13">
        <v>31</v>
      </c>
      <c r="H14" s="94">
        <f>IF(B$17=0,0,G14/B$17)</f>
        <v>2.8105167724388033E-2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-4.0977272727272718</v>
      </c>
      <c r="P14" s="80">
        <v>176</v>
      </c>
      <c r="Q14" s="68">
        <v>-721.19999999999982</v>
      </c>
    </row>
    <row r="15" spans="1:17">
      <c r="A15" s="18" t="s">
        <v>99</v>
      </c>
      <c r="B15" s="12">
        <f>B21</f>
        <v>577</v>
      </c>
      <c r="C15" s="4">
        <f>IF(B$13=0,0,B15/B$13)</f>
        <v>0.55215311004784684</v>
      </c>
      <c r="E15" s="33" t="s">
        <v>71</v>
      </c>
      <c r="F15" s="30" t="s">
        <v>35</v>
      </c>
      <c r="G15" s="13">
        <v>29</v>
      </c>
      <c r="H15" s="94">
        <f>IF(B$17=0,0,G15/B$17)</f>
        <v>2.6291931097008159E-2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1.1829545454545451</v>
      </c>
      <c r="P15" s="81">
        <v>176</v>
      </c>
      <c r="Q15" s="69">
        <v>208.19999999999996</v>
      </c>
    </row>
    <row r="16" spans="1:17">
      <c r="A16" s="18" t="s">
        <v>100</v>
      </c>
      <c r="B16" s="12">
        <f>B22</f>
        <v>395</v>
      </c>
      <c r="C16" s="4">
        <f>IF(B$14=0,0,B16/B$14)</f>
        <v>0.33703071672354951</v>
      </c>
      <c r="E16" s="33" t="s">
        <v>66</v>
      </c>
      <c r="F16" s="30" t="s">
        <v>30</v>
      </c>
      <c r="G16" s="13">
        <v>18</v>
      </c>
      <c r="H16" s="94">
        <f>IF(B$17=0,0,G16/B$17)</f>
        <v>1.6319129646418858E-2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1103</v>
      </c>
      <c r="C17" s="4">
        <f>IF(B$3=0,0,B17/B$3)</f>
        <v>0.21272902603664418</v>
      </c>
      <c r="E17" s="33" t="s">
        <v>67</v>
      </c>
      <c r="F17" s="30" t="s">
        <v>31</v>
      </c>
      <c r="G17" s="13">
        <v>15</v>
      </c>
      <c r="H17" s="94">
        <f>IF(B$17=0,0,G17/B$17)</f>
        <v>1.3599274705349048E-2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699</v>
      </c>
      <c r="C18" s="6">
        <f>IF(B$3=0,0,B18/B$3)</f>
        <v>0.13481195756991321</v>
      </c>
      <c r="E18" s="33" t="s">
        <v>78</v>
      </c>
      <c r="F18" s="30" t="s">
        <v>42</v>
      </c>
      <c r="G18" s="13">
        <v>11</v>
      </c>
      <c r="H18" s="94">
        <f>IF(B$17=0,0,G18/B$17)</f>
        <v>9.9728014505893019E-3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401</v>
      </c>
      <c r="C19" s="6">
        <f>IF(B$17=0,0,B19/B$17)</f>
        <v>0.36355394378966455</v>
      </c>
      <c r="E19" s="33" t="s">
        <v>69</v>
      </c>
      <c r="F19" s="30" t="s">
        <v>33</v>
      </c>
      <c r="G19" s="13">
        <v>10</v>
      </c>
      <c r="H19" s="94">
        <f>IF(B$17=0,0,G19/B$17)</f>
        <v>9.0661831368993653E-3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702</v>
      </c>
      <c r="C20" s="6">
        <f>IF(B$17=0,0,B20/B$17)</f>
        <v>0.63644605621033545</v>
      </c>
      <c r="E20" s="33" t="s">
        <v>62</v>
      </c>
      <c r="F20" s="30" t="s">
        <v>26</v>
      </c>
      <c r="G20" s="13">
        <v>9</v>
      </c>
      <c r="H20" s="94">
        <f>IF(B$17=0,0,G20/B$17)</f>
        <v>8.1595648232094288E-3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577</v>
      </c>
      <c r="C21" s="6">
        <f>IF(B$17=0,0,B21/B$17)</f>
        <v>0.52311876699909343</v>
      </c>
      <c r="E21" s="33" t="s">
        <v>61</v>
      </c>
      <c r="F21" s="30" t="s">
        <v>25</v>
      </c>
      <c r="G21" s="13">
        <v>7</v>
      </c>
      <c r="H21" s="94">
        <f>IF(B$17=0,0,G21/B$17)</f>
        <v>6.3463281958295557E-3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395</v>
      </c>
      <c r="C22" s="6">
        <f>IF(B$17=0,0,B22/B$17)</f>
        <v>0.35811423390752495</v>
      </c>
      <c r="E22" s="33" t="s">
        <v>76</v>
      </c>
      <c r="F22" s="30" t="s">
        <v>40</v>
      </c>
      <c r="G22" s="13">
        <v>5</v>
      </c>
      <c r="H22" s="94">
        <f>IF(B$17=0,0,G22/B$17)</f>
        <v>4.5330915684496827E-3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131</v>
      </c>
      <c r="C23" s="6">
        <f>IF(B$17=0,0,B23/B$17)</f>
        <v>0.11876699909338169</v>
      </c>
      <c r="E23" s="33" t="s">
        <v>63</v>
      </c>
      <c r="F23" s="30" t="s">
        <v>27</v>
      </c>
      <c r="G23" s="13">
        <v>3</v>
      </c>
      <c r="H23" s="94">
        <f>IF(B$17=0,0,G23/B$17)</f>
        <v>2.7198549410698096E-3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6577.5158658204891</v>
      </c>
      <c r="C24" s="8">
        <v>7255000</v>
      </c>
      <c r="E24" s="33" t="s">
        <v>72</v>
      </c>
      <c r="F24" s="30" t="s">
        <v>36</v>
      </c>
      <c r="G24" s="13">
        <v>2</v>
      </c>
      <c r="H24" s="94">
        <f>IF(B$17=0,0,G24/B$17)</f>
        <v>1.8132366273798731E-3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7598.5875706214692</v>
      </c>
      <c r="C25" s="98">
        <v>5379800</v>
      </c>
      <c r="E25" s="33" t="s">
        <v>75</v>
      </c>
      <c r="F25" s="30" t="s">
        <v>39</v>
      </c>
      <c r="G25" s="13">
        <v>2</v>
      </c>
      <c r="H25" s="94">
        <f>IF(B$17=0,0,G25/B$17)</f>
        <v>1.8132366273798731E-3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26.699999999999992</v>
      </c>
      <c r="P25" s="80">
        <v>12</v>
      </c>
      <c r="Q25" s="68">
        <v>320.39999999999992</v>
      </c>
    </row>
    <row r="26" spans="1:17">
      <c r="A26" s="20" t="s">
        <v>134</v>
      </c>
      <c r="B26" s="97">
        <f>IF(B$16=0,0,C26/B$16)</f>
        <v>4747.341772151899</v>
      </c>
      <c r="C26" s="98">
        <v>1875200</v>
      </c>
      <c r="E26" s="33" t="s">
        <v>68</v>
      </c>
      <c r="F26" s="30" t="s">
        <v>32</v>
      </c>
      <c r="G26" s="13">
        <v>1</v>
      </c>
      <c r="H26" s="94">
        <f>IF(B$17=0,0,G26/B$17)</f>
        <v>9.0661831368993653E-4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-5812.1602288984259</v>
      </c>
      <c r="C27" s="98">
        <v>-4062700</v>
      </c>
      <c r="E27" s="33" t="s">
        <v>79</v>
      </c>
      <c r="F27" s="30" t="s">
        <v>43</v>
      </c>
      <c r="G27" s="13">
        <v>1</v>
      </c>
      <c r="H27" s="94">
        <f>IF(B$17=0,0,G27/B$17)</f>
        <v>9.0661831368993653E-4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9.0661831368993653E-4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9.0661831368993653E-4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235</v>
      </c>
      <c r="O30" s="86">
        <f>IF(P30=0,0,Q30/P30)</f>
        <v>15.358333333333359</v>
      </c>
      <c r="P30" s="80">
        <v>120</v>
      </c>
      <c r="Q30" s="68">
        <v>1843.0000000000032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2.5072324011571842E-3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120</v>
      </c>
      <c r="C35" s="102">
        <f t="shared" ref="C35:C47" si="3">IF(B$17=0,0,B35/B$17)</f>
        <v>0.10879419764279238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333</v>
      </c>
      <c r="O35" s="86">
        <f>IF(P35=0,0,Q35/P35)</f>
        <v>13.6</v>
      </c>
      <c r="P35" s="80">
        <v>6</v>
      </c>
      <c r="Q35" s="68">
        <v>81.599999999999994</v>
      </c>
    </row>
    <row r="36" spans="1:17">
      <c r="A36" s="19" t="s">
        <v>135</v>
      </c>
      <c r="B36" s="13">
        <v>236</v>
      </c>
      <c r="C36" s="6">
        <f t="shared" si="3"/>
        <v>0.21396192203082504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12.778666666666663</v>
      </c>
      <c r="P36" s="80">
        <v>75</v>
      </c>
      <c r="Q36" s="68">
        <v>958.39999999999964</v>
      </c>
    </row>
    <row r="37" spans="1:17">
      <c r="A37" s="19" t="s">
        <v>136</v>
      </c>
      <c r="B37" s="100">
        <v>246</v>
      </c>
      <c r="C37" s="6">
        <f t="shared" si="3"/>
        <v>0.22302810516772439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226</v>
      </c>
      <c r="C38" s="6">
        <f t="shared" si="3"/>
        <v>0.20489573889392565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134</v>
      </c>
      <c r="C39" s="6">
        <f t="shared" si="3"/>
        <v>0.1214868540344515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277</v>
      </c>
      <c r="O39" s="86">
        <f>IF(P39=0,0,Q39/P39)</f>
        <v>8.1371794871794982</v>
      </c>
      <c r="P39" s="80">
        <v>78</v>
      </c>
      <c r="Q39" s="68">
        <v>634.70000000000084</v>
      </c>
    </row>
    <row r="40" spans="1:17">
      <c r="A40" s="19" t="s">
        <v>140</v>
      </c>
      <c r="B40" s="100">
        <v>89</v>
      </c>
      <c r="C40" s="6">
        <f t="shared" si="3"/>
        <v>8.0689029918404348E-2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31</v>
      </c>
      <c r="C41" s="6">
        <f t="shared" si="3"/>
        <v>2.8105167724388033E-2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6.2537414965986393</v>
      </c>
      <c r="P41" s="80">
        <v>147</v>
      </c>
      <c r="Q41" s="68">
        <v>919.3</v>
      </c>
    </row>
    <row r="42" spans="1:17">
      <c r="A42" s="19" t="s">
        <v>142</v>
      </c>
      <c r="B42" s="100">
        <v>11</v>
      </c>
      <c r="C42" s="6">
        <f t="shared" si="3"/>
        <v>9.9728014505893019E-3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6</v>
      </c>
      <c r="C43" s="6">
        <f t="shared" si="3"/>
        <v>5.4397098821396192E-3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9.0661831368993653E-4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2.7198549410698096E-3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-15.17818181818183</v>
      </c>
      <c r="P55" s="80">
        <v>165</v>
      </c>
      <c r="Q55" s="68">
        <v>-2504.4000000000019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-15.222727272727269</v>
      </c>
      <c r="P56" s="80">
        <v>132</v>
      </c>
      <c r="Q56" s="68">
        <v>-2009.3999999999994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-18.655555555555534</v>
      </c>
      <c r="P57" s="80">
        <v>135</v>
      </c>
      <c r="Q57" s="68">
        <v>-2518.4999999999973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25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33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12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13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26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24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30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14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36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37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73</v>
      </c>
      <c r="H2" s="93">
        <f>IF(B$17=0,0,G2/B$17)</f>
        <v>0.84883720930232553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689.09090909090912</v>
      </c>
      <c r="P2" s="79">
        <v>55</v>
      </c>
      <c r="Q2" s="63">
        <v>37900</v>
      </c>
    </row>
    <row r="3" spans="1:17">
      <c r="A3" s="19" t="s">
        <v>8</v>
      </c>
      <c r="B3" s="122">
        <v>411</v>
      </c>
      <c r="C3" s="123"/>
      <c r="E3" s="33" t="s">
        <v>184</v>
      </c>
      <c r="F3" s="30" t="s">
        <v>187</v>
      </c>
      <c r="G3" s="13">
        <v>60</v>
      </c>
      <c r="H3" s="94">
        <f>IF(B$17=0,0,G3/B$17)</f>
        <v>0.69767441860465118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1378.1818181818182</v>
      </c>
      <c r="P3" s="80">
        <v>55</v>
      </c>
      <c r="Q3" s="64">
        <v>75800</v>
      </c>
    </row>
    <row r="4" spans="1:17">
      <c r="A4" s="19" t="s">
        <v>6</v>
      </c>
      <c r="B4" s="124">
        <v>621.1</v>
      </c>
      <c r="C4" s="125"/>
      <c r="E4" s="33" t="s">
        <v>181</v>
      </c>
      <c r="F4" s="30" t="s">
        <v>156</v>
      </c>
      <c r="G4" s="13">
        <v>39</v>
      </c>
      <c r="H4" s="94">
        <f>IF(B$17=0,0,G4/B$17)</f>
        <v>0.45348837209302323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1164.8148148148148</v>
      </c>
      <c r="P4" s="80">
        <v>54</v>
      </c>
      <c r="Q4" s="64">
        <v>62900</v>
      </c>
    </row>
    <row r="5" spans="1:17">
      <c r="A5" s="19" t="s">
        <v>7</v>
      </c>
      <c r="B5" s="126">
        <f>IF(B$2=0,0,B$4/B$2)</f>
        <v>11.292727272727273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0.32558139534883723</v>
      </c>
      <c r="I5" s="56">
        <v>29</v>
      </c>
      <c r="K5" s="5">
        <v>3</v>
      </c>
      <c r="L5" s="61">
        <v>-32.299999999999997</v>
      </c>
      <c r="N5" s="76" t="s">
        <v>157</v>
      </c>
      <c r="O5" s="83">
        <f>IF(P5=0,0,Q5/P5)</f>
        <v>113.04347826086956</v>
      </c>
      <c r="P5" s="80">
        <v>46</v>
      </c>
      <c r="Q5" s="64">
        <v>5200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57</v>
      </c>
      <c r="F6" s="30" t="s">
        <v>21</v>
      </c>
      <c r="G6" s="13">
        <v>26</v>
      </c>
      <c r="H6" s="94">
        <f>IF(B$17=0,0,G6/B$17)</f>
        <v>0.30232558139534882</v>
      </c>
      <c r="I6" s="56">
        <v>10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793.93939393939399</v>
      </c>
      <c r="P6" s="80">
        <v>33</v>
      </c>
      <c r="Q6" s="64">
        <v>26200</v>
      </c>
    </row>
    <row r="7" spans="1:17">
      <c r="A7" s="19" t="s">
        <v>2</v>
      </c>
      <c r="B7" s="13">
        <v>19</v>
      </c>
      <c r="C7" s="6">
        <f t="shared" ref="C7:C12" si="2">IF(B$2=0,0,B7/B$2)</f>
        <v>0.34545454545454546</v>
      </c>
      <c r="E7" s="33" t="s">
        <v>59</v>
      </c>
      <c r="F7" s="30" t="s">
        <v>23</v>
      </c>
      <c r="G7" s="13">
        <v>22</v>
      </c>
      <c r="H7" s="94">
        <f>IF(B$17=0,0,G7/B$17)</f>
        <v>0.2558139534883721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0.29090909090909089</v>
      </c>
      <c r="E8" s="33" t="s">
        <v>55</v>
      </c>
      <c r="F8" s="30" t="s">
        <v>155</v>
      </c>
      <c r="G8" s="13">
        <v>20</v>
      </c>
      <c r="H8" s="94">
        <f>IF(B$17=0,0,G8/B$17)</f>
        <v>0.23255813953488372</v>
      </c>
      <c r="I8" s="56">
        <v>17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0.18181818181818182</v>
      </c>
      <c r="E9" s="33" t="s">
        <v>56</v>
      </c>
      <c r="F9" s="30" t="s">
        <v>185</v>
      </c>
      <c r="G9" s="13">
        <v>15</v>
      </c>
      <c r="H9" s="94">
        <f>IF(B$17=0,0,G9/B$17)</f>
        <v>0.1744186046511628</v>
      </c>
      <c r="I9" s="56">
        <v>36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0.18181818181818182</v>
      </c>
      <c r="E10" s="33" t="s">
        <v>58</v>
      </c>
      <c r="F10" s="30" t="s">
        <v>22</v>
      </c>
      <c r="G10" s="13">
        <v>8</v>
      </c>
      <c r="H10" s="94">
        <f>IF(B$17=0,0,G10/B$17)</f>
        <v>9.3023255813953487E-2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7</v>
      </c>
      <c r="H11" s="94">
        <f>IF(B$17=0,0,G11/B$17)</f>
        <v>8.1395348837209308E-2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77</v>
      </c>
      <c r="F12" s="30" t="s">
        <v>41</v>
      </c>
      <c r="G12" s="13">
        <v>7</v>
      </c>
      <c r="H12" s="94">
        <f>IF(B$17=0,0,G12/B$17)</f>
        <v>8.1395348837209308E-2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64</v>
      </c>
      <c r="C13" s="11">
        <f>IF(B$3=0,0,B13/B$3)</f>
        <v>0.15571776155717762</v>
      </c>
      <c r="E13" s="33" t="s">
        <v>62</v>
      </c>
      <c r="F13" s="30" t="s">
        <v>26</v>
      </c>
      <c r="G13" s="13">
        <v>1</v>
      </c>
      <c r="H13" s="94">
        <f>IF(B$17=0,0,G13/B$17)</f>
        <v>1.1627906976744186E-2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82</v>
      </c>
      <c r="C14" s="6">
        <f>IF(B$3=0,0,B14/B$3)</f>
        <v>0.19951338199513383</v>
      </c>
      <c r="E14" s="33" t="s">
        <v>66</v>
      </c>
      <c r="F14" s="30" t="s">
        <v>30</v>
      </c>
      <c r="G14" s="13">
        <v>1</v>
      </c>
      <c r="H14" s="94">
        <f>IF(B$17=0,0,G14/B$17)</f>
        <v>1.1627906976744186E-2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39</v>
      </c>
      <c r="C15" s="4">
        <f>IF(B$13=0,0,B15/B$13)</f>
        <v>0.609375</v>
      </c>
      <c r="E15" s="33" t="s">
        <v>183</v>
      </c>
      <c r="F15" s="30" t="s">
        <v>186</v>
      </c>
      <c r="G15" s="13">
        <v>1</v>
      </c>
      <c r="H15" s="94">
        <f>IF(B$17=0,0,G15/B$17)</f>
        <v>1.1627906976744186E-2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0.35365853658536583</v>
      </c>
      <c r="E16" s="33" t="s">
        <v>68</v>
      </c>
      <c r="F16" s="30" t="s">
        <v>32</v>
      </c>
      <c r="G16" s="13">
        <v>1</v>
      </c>
      <c r="H16" s="94">
        <f>IF(B$17=0,0,G16/B$17)</f>
        <v>1.1627906976744186E-2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86</v>
      </c>
      <c r="C17" s="4">
        <f>IF(B$3=0,0,B17/B$3)</f>
        <v>0.20924574209245742</v>
      </c>
      <c r="E17" s="33" t="s">
        <v>69</v>
      </c>
      <c r="F17" s="30" t="s">
        <v>33</v>
      </c>
      <c r="G17" s="13">
        <v>1</v>
      </c>
      <c r="H17" s="94">
        <f>IF(B$17=0,0,G17/B$17)</f>
        <v>1.1627906976744186E-2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9.4890510948905105E-2</v>
      </c>
      <c r="E18" s="33" t="s">
        <v>71</v>
      </c>
      <c r="F18" s="30" t="s">
        <v>35</v>
      </c>
      <c r="G18" s="13">
        <v>1</v>
      </c>
      <c r="H18" s="94">
        <f>IF(B$17=0,0,G18/B$17)</f>
        <v>1.1627906976744186E-2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0.2558139534883721</v>
      </c>
      <c r="E19" s="33" t="s">
        <v>74</v>
      </c>
      <c r="F19" s="30" t="s">
        <v>38</v>
      </c>
      <c r="G19" s="13">
        <v>1</v>
      </c>
      <c r="H19" s="94">
        <f>IF(B$17=0,0,G19/B$17)</f>
        <v>1.1627906976744186E-2</v>
      </c>
      <c r="I19" s="56">
        <v>17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64</v>
      </c>
      <c r="C20" s="6">
        <f>IF(B$17=0,0,B20/B$17)</f>
        <v>0.7441860465116279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39</v>
      </c>
      <c r="C21" s="6">
        <f>IF(B$17=0,0,B21/B$17)</f>
        <v>0.45348837209302323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0.33720930232558138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0.20930232558139536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7598.8372093023254</v>
      </c>
      <c r="C24" s="8">
        <v>653500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8400</v>
      </c>
      <c r="C25" s="98">
        <v>478800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-4717.9487179487178</v>
      </c>
      <c r="C27" s="98">
        <v>-184000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5.8139534883720929E-2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0.1744186046511628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0.18604651162790697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27</v>
      </c>
      <c r="C38" s="6">
        <f t="shared" si="4"/>
        <v>0.31395348837209303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8.1395348837209308E-2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19.87777777777778</v>
      </c>
      <c r="P39" s="80">
        <v>9</v>
      </c>
      <c r="Q39" s="68">
        <v>178.9</v>
      </c>
    </row>
    <row r="40" spans="1:17">
      <c r="A40" s="19" t="s">
        <v>140</v>
      </c>
      <c r="B40" s="100">
        <v>10</v>
      </c>
      <c r="C40" s="6">
        <f t="shared" si="4"/>
        <v>0.11627906976744186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5</v>
      </c>
      <c r="C41" s="6">
        <f t="shared" si="4"/>
        <v>5.8139534883720929E-2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 t="shared" si="3"/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 t="shared" si="3"/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4"/>
        <v>1.1627906976744186E-2</v>
      </c>
      <c r="K43" s="5">
        <v>41</v>
      </c>
      <c r="L43" s="61">
        <v>584.79999999999995</v>
      </c>
      <c r="N43" s="76" t="s">
        <v>265</v>
      </c>
      <c r="O43" s="86">
        <f t="shared" si="3"/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177</v>
      </c>
      <c r="O44" s="86">
        <f t="shared" si="3"/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168</v>
      </c>
      <c r="O45" s="86">
        <f t="shared" si="3"/>
        <v>-14.5625</v>
      </c>
      <c r="P45" s="80">
        <v>8</v>
      </c>
      <c r="Q45" s="68">
        <v>-116.5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269</v>
      </c>
      <c r="O46" s="86">
        <f t="shared" si="3"/>
        <v>-20.074999999999999</v>
      </c>
      <c r="P46" s="80">
        <v>4</v>
      </c>
      <c r="Q46" s="68">
        <v>-80.3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-21.475000000000001</v>
      </c>
      <c r="P47" s="80">
        <v>4</v>
      </c>
      <c r="Q47" s="68">
        <v>-85.9</v>
      </c>
    </row>
    <row r="48" spans="1:17">
      <c r="K48" s="5">
        <v>46</v>
      </c>
      <c r="L48" s="61">
        <v>682.4</v>
      </c>
      <c r="N48" s="76" t="s">
        <v>235</v>
      </c>
      <c r="O48" s="86">
        <f t="shared" si="3"/>
        <v>-21.671428571428574</v>
      </c>
      <c r="P48" s="80">
        <v>7</v>
      </c>
      <c r="Q48" s="68">
        <v>-151.70000000000002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263</v>
      </c>
      <c r="O50" s="86">
        <f t="shared" si="3"/>
        <v>-26.737500000000001</v>
      </c>
      <c r="P50" s="80">
        <v>8</v>
      </c>
      <c r="Q50" s="68">
        <v>-213.9</v>
      </c>
    </row>
    <row r="51" spans="11:17">
      <c r="K51" s="5">
        <v>49</v>
      </c>
      <c r="L51" s="61">
        <v>732</v>
      </c>
      <c r="N51" s="76" t="s">
        <v>167</v>
      </c>
      <c r="O51" s="86">
        <f t="shared" si="3"/>
        <v>-28.2</v>
      </c>
      <c r="P51" s="80">
        <v>1</v>
      </c>
      <c r="Q51" s="68">
        <v>-28.2</v>
      </c>
    </row>
    <row r="52" spans="11:17">
      <c r="K52" s="5">
        <v>50</v>
      </c>
      <c r="L52" s="61">
        <v>737.5</v>
      </c>
      <c r="N52" s="76" t="s">
        <v>255</v>
      </c>
      <c r="O52" s="86">
        <f t="shared" si="3"/>
        <v>-29.033333333333328</v>
      </c>
      <c r="P52" s="80">
        <v>9</v>
      </c>
      <c r="Q52" s="68">
        <v>-261.29999999999995</v>
      </c>
    </row>
    <row r="53" spans="11:17">
      <c r="K53" s="5">
        <v>51</v>
      </c>
      <c r="L53" s="61">
        <v>689.7</v>
      </c>
      <c r="N53" s="76" t="s">
        <v>162</v>
      </c>
      <c r="O53" s="86">
        <f t="shared" si="3"/>
        <v>-38.020000000000003</v>
      </c>
      <c r="P53" s="80">
        <v>5</v>
      </c>
      <c r="Q53" s="68">
        <v>-190.10000000000002</v>
      </c>
    </row>
    <row r="54" spans="11:17">
      <c r="K54" s="5">
        <v>52</v>
      </c>
      <c r="L54" s="61">
        <v>658.2</v>
      </c>
    </row>
    <row r="55" spans="11:17">
      <c r="K55" s="5">
        <v>53</v>
      </c>
      <c r="L55" s="61">
        <v>601.6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</sheetData>
  <sortState xmlns:xlrd2="http://schemas.microsoft.com/office/spreadsheetml/2017/richdata2" ref="E2:I5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23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35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24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14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37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31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23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31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9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10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31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38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31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22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5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19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29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31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19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30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26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28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40</v>
      </c>
      <c r="C2" s="121"/>
      <c r="E2" s="32" t="s">
        <v>54</v>
      </c>
      <c r="F2" s="29" t="s">
        <v>20</v>
      </c>
      <c r="G2" s="12">
        <v>31</v>
      </c>
      <c r="H2" s="93">
        <f>IF(B$17=0,0,G2/B$17)</f>
        <v>0.5636363636363636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-1342.5</v>
      </c>
      <c r="P2" s="79">
        <v>40</v>
      </c>
      <c r="Q2" s="63">
        <v>-53700</v>
      </c>
    </row>
    <row r="3" spans="1:17">
      <c r="A3" s="19" t="s">
        <v>8</v>
      </c>
      <c r="B3" s="122">
        <v>314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0.54545454545454541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137.5</v>
      </c>
      <c r="P3" s="80">
        <v>40</v>
      </c>
      <c r="Q3" s="64">
        <v>5500</v>
      </c>
    </row>
    <row r="4" spans="1:17">
      <c r="A4" s="19" t="s">
        <v>6</v>
      </c>
      <c r="B4" s="124">
        <v>-468.89999999999986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0.52727272727272723</v>
      </c>
      <c r="I4" s="56">
        <v>14</v>
      </c>
      <c r="K4" s="5">
        <v>2</v>
      </c>
      <c r="L4" s="61">
        <v>-70.800000000000011</v>
      </c>
      <c r="N4" s="76" t="s">
        <v>105</v>
      </c>
      <c r="O4" s="83">
        <f t="shared" si="0"/>
        <v>-1474.3589743589744</v>
      </c>
      <c r="P4" s="80">
        <v>39</v>
      </c>
      <c r="Q4" s="64">
        <v>-57500</v>
      </c>
    </row>
    <row r="5" spans="1:17">
      <c r="A5" s="19" t="s">
        <v>7</v>
      </c>
      <c r="B5" s="126">
        <f>IF(B$2=0,0,B$4/B$2)</f>
        <v>-11.722499999999997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0.36363636363636365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-675.67567567567562</v>
      </c>
      <c r="P5" s="80">
        <v>37</v>
      </c>
      <c r="Q5" s="64">
        <v>-25000</v>
      </c>
    </row>
    <row r="6" spans="1:17">
      <c r="A6" s="19" t="s">
        <v>1</v>
      </c>
      <c r="B6" s="128">
        <f>IF(B$2=0,0,(B$7*1+B$8*2+B$9*3+B$10*4)/B$2)</f>
        <v>2.8250000000000002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0.25454545454545452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-354.83870967741933</v>
      </c>
      <c r="P6" s="80">
        <v>31</v>
      </c>
      <c r="Q6" s="64">
        <v>-11000</v>
      </c>
    </row>
    <row r="7" spans="1:17">
      <c r="A7" s="19" t="s">
        <v>2</v>
      </c>
      <c r="B7" s="13">
        <v>8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12</v>
      </c>
      <c r="H7" s="94">
        <f>IF(B$17=0,0,G7/B$17)</f>
        <v>0.21818181818181817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-835</v>
      </c>
      <c r="P7" s="80">
        <v>20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0.17499999999999999</v>
      </c>
      <c r="E8" s="33" t="s">
        <v>57</v>
      </c>
      <c r="F8" s="30" t="s">
        <v>21</v>
      </c>
      <c r="G8" s="13">
        <v>12</v>
      </c>
      <c r="H8" s="94">
        <f>IF(B$17=0,0,G8/B$17)</f>
        <v>0.21818181818181817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0.22500000000000001</v>
      </c>
      <c r="E9" s="33" t="s">
        <v>182</v>
      </c>
      <c r="F9" s="30" t="s">
        <v>19</v>
      </c>
      <c r="G9" s="13">
        <v>6</v>
      </c>
      <c r="H9" s="94">
        <f>IF(B$17=0,0,G9/B$17)</f>
        <v>0.10909090909090909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0.4</v>
      </c>
      <c r="E10" s="33" t="s">
        <v>59</v>
      </c>
      <c r="F10" s="30" t="s">
        <v>23</v>
      </c>
      <c r="G10" s="13">
        <v>5</v>
      </c>
      <c r="H10" s="94">
        <f>IF(B$17=0,0,G10/B$17)</f>
        <v>9.0909090909090912E-2</v>
      </c>
      <c r="I10" s="56">
        <v>26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0.375</v>
      </c>
      <c r="E11" s="33" t="s">
        <v>61</v>
      </c>
      <c r="F11" s="30" t="s">
        <v>25</v>
      </c>
      <c r="G11" s="13">
        <v>1</v>
      </c>
      <c r="H11" s="94">
        <f>IF(B$17=0,0,G11/B$17)</f>
        <v>1.8181818181818181E-2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0.05</v>
      </c>
      <c r="E12" s="33" t="s">
        <v>66</v>
      </c>
      <c r="F12" s="30" t="s">
        <v>30</v>
      </c>
      <c r="G12" s="13">
        <v>1</v>
      </c>
      <c r="H12" s="94">
        <f>IF(B$17=0,0,G12/B$17)</f>
        <v>1.8181818181818181E-2</v>
      </c>
      <c r="I12" s="56">
        <v>11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47</v>
      </c>
      <c r="C13" s="11">
        <f>IF(B$3=0,0,B13/B$3)</f>
        <v>0.14968152866242038</v>
      </c>
      <c r="E13" s="33" t="s">
        <v>183</v>
      </c>
      <c r="F13" s="30" t="s">
        <v>186</v>
      </c>
      <c r="G13" s="13">
        <v>1</v>
      </c>
      <c r="H13" s="94">
        <f>IF(B$17=0,0,G13/B$17)</f>
        <v>1.8181818181818181E-2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66</v>
      </c>
      <c r="C14" s="6">
        <f>IF(B$3=0,0,B14/B$3)</f>
        <v>0.21019108280254778</v>
      </c>
      <c r="E14" s="33" t="s">
        <v>71</v>
      </c>
      <c r="F14" s="30" t="s">
        <v>35</v>
      </c>
      <c r="G14" s="13">
        <v>1</v>
      </c>
      <c r="H14" s="94">
        <f>IF(B$17=0,0,G14/B$17)</f>
        <v>1.8181818181818181E-2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-28.86363636363636</v>
      </c>
      <c r="P14" s="80">
        <v>11</v>
      </c>
      <c r="Q14" s="68">
        <v>-317.49999999999994</v>
      </c>
    </row>
    <row r="15" spans="1:17">
      <c r="A15" s="18" t="s">
        <v>99</v>
      </c>
      <c r="B15" s="12">
        <f>B21</f>
        <v>30</v>
      </c>
      <c r="C15" s="4">
        <f>IF(B$13=0,0,B15/B$13)</f>
        <v>0.63829787234042556</v>
      </c>
      <c r="E15" s="33" t="s">
        <v>76</v>
      </c>
      <c r="F15" s="30" t="s">
        <v>40</v>
      </c>
      <c r="G15" s="13">
        <v>1</v>
      </c>
      <c r="H15" s="94">
        <f>IF(B$17=0,0,G15/B$17)</f>
        <v>1.8181818181818181E-2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0.54444444444444706</v>
      </c>
      <c r="P15" s="81">
        <v>9</v>
      </c>
      <c r="Q15" s="69">
        <v>4.9000000000000234</v>
      </c>
    </row>
    <row r="16" spans="1:17">
      <c r="A16" s="18" t="s">
        <v>100</v>
      </c>
      <c r="B16" s="12">
        <f>B22</f>
        <v>17</v>
      </c>
      <c r="C16" s="4">
        <f>IF(B$14=0,0,B16/B$14)</f>
        <v>0.25757575757575757</v>
      </c>
      <c r="E16" s="33" t="s">
        <v>77</v>
      </c>
      <c r="F16" s="30" t="s">
        <v>41</v>
      </c>
      <c r="G16" s="13">
        <v>1</v>
      </c>
      <c r="H16" s="94">
        <f>IF(B$17=0,0,G16/B$17)</f>
        <v>1.8181818181818181E-2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55</v>
      </c>
      <c r="C17" s="4">
        <f>IF(B$3=0,0,B17/B$3)</f>
        <v>0.1751592356687898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0.16242038216560509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19</v>
      </c>
      <c r="C19" s="6">
        <f>IF(B$17=0,0,B19/B$17)</f>
        <v>0.34545454545454546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36</v>
      </c>
      <c r="C20" s="6">
        <f>IF(B$17=0,0,B20/B$17)</f>
        <v>0.65454545454545454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30</v>
      </c>
      <c r="C21" s="6">
        <f>IF(B$17=0,0,B21/B$17)</f>
        <v>0.54545454545454541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17</v>
      </c>
      <c r="C22" s="6">
        <f>IF(B$17=0,0,B22/B$17)</f>
        <v>0.30909090909090908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277</v>
      </c>
      <c r="O22" s="86">
        <f t="shared" si="3"/>
        <v>-0.77142857142856924</v>
      </c>
      <c r="P22" s="80">
        <v>7</v>
      </c>
      <c r="Q22" s="68">
        <v>-5.3999999999999844</v>
      </c>
    </row>
    <row r="23" spans="1:17">
      <c r="A23" s="19" t="s">
        <v>150</v>
      </c>
      <c r="B23" s="13">
        <v>8</v>
      </c>
      <c r="C23" s="6">
        <f>IF(B$17=0,0,B23/B$17)</f>
        <v>0.14545454545454545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5796.363636363636</v>
      </c>
      <c r="C24" s="8">
        <v>318800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6892.105263157895</v>
      </c>
      <c r="C25" s="98">
        <v>261900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3347.0588235294117</v>
      </c>
      <c r="C26" s="98">
        <v>56900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272</v>
      </c>
      <c r="O26" s="86">
        <f t="shared" si="3"/>
        <v>-17.557142857142857</v>
      </c>
      <c r="P26" s="80">
        <v>14</v>
      </c>
      <c r="Q26" s="68">
        <v>-245.8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258</v>
      </c>
      <c r="O28" s="86">
        <f t="shared" si="3"/>
        <v>-23.5</v>
      </c>
      <c r="P28" s="80">
        <v>3</v>
      </c>
      <c r="Q28" s="68">
        <v>-70.5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304</v>
      </c>
      <c r="O29" s="86">
        <f t="shared" si="3"/>
        <v>-24.666666666666671</v>
      </c>
      <c r="P29" s="80">
        <v>9</v>
      </c>
      <c r="Q29" s="68">
        <v>-222.00000000000003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195</v>
      </c>
      <c r="O30" s="86">
        <f t="shared" si="3"/>
        <v>-27.309999999999992</v>
      </c>
      <c r="P30" s="80">
        <v>10</v>
      </c>
      <c r="Q30" s="68">
        <v>-273.09999999999991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 t="shared" si="3"/>
        <v>-34.585714285714282</v>
      </c>
      <c r="P31" s="80">
        <v>14</v>
      </c>
      <c r="Q31" s="68">
        <v>-484.19999999999993</v>
      </c>
    </row>
    <row r="32" spans="1:17">
      <c r="A32" s="21" t="s">
        <v>112</v>
      </c>
      <c r="B32" s="26">
        <v>1</v>
      </c>
      <c r="C32" s="9">
        <f>IF(B$3=0,0,B32/B$3)</f>
        <v>3.1847133757961785E-3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-34.68666666666666</v>
      </c>
      <c r="P32" s="80">
        <v>15</v>
      </c>
      <c r="Q32" s="68">
        <v>-520.29999999999995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 t="shared" si="3"/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0.14545454545454545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4"/>
        <v>0.12727272727272726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17</v>
      </c>
      <c r="C38" s="6">
        <f t="shared" si="4"/>
        <v>0.30909090909090908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6</v>
      </c>
      <c r="C39" s="6">
        <f t="shared" si="4"/>
        <v>0.10909090909090909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2</v>
      </c>
      <c r="C40" s="6">
        <f t="shared" si="4"/>
        <v>3.6363636363636362E-2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17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28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9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>IF(P20=0,0,Q20/P20)</f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>IF(P21=0,0,Q21/P21)</f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>IF(P24=0,0,Q24/P24)</f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>IF(P26=0,0,Q26/P26)</f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>IF(P27=0,0,Q27/P27)</f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>IF(P28=0,0,Q28/P28)</f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235</v>
      </c>
      <c r="O29" s="86">
        <f>IF(P29=0,0,Q29/P29)</f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>IF(P30=0,0,Q30/P30)</f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>IF(P31=0,0,Q31/P31)</f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>IF(P32=0,0,Q32/P32)</f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>IF(P33=0,0,Q33/P33)</f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>IF(P34=0,0,Q34/P34)</f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>IF(P35=0,0,Q35/P35)</f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3"/>
        <v>2.9411764705882353E-2</v>
      </c>
    </row>
    <row r="44" spans="1:17">
      <c r="A44" s="19" t="s">
        <v>144</v>
      </c>
      <c r="B44" s="100">
        <v>1</v>
      </c>
      <c r="C44" s="6">
        <f t="shared" si="3"/>
        <v>2.9411764705882353E-2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29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33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22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18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35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25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17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32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21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27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11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27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23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27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53</v>
      </c>
      <c r="H2" s="93">
        <f>IF(B$17=0,0,G2/B$17)</f>
        <v>0.53535353535353536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1422.2222222222222</v>
      </c>
      <c r="P2" s="79">
        <v>45</v>
      </c>
      <c r="Q2" s="63">
        <v>64000</v>
      </c>
    </row>
    <row r="3" spans="1:17">
      <c r="A3" s="19" t="s">
        <v>8</v>
      </c>
      <c r="B3" s="122">
        <v>353</v>
      </c>
      <c r="C3" s="123"/>
      <c r="E3" s="33" t="s">
        <v>54</v>
      </c>
      <c r="F3" s="30" t="s">
        <v>20</v>
      </c>
      <c r="G3" s="13">
        <v>44</v>
      </c>
      <c r="H3" s="94">
        <f>IF(B$17=0,0,G3/B$17)</f>
        <v>0.44444444444444442</v>
      </c>
      <c r="I3" s="56">
        <v>29</v>
      </c>
      <c r="K3" s="5">
        <v>1</v>
      </c>
      <c r="L3" s="61">
        <v>10.3</v>
      </c>
      <c r="N3" s="76" t="s">
        <v>104</v>
      </c>
      <c r="O3" s="83">
        <f t="shared" si="0"/>
        <v>986.66666666666663</v>
      </c>
      <c r="P3" s="80">
        <v>45</v>
      </c>
      <c r="Q3" s="64">
        <v>44400</v>
      </c>
    </row>
    <row r="4" spans="1:17">
      <c r="A4" s="19" t="s">
        <v>6</v>
      </c>
      <c r="B4" s="124">
        <v>625.60000000000025</v>
      </c>
      <c r="C4" s="125"/>
      <c r="E4" s="33" t="s">
        <v>184</v>
      </c>
      <c r="F4" s="30" t="s">
        <v>187</v>
      </c>
      <c r="G4" s="13">
        <v>43</v>
      </c>
      <c r="H4" s="94">
        <f>IF(B$17=0,0,G4/B$17)</f>
        <v>0.43434343434343436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34.090909090909093</v>
      </c>
      <c r="P4" s="80">
        <v>44</v>
      </c>
      <c r="Q4" s="64">
        <v>1500</v>
      </c>
    </row>
    <row r="5" spans="1:17">
      <c r="A5" s="19" t="s">
        <v>7</v>
      </c>
      <c r="B5" s="126">
        <f>IF(B$2=0,0,B$4/B$2)</f>
        <v>13.902222222222228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25</v>
      </c>
      <c r="K5" s="5">
        <v>3</v>
      </c>
      <c r="L5" s="61">
        <v>-4.8999999999999995</v>
      </c>
      <c r="N5" s="76" t="s">
        <v>157</v>
      </c>
      <c r="O5" s="83">
        <f>IF(P5=0,0,Q5/P5)</f>
        <v>958.53658536585363</v>
      </c>
      <c r="P5" s="80">
        <v>41</v>
      </c>
      <c r="Q5" s="64">
        <v>39300</v>
      </c>
    </row>
    <row r="6" spans="1:17">
      <c r="A6" s="19" t="s">
        <v>1</v>
      </c>
      <c r="B6" s="128">
        <f>IF(B$2=0,0,(B$7*1+B$8*2+B$9*3+B$10*4)/B$2)</f>
        <v>2.1111111111111112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0.25252525252525254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757.89473684210532</v>
      </c>
      <c r="P6" s="80">
        <v>38</v>
      </c>
      <c r="Q6" s="64">
        <v>28800</v>
      </c>
    </row>
    <row r="7" spans="1:17">
      <c r="A7" s="19" t="s">
        <v>2</v>
      </c>
      <c r="B7" s="13">
        <v>16</v>
      </c>
      <c r="C7" s="6">
        <f t="shared" ref="C7:C12" si="2">IF(B$2=0,0,B7/B$2)</f>
        <v>0.35555555555555557</v>
      </c>
      <c r="E7" s="33" t="s">
        <v>55</v>
      </c>
      <c r="F7" s="30" t="s">
        <v>155</v>
      </c>
      <c r="G7" s="13">
        <v>21</v>
      </c>
      <c r="H7" s="94">
        <f>IF(B$17=0,0,G7/B$17)</f>
        <v>0.21212121212121213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13</v>
      </c>
      <c r="C8" s="6">
        <f>IF(B$2=0,0,B8/B$2)</f>
        <v>0.28888888888888886</v>
      </c>
      <c r="E8" s="33" t="s">
        <v>57</v>
      </c>
      <c r="F8" s="30" t="s">
        <v>21</v>
      </c>
      <c r="G8" s="13">
        <v>19</v>
      </c>
      <c r="H8" s="94">
        <f>IF(B$17=0,0,G8/B$17)</f>
        <v>0.19191919191919191</v>
      </c>
      <c r="I8" s="56">
        <v>26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11</v>
      </c>
      <c r="C9" s="7">
        <f>IF(B$2=0,0,B9/B$2)</f>
        <v>0.24444444444444444</v>
      </c>
      <c r="E9" s="33" t="s">
        <v>59</v>
      </c>
      <c r="F9" s="30" t="s">
        <v>23</v>
      </c>
      <c r="G9" s="13">
        <v>19</v>
      </c>
      <c r="H9" s="94">
        <f>IF(B$17=0,0,G9/B$17)</f>
        <v>0.19191919191919191</v>
      </c>
      <c r="I9" s="56">
        <v>13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0.1111111111111111</v>
      </c>
      <c r="E10" s="33" t="s">
        <v>182</v>
      </c>
      <c r="F10" s="30" t="s">
        <v>19</v>
      </c>
      <c r="G10" s="13">
        <v>18</v>
      </c>
      <c r="H10" s="94">
        <f>IF(B$17=0,0,G10/B$17)</f>
        <v>0.18181818181818182</v>
      </c>
      <c r="I10" s="56">
        <v>8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0.64444444444444449</v>
      </c>
      <c r="E11" s="33" t="s">
        <v>183</v>
      </c>
      <c r="F11" s="30" t="s">
        <v>186</v>
      </c>
      <c r="G11" s="13">
        <v>4</v>
      </c>
      <c r="H11" s="94">
        <f>IF(B$17=0,0,G11/B$17)</f>
        <v>4.0404040404040407E-2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3.0303030303030304E-2</v>
      </c>
      <c r="I12" s="56">
        <v>27</v>
      </c>
      <c r="K12" s="5">
        <v>10</v>
      </c>
      <c r="L12" s="61">
        <v>9.6999999999999886</v>
      </c>
      <c r="N12" s="75" t="s">
        <v>126</v>
      </c>
      <c r="O12" s="85">
        <f>IF(P12=0,0,Q12/P12)</f>
        <v>8.3944444444444422</v>
      </c>
      <c r="P12" s="79">
        <v>18</v>
      </c>
      <c r="Q12" s="67">
        <v>151.09999999999997</v>
      </c>
    </row>
    <row r="13" spans="1:17">
      <c r="A13" s="22" t="s">
        <v>97</v>
      </c>
      <c r="B13" s="15">
        <v>75</v>
      </c>
      <c r="C13" s="11">
        <f>IF(B$3=0,0,B13/B$3)</f>
        <v>0.21246458923512748</v>
      </c>
      <c r="E13" s="33" t="s">
        <v>67</v>
      </c>
      <c r="F13" s="30" t="s">
        <v>31</v>
      </c>
      <c r="G13" s="13">
        <v>2</v>
      </c>
      <c r="H13" s="94">
        <f>IF(B$17=0,0,G13/B$17)</f>
        <v>2.0202020202020204E-2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20.566666666666666</v>
      </c>
      <c r="P13" s="80">
        <v>6</v>
      </c>
      <c r="Q13" s="68">
        <v>123.4</v>
      </c>
    </row>
    <row r="14" spans="1:17">
      <c r="A14" s="19" t="s">
        <v>94</v>
      </c>
      <c r="B14" s="13">
        <v>78</v>
      </c>
      <c r="C14" s="6">
        <f>IF(B$3=0,0,B14/B$3)</f>
        <v>0.22096317280453256</v>
      </c>
      <c r="E14" s="33" t="s">
        <v>74</v>
      </c>
      <c r="F14" s="30" t="s">
        <v>38</v>
      </c>
      <c r="G14" s="13">
        <v>2</v>
      </c>
      <c r="H14" s="94">
        <f>IF(B$17=0,0,G14/B$17)</f>
        <v>2.0202020202020204E-2</v>
      </c>
      <c r="I14" s="56">
        <v>16</v>
      </c>
      <c r="K14" s="5">
        <v>12</v>
      </c>
      <c r="L14" s="61">
        <v>-33.300000000000011</v>
      </c>
      <c r="N14" s="76" t="s">
        <v>128</v>
      </c>
      <c r="O14" s="86">
        <f>IF(P14=0,0,Q14/P14)</f>
        <v>-11.385714285714284</v>
      </c>
      <c r="P14" s="80">
        <v>7</v>
      </c>
      <c r="Q14" s="68">
        <v>-79.699999999999989</v>
      </c>
    </row>
    <row r="15" spans="1:17">
      <c r="A15" s="18" t="s">
        <v>99</v>
      </c>
      <c r="B15" s="12">
        <f>B21</f>
        <v>53</v>
      </c>
      <c r="C15" s="4">
        <f>IF(B$13=0,0,B15/B$13)</f>
        <v>0.70666666666666667</v>
      </c>
      <c r="E15" s="33" t="s">
        <v>77</v>
      </c>
      <c r="F15" s="30" t="s">
        <v>41</v>
      </c>
      <c r="G15" s="13">
        <v>2</v>
      </c>
      <c r="H15" s="94">
        <f>IF(B$17=0,0,G15/B$17)</f>
        <v>2.0202020202020204E-2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36</v>
      </c>
      <c r="C16" s="4">
        <f>IF(B$14=0,0,B16/B$14)</f>
        <v>0.46153846153846156</v>
      </c>
      <c r="E16" s="33" t="s">
        <v>61</v>
      </c>
      <c r="F16" s="30" t="s">
        <v>25</v>
      </c>
      <c r="G16" s="13">
        <v>1</v>
      </c>
      <c r="H16" s="94">
        <f>IF(B$17=0,0,G16/B$17)</f>
        <v>1.0101010101010102E-2</v>
      </c>
      <c r="I16" s="56">
        <v>7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0.28045325779036828</v>
      </c>
      <c r="E17" s="33" t="s">
        <v>62</v>
      </c>
      <c r="F17" s="30" t="s">
        <v>26</v>
      </c>
      <c r="G17" s="13">
        <v>1</v>
      </c>
      <c r="H17" s="94">
        <f>IF(B$17=0,0,G17/B$17)</f>
        <v>1.0101010101010102E-2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0.12181303116147309</v>
      </c>
      <c r="E18" s="33" t="s">
        <v>66</v>
      </c>
      <c r="F18" s="30" t="s">
        <v>30</v>
      </c>
      <c r="G18" s="13">
        <v>1</v>
      </c>
      <c r="H18" s="94">
        <f>IF(B$17=0,0,G18/B$17)</f>
        <v>1.0101010101010102E-2</v>
      </c>
      <c r="I18" s="56">
        <v>14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36</v>
      </c>
      <c r="C19" s="6">
        <f>IF(B$17=0,0,B19/B$17)</f>
        <v>0.36363636363636365</v>
      </c>
      <c r="E19" s="33" t="s">
        <v>71</v>
      </c>
      <c r="F19" s="30" t="s">
        <v>35</v>
      </c>
      <c r="G19" s="13">
        <v>1</v>
      </c>
      <c r="H19" s="94">
        <f>IF(B$17=0,0,G19/B$17)</f>
        <v>1.0101010101010102E-2</v>
      </c>
      <c r="I19" s="56">
        <v>17</v>
      </c>
      <c r="K19" s="5">
        <v>17</v>
      </c>
      <c r="L19" s="61">
        <v>164.89999999999998</v>
      </c>
      <c r="N19" s="76" t="s">
        <v>235</v>
      </c>
      <c r="O19" s="86">
        <f>IF(P19=0,0,Q19/P19)</f>
        <v>34.68666666666666</v>
      </c>
      <c r="P19" s="80">
        <v>15</v>
      </c>
      <c r="Q19" s="68">
        <v>520.29999999999995</v>
      </c>
    </row>
    <row r="20" spans="1:17">
      <c r="A20" s="19" t="s">
        <v>11</v>
      </c>
      <c r="B20" s="13">
        <v>63</v>
      </c>
      <c r="C20" s="6">
        <f>IF(B$17=0,0,B20/B$17)</f>
        <v>0.63636363636363635</v>
      </c>
      <c r="E20" s="33" t="s">
        <v>78</v>
      </c>
      <c r="F20" s="30" t="s">
        <v>42</v>
      </c>
      <c r="G20" s="13">
        <v>1</v>
      </c>
      <c r="H20" s="94">
        <f>IF(B$17=0,0,G20/B$17)</f>
        <v>1.0101010101010102E-2</v>
      </c>
      <c r="I20" s="56">
        <v>8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53</v>
      </c>
      <c r="C21" s="6">
        <f>IF(B$17=0,0,B21/B$17)</f>
        <v>0.53535353535353536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36</v>
      </c>
      <c r="C22" s="6">
        <f>IF(B$17=0,0,B22/B$17)</f>
        <v>0.36363636363636365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169</v>
      </c>
      <c r="O22" s="86">
        <f>IF(P22=0,0,Q22/P22)</f>
        <v>26.737500000000004</v>
      </c>
      <c r="P22" s="80">
        <v>8</v>
      </c>
      <c r="Q22" s="68">
        <v>213.90000000000003</v>
      </c>
    </row>
    <row r="23" spans="1:17">
      <c r="A23" s="19" t="s">
        <v>150</v>
      </c>
      <c r="B23" s="13">
        <v>10</v>
      </c>
      <c r="C23" s="6">
        <f>IF(B$17=0,0,B23/B$17)</f>
        <v>0.10101010101010101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>IF(P23=0,0,Q23/P23)</f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5748.484848484848</v>
      </c>
      <c r="C24" s="8">
        <v>569100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7088.8888888888887</v>
      </c>
      <c r="C25" s="98">
        <v>446600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3402.7777777777778</v>
      </c>
      <c r="C26" s="98">
        <v>122500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-4232.5581395348836</v>
      </c>
      <c r="C27" s="98">
        <v>-182000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238</v>
      </c>
      <c r="O27" s="86">
        <f>IF(P27=0,0,Q27/P27)</f>
        <v>16.433333333333334</v>
      </c>
      <c r="P27" s="80">
        <v>3</v>
      </c>
      <c r="Q27" s="68">
        <v>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195</v>
      </c>
      <c r="O28" s="86">
        <f>IF(P28=0,0,Q28/P28)</f>
        <v>13.428571428571429</v>
      </c>
      <c r="P28" s="80">
        <v>7</v>
      </c>
      <c r="Q28" s="68">
        <v>94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269</v>
      </c>
      <c r="O29" s="86">
        <f>IF(P29=0,0,Q29/P29)</f>
        <v>11.22857142857143</v>
      </c>
      <c r="P29" s="80">
        <v>7</v>
      </c>
      <c r="Q29" s="68">
        <v>78.600000000000009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265</v>
      </c>
      <c r="O30" s="86">
        <f>IF(P30=0,0,Q30/P30)</f>
        <v>10.127272727272725</v>
      </c>
      <c r="P30" s="80">
        <v>11</v>
      </c>
      <c r="Q30" s="68">
        <v>111.39999999999998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277</v>
      </c>
      <c r="O31" s="86">
        <f>IF(P31=0,0,Q31/P31)</f>
        <v>9.8222222222222193</v>
      </c>
      <c r="P31" s="80">
        <v>9</v>
      </c>
      <c r="Q31" s="68">
        <v>88.399999999999977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0.29999999999999954</v>
      </c>
      <c r="P32" s="80">
        <v>15</v>
      </c>
      <c r="Q32" s="68">
        <v>4.4999999999999929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0.12121212121212122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-59.5</v>
      </c>
      <c r="P35" s="80">
        <v>1</v>
      </c>
      <c r="Q35" s="68">
        <v>-59.5</v>
      </c>
    </row>
    <row r="36" spans="1:17">
      <c r="A36" s="19" t="s">
        <v>135</v>
      </c>
      <c r="B36" s="13">
        <v>29</v>
      </c>
      <c r="C36" s="6">
        <f t="shared" si="3"/>
        <v>0.29292929292929293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22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16</v>
      </c>
      <c r="C38" s="6">
        <f t="shared" si="3"/>
        <v>0.16161616161616163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3"/>
        <v>0.14141414141414141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3.0303030303030304E-2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3</v>
      </c>
      <c r="C41" s="6">
        <f t="shared" si="3"/>
        <v>3.0303030303030304E-2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6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11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181</v>
      </c>
      <c r="F2" s="29" t="s">
        <v>156</v>
      </c>
      <c r="G2" s="12">
        <v>47</v>
      </c>
      <c r="H2" s="93">
        <f>IF(B$17=0,0,G2/B$17)</f>
        <v>0.61038961038961037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-1628.5714285714287</v>
      </c>
      <c r="P2" s="79">
        <v>49</v>
      </c>
      <c r="Q2" s="63">
        <v>-79800</v>
      </c>
    </row>
    <row r="3" spans="1:17">
      <c r="A3" s="19" t="s">
        <v>8</v>
      </c>
      <c r="B3" s="122">
        <v>371</v>
      </c>
      <c r="C3" s="123"/>
      <c r="E3" s="33" t="s">
        <v>54</v>
      </c>
      <c r="F3" s="30" t="s">
        <v>20</v>
      </c>
      <c r="G3" s="13">
        <v>42</v>
      </c>
      <c r="H3" s="94">
        <f>IF(B$17=0,0,G3/B$17)</f>
        <v>0.54545454545454541</v>
      </c>
      <c r="I3" s="56">
        <v>23</v>
      </c>
      <c r="K3" s="5">
        <v>1</v>
      </c>
      <c r="L3" s="61">
        <v>6.3</v>
      </c>
      <c r="N3" s="76" t="s">
        <v>104</v>
      </c>
      <c r="O3" s="83">
        <f t="shared" si="0"/>
        <v>600</v>
      </c>
      <c r="P3" s="80">
        <v>49</v>
      </c>
      <c r="Q3" s="64">
        <v>29400</v>
      </c>
    </row>
    <row r="4" spans="1:17">
      <c r="A4" s="19" t="s">
        <v>6</v>
      </c>
      <c r="B4" s="124">
        <v>-236.59999999999994</v>
      </c>
      <c r="C4" s="125"/>
      <c r="E4" s="33" t="s">
        <v>184</v>
      </c>
      <c r="F4" s="30" t="s">
        <v>187</v>
      </c>
      <c r="G4" s="13">
        <v>41</v>
      </c>
      <c r="H4" s="94">
        <f>IF(B$17=0,0,G4/B$17)</f>
        <v>0.53246753246753242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131.25</v>
      </c>
      <c r="P4" s="80">
        <v>48</v>
      </c>
      <c r="Q4" s="64">
        <v>6300</v>
      </c>
    </row>
    <row r="5" spans="1:17">
      <c r="A5" s="19" t="s">
        <v>7</v>
      </c>
      <c r="B5" s="126">
        <f>IF(B$2=0,0,B$4/B$2)</f>
        <v>-4.8285714285714274</v>
      </c>
      <c r="C5" s="127"/>
      <c r="E5" s="33" t="s">
        <v>56</v>
      </c>
      <c r="F5" s="30" t="s">
        <v>185</v>
      </c>
      <c r="G5" s="13">
        <v>25</v>
      </c>
      <c r="H5" s="94">
        <f>IF(B$17=0,0,G5/B$17)</f>
        <v>0.32467532467532467</v>
      </c>
      <c r="I5" s="56">
        <v>16</v>
      </c>
      <c r="K5" s="5">
        <v>3</v>
      </c>
      <c r="L5" s="61">
        <v>0.60000000000000142</v>
      </c>
      <c r="N5" s="76" t="s">
        <v>157</v>
      </c>
      <c r="O5" s="83">
        <f>IF(P5=0,0,Q5/P5)</f>
        <v>-1191.304347826087</v>
      </c>
      <c r="P5" s="80">
        <v>46</v>
      </c>
      <c r="Q5" s="64">
        <v>-54800</v>
      </c>
    </row>
    <row r="6" spans="1:17">
      <c r="A6" s="19" t="s">
        <v>1</v>
      </c>
      <c r="B6" s="128">
        <f>IF(B$2=0,0,(B$7*1+B$8*2+B$9*3+B$10*4)/B$2)</f>
        <v>2.6326530612244898</v>
      </c>
      <c r="C6" s="129"/>
      <c r="E6" s="33" t="s">
        <v>60</v>
      </c>
      <c r="F6" s="30" t="s">
        <v>24</v>
      </c>
      <c r="G6" s="13">
        <v>24</v>
      </c>
      <c r="H6" s="94">
        <f>IF(B$17=0,0,G6/B$17)</f>
        <v>0.31168831168831168</v>
      </c>
      <c r="I6" s="56">
        <v>30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-989.47368421052636</v>
      </c>
      <c r="P6" s="80">
        <v>38</v>
      </c>
      <c r="Q6" s="64">
        <v>-37600</v>
      </c>
    </row>
    <row r="7" spans="1:17">
      <c r="A7" s="19" t="s">
        <v>2</v>
      </c>
      <c r="B7" s="13">
        <v>12</v>
      </c>
      <c r="C7" s="6">
        <f t="shared" ref="C7:C12" si="2">IF(B$2=0,0,B7/B$2)</f>
        <v>0.24489795918367346</v>
      </c>
      <c r="E7" s="33" t="s">
        <v>55</v>
      </c>
      <c r="F7" s="30" t="s">
        <v>155</v>
      </c>
      <c r="G7" s="13">
        <v>17</v>
      </c>
      <c r="H7" s="94">
        <f>IF(B$17=0,0,G7/B$17)</f>
        <v>0.22077922077922077</v>
      </c>
      <c r="I7" s="56">
        <v>19</v>
      </c>
      <c r="K7" s="5">
        <v>5</v>
      </c>
      <c r="L7" s="61">
        <v>129</v>
      </c>
      <c r="N7" s="76" t="s">
        <v>107</v>
      </c>
      <c r="O7" s="83">
        <f t="shared" si="0"/>
        <v>1469.2307692307693</v>
      </c>
      <c r="P7" s="80">
        <v>26</v>
      </c>
      <c r="Q7" s="64">
        <v>38200</v>
      </c>
    </row>
    <row r="8" spans="1:17">
      <c r="A8" s="19" t="s">
        <v>3</v>
      </c>
      <c r="B8" s="13">
        <v>8</v>
      </c>
      <c r="C8" s="6">
        <f>IF(B$2=0,0,B8/B$2)</f>
        <v>0.16326530612244897</v>
      </c>
      <c r="E8" s="33" t="s">
        <v>57</v>
      </c>
      <c r="F8" s="30" t="s">
        <v>21</v>
      </c>
      <c r="G8" s="13">
        <v>14</v>
      </c>
      <c r="H8" s="94">
        <f>IF(B$17=0,0,G8/B$17)</f>
        <v>0.18181818181818182</v>
      </c>
      <c r="I8" s="56">
        <v>29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0.30612244897959184</v>
      </c>
      <c r="E9" s="33" t="s">
        <v>182</v>
      </c>
      <c r="F9" s="30" t="s">
        <v>19</v>
      </c>
      <c r="G9" s="13">
        <v>9</v>
      </c>
      <c r="H9" s="94">
        <f>IF(B$17=0,0,G9/B$17)</f>
        <v>0.11688311688311688</v>
      </c>
      <c r="I9" s="56">
        <v>12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14</v>
      </c>
      <c r="C10" s="7">
        <f>IF(B$2=0,0,B10/B$2)</f>
        <v>0.2857142857142857</v>
      </c>
      <c r="E10" s="33" t="s">
        <v>59</v>
      </c>
      <c r="F10" s="30" t="s">
        <v>23</v>
      </c>
      <c r="G10" s="13">
        <v>9</v>
      </c>
      <c r="H10" s="94">
        <f>IF(B$17=0,0,G10/B$17)</f>
        <v>0.11688311688311688</v>
      </c>
      <c r="I10" s="56">
        <v>22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0.40816326530612246</v>
      </c>
      <c r="E11" s="33" t="s">
        <v>58</v>
      </c>
      <c r="F11" s="30" t="s">
        <v>22</v>
      </c>
      <c r="G11" s="13">
        <v>7</v>
      </c>
      <c r="H11" s="94">
        <f>IF(B$17=0,0,G11/B$17)</f>
        <v>9.0909090909090912E-2</v>
      </c>
      <c r="I11" s="56">
        <v>15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2.0408163265306121E-2</v>
      </c>
      <c r="E12" s="33" t="s">
        <v>74</v>
      </c>
      <c r="F12" s="30" t="s">
        <v>38</v>
      </c>
      <c r="G12" s="13">
        <v>6</v>
      </c>
      <c r="H12" s="94">
        <f>IF(B$17=0,0,G12/B$17)</f>
        <v>7.792207792207792E-2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85</v>
      </c>
      <c r="C13" s="11">
        <f>IF(B$3=0,0,B13/B$3)</f>
        <v>0.22911051212938005</v>
      </c>
      <c r="E13" s="33" t="s">
        <v>66</v>
      </c>
      <c r="F13" s="30" t="s">
        <v>30</v>
      </c>
      <c r="G13" s="13">
        <v>3</v>
      </c>
      <c r="H13" s="94">
        <f>IF(B$17=0,0,G13/B$17)</f>
        <v>3.896103896103896E-2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84</v>
      </c>
      <c r="C14" s="6">
        <f>IF(B$3=0,0,B14/B$3)</f>
        <v>0.22641509433962265</v>
      </c>
      <c r="E14" s="33" t="s">
        <v>183</v>
      </c>
      <c r="F14" s="30" t="s">
        <v>186</v>
      </c>
      <c r="G14" s="13">
        <v>3</v>
      </c>
      <c r="H14" s="94">
        <f>IF(B$17=0,0,G14/B$17)</f>
        <v>3.896103896103896E-2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-2.8916666666666671</v>
      </c>
      <c r="P14" s="80">
        <v>12</v>
      </c>
      <c r="Q14" s="68">
        <v>-34.700000000000003</v>
      </c>
    </row>
    <row r="15" spans="1:17">
      <c r="A15" s="18" t="s">
        <v>99</v>
      </c>
      <c r="B15" s="12">
        <f>B21</f>
        <v>47</v>
      </c>
      <c r="C15" s="4">
        <f>IF(B$13=0,0,B15/B$13)</f>
        <v>0.55294117647058827</v>
      </c>
      <c r="E15" s="33" t="s">
        <v>63</v>
      </c>
      <c r="F15" s="30" t="s">
        <v>27</v>
      </c>
      <c r="G15" s="13">
        <v>2</v>
      </c>
      <c r="H15" s="94">
        <f>IF(B$17=0,0,G15/B$17)</f>
        <v>2.5974025974025976E-2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-20.990909090909096</v>
      </c>
      <c r="P15" s="81">
        <v>11</v>
      </c>
      <c r="Q15" s="69">
        <v>-230.90000000000003</v>
      </c>
    </row>
    <row r="16" spans="1:17">
      <c r="A16" s="18" t="s">
        <v>100</v>
      </c>
      <c r="B16" s="12">
        <f>B22</f>
        <v>28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2.5974025974025976E-2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77</v>
      </c>
      <c r="C17" s="4">
        <f>IF(B$3=0,0,B17/B$3)</f>
        <v>0.20754716981132076</v>
      </c>
      <c r="E17" s="33" t="s">
        <v>67</v>
      </c>
      <c r="F17" s="30" t="s">
        <v>31</v>
      </c>
      <c r="G17" s="13">
        <v>1</v>
      </c>
      <c r="H17" s="94">
        <f>IF(B$17=0,0,G17/B$17)</f>
        <v>1.2987012987012988E-2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67</v>
      </c>
      <c r="C18" s="6">
        <f>IF(B$3=0,0,B18/B$3)</f>
        <v>0.18059299191374664</v>
      </c>
      <c r="E18" s="33" t="s">
        <v>69</v>
      </c>
      <c r="F18" s="30" t="s">
        <v>33</v>
      </c>
      <c r="G18" s="13">
        <v>1</v>
      </c>
      <c r="H18" s="94">
        <f>IF(B$17=0,0,G18/B$17)</f>
        <v>1.2987012987012988E-2</v>
      </c>
      <c r="I18" s="56">
        <v>8</v>
      </c>
      <c r="K18" s="5">
        <v>16</v>
      </c>
      <c r="L18" s="61">
        <v>253.7</v>
      </c>
      <c r="N18" s="75" t="s">
        <v>297</v>
      </c>
      <c r="O18" s="85">
        <f t="shared" ref="O18:O35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30</v>
      </c>
      <c r="C19" s="6">
        <f>IF(B$17=0,0,B19/B$17)</f>
        <v>0.38961038961038963</v>
      </c>
      <c r="E19" s="33" t="s">
        <v>76</v>
      </c>
      <c r="F19" s="30" t="s">
        <v>40</v>
      </c>
      <c r="G19" s="13">
        <v>1</v>
      </c>
      <c r="H19" s="94">
        <f>IF(B$17=0,0,G19/B$17)</f>
        <v>1.2987012987012988E-2</v>
      </c>
      <c r="I19" s="56">
        <v>5</v>
      </c>
      <c r="K19" s="5">
        <v>17</v>
      </c>
      <c r="L19" s="61">
        <v>255.5</v>
      </c>
      <c r="N19" s="76" t="s">
        <v>238</v>
      </c>
      <c r="O19" s="86">
        <f t="shared" si="3"/>
        <v>54.116666666666674</v>
      </c>
      <c r="P19" s="80">
        <v>6</v>
      </c>
      <c r="Q19" s="68">
        <v>324.70000000000005</v>
      </c>
    </row>
    <row r="20" spans="1:17">
      <c r="A20" s="19" t="s">
        <v>11</v>
      </c>
      <c r="B20" s="13">
        <v>47</v>
      </c>
      <c r="C20" s="6">
        <f>IF(B$17=0,0,B20/B$17)</f>
        <v>0.61038961038961037</v>
      </c>
      <c r="E20" s="33" t="s">
        <v>78</v>
      </c>
      <c r="F20" s="30" t="s">
        <v>42</v>
      </c>
      <c r="G20" s="13">
        <v>1</v>
      </c>
      <c r="H20" s="94">
        <f>IF(B$17=0,0,G20/B$17)</f>
        <v>1.2987012987012988E-2</v>
      </c>
      <c r="I20" s="56">
        <v>7</v>
      </c>
      <c r="K20" s="5">
        <v>18</v>
      </c>
      <c r="L20" s="61">
        <v>226.5</v>
      </c>
      <c r="N20" s="76" t="s">
        <v>269</v>
      </c>
      <c r="O20" s="86">
        <f t="shared" si="3"/>
        <v>39.725000000000009</v>
      </c>
      <c r="P20" s="80">
        <v>4</v>
      </c>
      <c r="Q20" s="68">
        <v>158.90000000000003</v>
      </c>
    </row>
    <row r="21" spans="1:17">
      <c r="A21" s="19" t="s">
        <v>151</v>
      </c>
      <c r="B21" s="13">
        <v>47</v>
      </c>
      <c r="C21" s="6">
        <f>IF(B$17=0,0,B21/B$17)</f>
        <v>0.61038961038961037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241</v>
      </c>
      <c r="O21" s="86">
        <f t="shared" si="3"/>
        <v>39.5</v>
      </c>
      <c r="P21" s="80">
        <v>2</v>
      </c>
      <c r="Q21" s="68">
        <v>79</v>
      </c>
    </row>
    <row r="22" spans="1:17">
      <c r="A22" s="19" t="s">
        <v>149</v>
      </c>
      <c r="B22" s="13">
        <v>28</v>
      </c>
      <c r="C22" s="6">
        <f>IF(B$17=0,0,B22/B$17)</f>
        <v>0.36363636363636365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277</v>
      </c>
      <c r="O22" s="86">
        <f t="shared" si="3"/>
        <v>30.691666666666674</v>
      </c>
      <c r="P22" s="80">
        <v>12</v>
      </c>
      <c r="Q22" s="68">
        <v>368.30000000000007</v>
      </c>
    </row>
    <row r="23" spans="1:17">
      <c r="A23" s="19" t="s">
        <v>150</v>
      </c>
      <c r="B23" s="13">
        <v>2</v>
      </c>
      <c r="C23" s="6">
        <f>IF(B$17=0,0,B23/B$17)</f>
        <v>2.5974025974025976E-2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 t="shared" si="3"/>
        <v>17.557142857142857</v>
      </c>
      <c r="P23" s="80">
        <v>14</v>
      </c>
      <c r="Q23" s="68">
        <v>245.8</v>
      </c>
    </row>
    <row r="24" spans="1:17">
      <c r="A24" s="19" t="s">
        <v>5</v>
      </c>
      <c r="B24" s="16">
        <f>IF(B$17=0,0,C24/B$17)</f>
        <v>6522.0779220779223</v>
      </c>
      <c r="C24" s="8">
        <v>502200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258</v>
      </c>
      <c r="O24" s="86">
        <f t="shared" si="3"/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8140.8163265306121</v>
      </c>
      <c r="C25" s="98">
        <v>398900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324</v>
      </c>
      <c r="O25" s="86">
        <f t="shared" si="3"/>
        <v>6.3000000000000007</v>
      </c>
      <c r="P25" s="80">
        <v>3</v>
      </c>
      <c r="Q25" s="68">
        <v>18.900000000000002</v>
      </c>
    </row>
    <row r="26" spans="1:17">
      <c r="A26" s="20" t="s">
        <v>134</v>
      </c>
      <c r="B26" s="97">
        <f>IF(B$16=0,0,C26/B$16)</f>
        <v>3689.2857142857142</v>
      </c>
      <c r="C26" s="98">
        <v>103300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-1.6999999999999993</v>
      </c>
      <c r="P26" s="80">
        <v>4</v>
      </c>
      <c r="Q26" s="68">
        <v>-6.7999999999999972</v>
      </c>
    </row>
    <row r="27" spans="1:17">
      <c r="A27" s="20" t="s">
        <v>132</v>
      </c>
      <c r="B27" s="97">
        <f>IF(B$18=0,0,C27/B$18)</f>
        <v>-5641.7910447761196</v>
      </c>
      <c r="C27" s="98">
        <v>-378000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255</v>
      </c>
      <c r="O27" s="86">
        <f t="shared" si="3"/>
        <v>-13.000000000000002</v>
      </c>
      <c r="P27" s="80">
        <v>9</v>
      </c>
      <c r="Q27" s="68">
        <v>-117.00000000000001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265</v>
      </c>
      <c r="O28" s="86">
        <f t="shared" si="3"/>
        <v>-14.87142857142857</v>
      </c>
      <c r="P28" s="80">
        <v>14</v>
      </c>
      <c r="Q28" s="68">
        <v>-208.2</v>
      </c>
    </row>
    <row r="29" spans="1:17">
      <c r="A29" s="19" t="s">
        <v>131</v>
      </c>
      <c r="B29" s="13">
        <v>23</v>
      </c>
      <c r="C29" s="96">
        <v>10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169</v>
      </c>
      <c r="O29" s="86">
        <f t="shared" si="3"/>
        <v>-19.87777777777778</v>
      </c>
      <c r="P29" s="80">
        <v>9</v>
      </c>
      <c r="Q29" s="68">
        <v>-178.90000000000003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228</v>
      </c>
      <c r="O30" s="86">
        <f t="shared" si="3"/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 t="shared" si="3"/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-23.490000000000002</v>
      </c>
      <c r="P32" s="80">
        <v>20</v>
      </c>
      <c r="Q32" s="68">
        <v>-469.80000000000007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 t="shared" si="3"/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195</v>
      </c>
      <c r="O34" s="86">
        <f t="shared" si="3"/>
        <v>-25.02</v>
      </c>
      <c r="P34" s="80">
        <v>10</v>
      </c>
      <c r="Q34" s="68">
        <v>-250.2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304</v>
      </c>
      <c r="O35" s="86">
        <f t="shared" si="3"/>
        <v>-41.179999999999993</v>
      </c>
      <c r="P35" s="80">
        <v>10</v>
      </c>
      <c r="Q35" s="68">
        <v>-411.79999999999995</v>
      </c>
    </row>
    <row r="36" spans="1:17">
      <c r="A36" s="19" t="s">
        <v>135</v>
      </c>
      <c r="B36" s="13">
        <v>12</v>
      </c>
      <c r="C36" s="6">
        <f t="shared" si="4"/>
        <v>0.15584415584415584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17</v>
      </c>
      <c r="C37" s="6">
        <f t="shared" si="4"/>
        <v>0.22077922077922077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0.12987012987012986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10</v>
      </c>
      <c r="C39" s="6">
        <f t="shared" si="4"/>
        <v>0.12987012987012986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0.11688311688311688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3.896103896103896E-2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1.2987012987012988E-2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1.2987012987012988E-2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</sheetData>
  <sortState xmlns:xlrd2="http://schemas.microsoft.com/office/spreadsheetml/2017/richdata2" ref="E2:I5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0.6333333333333333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-2307.6923076923076</v>
      </c>
      <c r="P2" s="79">
        <v>26</v>
      </c>
      <c r="Q2" s="63">
        <v>-60000</v>
      </c>
    </row>
    <row r="3" spans="1:17">
      <c r="A3" s="19" t="s">
        <v>8</v>
      </c>
      <c r="B3" s="122">
        <v>180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0.56666666666666665</v>
      </c>
      <c r="I3" s="56">
        <v>16</v>
      </c>
      <c r="K3" s="5">
        <v>1</v>
      </c>
      <c r="L3" s="61">
        <v>-47</v>
      </c>
      <c r="N3" s="76" t="s">
        <v>104</v>
      </c>
      <c r="O3" s="83">
        <f t="shared" si="0"/>
        <v>-1115.3846153846155</v>
      </c>
      <c r="P3" s="80">
        <v>26</v>
      </c>
      <c r="Q3" s="64">
        <v>-29000</v>
      </c>
    </row>
    <row r="4" spans="1:17">
      <c r="A4" s="19" t="s">
        <v>6</v>
      </c>
      <c r="B4" s="124">
        <v>-160.19999999999993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-1092</v>
      </c>
      <c r="P4" s="80">
        <v>25</v>
      </c>
      <c r="Q4" s="64">
        <v>-27300</v>
      </c>
    </row>
    <row r="5" spans="1:17">
      <c r="A5" s="19" t="s">
        <v>7</v>
      </c>
      <c r="B5" s="126">
        <f>IF(B$2=0,0,B$4/B$2)</f>
        <v>-6.1615384615384592</v>
      </c>
      <c r="C5" s="127"/>
      <c r="E5" s="33" t="s">
        <v>55</v>
      </c>
      <c r="F5" s="30" t="s">
        <v>155</v>
      </c>
      <c r="G5" s="13">
        <v>10</v>
      </c>
      <c r="H5" s="94">
        <f>IF(B$17=0,0,G5/B$17)</f>
        <v>0.33333333333333331</v>
      </c>
      <c r="I5" s="56">
        <v>7</v>
      </c>
      <c r="K5" s="5">
        <v>3</v>
      </c>
      <c r="L5" s="61">
        <v>-56.4</v>
      </c>
      <c r="N5" s="76" t="s">
        <v>157</v>
      </c>
      <c r="O5" s="83">
        <f>IF(P5=0,0,Q5/P5)</f>
        <v>577.27272727272725</v>
      </c>
      <c r="P5" s="80">
        <v>22</v>
      </c>
      <c r="Q5" s="64">
        <v>12700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60</v>
      </c>
      <c r="F6" s="30" t="s">
        <v>24</v>
      </c>
      <c r="G6" s="13">
        <v>10</v>
      </c>
      <c r="H6" s="94">
        <f>IF(B$17=0,0,G6/B$17)</f>
        <v>0.33333333333333331</v>
      </c>
      <c r="I6" s="56">
        <v>27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2725</v>
      </c>
      <c r="P6" s="80">
        <v>16</v>
      </c>
      <c r="Q6" s="64">
        <v>43600</v>
      </c>
    </row>
    <row r="7" spans="1:17">
      <c r="A7" s="19" t="s">
        <v>2</v>
      </c>
      <c r="B7" s="13">
        <v>7</v>
      </c>
      <c r="C7" s="6">
        <f t="shared" ref="C7:C12" si="2">IF(B$2=0,0,B7/B$2)</f>
        <v>0.26923076923076922</v>
      </c>
      <c r="E7" s="33" t="s">
        <v>56</v>
      </c>
      <c r="F7" s="30" t="s">
        <v>185</v>
      </c>
      <c r="G7" s="13">
        <v>9</v>
      </c>
      <c r="H7" s="94">
        <f>IF(B$17=0,0,G7/B$17)</f>
        <v>0.3</v>
      </c>
      <c r="I7" s="56">
        <v>18</v>
      </c>
      <c r="K7" s="5">
        <v>5</v>
      </c>
      <c r="L7" s="61">
        <v>-125.9</v>
      </c>
      <c r="N7" s="76" t="s">
        <v>107</v>
      </c>
      <c r="O7" s="83">
        <f t="shared" si="0"/>
        <v>-418.18181818181819</v>
      </c>
      <c r="P7" s="80">
        <v>11</v>
      </c>
      <c r="Q7" s="64">
        <v>-4600</v>
      </c>
    </row>
    <row r="8" spans="1:17">
      <c r="A8" s="19" t="s">
        <v>3</v>
      </c>
      <c r="B8" s="13">
        <v>4</v>
      </c>
      <c r="C8" s="6">
        <f>IF(B$2=0,0,B8/B$2)</f>
        <v>0.15384615384615385</v>
      </c>
      <c r="E8" s="33" t="s">
        <v>59</v>
      </c>
      <c r="F8" s="30" t="s">
        <v>23</v>
      </c>
      <c r="G8" s="13">
        <v>7</v>
      </c>
      <c r="H8" s="94">
        <f>IF(B$17=0,0,G8/B$17)</f>
        <v>0.23333333333333334</v>
      </c>
      <c r="I8" s="56">
        <v>10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5</v>
      </c>
      <c r="C9" s="7">
        <f>IF(B$2=0,0,B9/B$2)</f>
        <v>0.19230769230769232</v>
      </c>
      <c r="E9" s="33" t="s">
        <v>57</v>
      </c>
      <c r="F9" s="30" t="s">
        <v>21</v>
      </c>
      <c r="G9" s="13">
        <v>5</v>
      </c>
      <c r="H9" s="94">
        <f>IF(B$17=0,0,G9/B$17)</f>
        <v>0.16666666666666666</v>
      </c>
      <c r="I9" s="56">
        <v>32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10</v>
      </c>
      <c r="C10" s="7">
        <f>IF(B$2=0,0,B10/B$2)</f>
        <v>0.38461538461538464</v>
      </c>
      <c r="E10" s="33" t="s">
        <v>182</v>
      </c>
      <c r="F10" s="30" t="s">
        <v>19</v>
      </c>
      <c r="G10" s="13">
        <v>1</v>
      </c>
      <c r="H10" s="94">
        <f>IF(B$17=0,0,G10/B$17)</f>
        <v>3.3333333333333333E-2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0.42307692307692307</v>
      </c>
      <c r="E11" s="33" t="s">
        <v>58</v>
      </c>
      <c r="F11" s="30" t="s">
        <v>22</v>
      </c>
      <c r="G11" s="13">
        <v>1</v>
      </c>
      <c r="H11" s="94">
        <f>IF(B$17=0,0,G11/B$17)</f>
        <v>3.3333333333333333E-2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3.3333333333333333E-2</v>
      </c>
      <c r="I12" s="56">
        <v>4</v>
      </c>
      <c r="K12" s="5">
        <v>10</v>
      </c>
      <c r="L12" s="61">
        <v>-315.09999999999997</v>
      </c>
      <c r="N12" s="75" t="s">
        <v>126</v>
      </c>
      <c r="O12" s="85">
        <f>IF(P12=0,0,Q12/P12)</f>
        <v>20.675000000000001</v>
      </c>
      <c r="P12" s="79">
        <v>8</v>
      </c>
      <c r="Q12" s="67">
        <v>165.4</v>
      </c>
    </row>
    <row r="13" spans="1:17">
      <c r="A13" s="22" t="s">
        <v>97</v>
      </c>
      <c r="B13" s="15">
        <v>44</v>
      </c>
      <c r="C13" s="11">
        <f>IF(B$3=0,0,B13/B$3)</f>
        <v>0.24444444444444444</v>
      </c>
      <c r="E13" s="33" t="s">
        <v>67</v>
      </c>
      <c r="F13" s="30" t="s">
        <v>31</v>
      </c>
      <c r="G13" s="13">
        <v>1</v>
      </c>
      <c r="H13" s="94">
        <f>IF(B$17=0,0,G13/B$17)</f>
        <v>3.3333333333333333E-2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-14.899999999999997</v>
      </c>
      <c r="P13" s="80">
        <v>7</v>
      </c>
      <c r="Q13" s="68">
        <v>-104.29999999999998</v>
      </c>
    </row>
    <row r="14" spans="1:17">
      <c r="A14" s="19" t="s">
        <v>94</v>
      </c>
      <c r="B14" s="13">
        <v>39</v>
      </c>
      <c r="C14" s="6">
        <f>IF(B$3=0,0,B14/B$3)</f>
        <v>0.21666666666666667</v>
      </c>
      <c r="E14" s="33" t="s">
        <v>183</v>
      </c>
      <c r="F14" s="30" t="s">
        <v>186</v>
      </c>
      <c r="G14" s="13">
        <v>1</v>
      </c>
      <c r="H14" s="94">
        <f>IF(B$17=0,0,G14/B$17)</f>
        <v>3.3333333333333333E-2</v>
      </c>
      <c r="I14" s="56">
        <v>12</v>
      </c>
      <c r="K14" s="5">
        <v>12</v>
      </c>
      <c r="L14" s="61">
        <v>-303.79999999999995</v>
      </c>
      <c r="N14" s="76" t="s">
        <v>128</v>
      </c>
      <c r="O14" s="86">
        <f>IF(P14=0,0,Q14/P14)</f>
        <v>-25.114285714285721</v>
      </c>
      <c r="P14" s="80">
        <v>7</v>
      </c>
      <c r="Q14" s="68">
        <v>-175.80000000000004</v>
      </c>
    </row>
    <row r="15" spans="1:17">
      <c r="A15" s="18" t="s">
        <v>99</v>
      </c>
      <c r="B15" s="12">
        <f>B21</f>
        <v>17</v>
      </c>
      <c r="C15" s="4">
        <f>IF(B$13=0,0,B15/B$13)</f>
        <v>0.38636363636363635</v>
      </c>
      <c r="E15" s="33" t="s">
        <v>69</v>
      </c>
      <c r="F15" s="30" t="s">
        <v>33</v>
      </c>
      <c r="G15" s="13">
        <v>1</v>
      </c>
      <c r="H15" s="94">
        <f>IF(B$17=0,0,G15/B$17)</f>
        <v>3.3333333333333333E-2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-11.375</v>
      </c>
      <c r="P15" s="81">
        <v>4</v>
      </c>
      <c r="Q15" s="69">
        <v>-45.5</v>
      </c>
    </row>
    <row r="16" spans="1:17">
      <c r="A16" s="18" t="s">
        <v>100</v>
      </c>
      <c r="B16" s="12">
        <f>B22</f>
        <v>9</v>
      </c>
      <c r="C16" s="4">
        <f>IF(B$14=0,0,B16/B$14)</f>
        <v>0.23076923076923078</v>
      </c>
      <c r="E16" s="33" t="s">
        <v>77</v>
      </c>
      <c r="F16" s="30" t="s">
        <v>41</v>
      </c>
      <c r="G16" s="13">
        <v>1</v>
      </c>
      <c r="H16" s="94">
        <f>IF(B$17=0,0,G16/B$17)</f>
        <v>3.3333333333333333E-2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0.16666666666666666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25</v>
      </c>
      <c r="C18" s="6">
        <f>IF(B$3=0,0,B18/B$3)</f>
        <v>0.1388888888888889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-357.09999999999991</v>
      </c>
      <c r="N19" s="76" t="s">
        <v>333</v>
      </c>
      <c r="O19" s="86">
        <f>IF(P19=0,0,Q19/P19)</f>
        <v>43.75</v>
      </c>
      <c r="P19" s="80">
        <v>2</v>
      </c>
      <c r="Q19" s="68">
        <v>87.5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228</v>
      </c>
      <c r="O20" s="86">
        <f>IF(P20=0,0,Q20/P20)</f>
        <v>40.200000000000003</v>
      </c>
      <c r="P20" s="80">
        <v>1</v>
      </c>
      <c r="Q20" s="68">
        <v>40.200000000000003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-307.69999999999987</v>
      </c>
      <c r="N21" s="76" t="s">
        <v>269</v>
      </c>
      <c r="O21" s="86">
        <f>IF(P21=0,0,Q21/P21)</f>
        <v>37.799999999999997</v>
      </c>
      <c r="P21" s="80">
        <v>4</v>
      </c>
      <c r="Q21" s="68">
        <v>151.19999999999999</v>
      </c>
    </row>
    <row r="22" spans="1:17">
      <c r="A22" s="19" t="s">
        <v>149</v>
      </c>
      <c r="B22" s="13">
        <v>9</v>
      </c>
      <c r="C22" s="6">
        <f>IF(B$17=0,0,B22/B$17)</f>
        <v>0.3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-357.49999999999989</v>
      </c>
      <c r="N22" s="76" t="s">
        <v>324</v>
      </c>
      <c r="O22" s="86">
        <f>IF(P22=0,0,Q22/P22)</f>
        <v>25.133333333333329</v>
      </c>
      <c r="P22" s="80">
        <v>3</v>
      </c>
      <c r="Q22" s="68">
        <v>75.399999999999991</v>
      </c>
    </row>
    <row r="23" spans="1:17">
      <c r="A23" s="19" t="s">
        <v>150</v>
      </c>
      <c r="B23" s="13">
        <v>4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6733.333333333333</v>
      </c>
      <c r="C24" s="8">
        <v>202000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8028.5714285714284</v>
      </c>
      <c r="C25" s="98">
        <v>168600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235</v>
      </c>
      <c r="O25" s="86">
        <f>IF(P25=0,0,Q25/P25)</f>
        <v>0.77142857142857124</v>
      </c>
      <c r="P25" s="80">
        <v>7</v>
      </c>
      <c r="Q25" s="68">
        <v>5.3999999999999986</v>
      </c>
    </row>
    <row r="26" spans="1:17">
      <c r="A26" s="20" t="s">
        <v>134</v>
      </c>
      <c r="B26" s="97">
        <f>IF(B$16=0,0,C26/B$16)</f>
        <v>3711.1111111111113</v>
      </c>
      <c r="C26" s="98">
        <v>33400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263</v>
      </c>
      <c r="O26" s="86">
        <f>IF(P26=0,0,Q26/P26)</f>
        <v>-9.8222222222222211</v>
      </c>
      <c r="P26" s="80">
        <v>9</v>
      </c>
      <c r="Q26" s="68">
        <v>-88.399999999999991</v>
      </c>
    </row>
    <row r="27" spans="1:17">
      <c r="A27" s="20" t="s">
        <v>132</v>
      </c>
      <c r="B27" s="97">
        <f>IF(B$18=0,0,C27/B$18)</f>
        <v>-4312</v>
      </c>
      <c r="C27" s="98">
        <v>-107800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-225.59999999999994</v>
      </c>
      <c r="N27" s="76" t="s">
        <v>276</v>
      </c>
      <c r="O27" s="86">
        <f>IF(P27=0,0,Q27/P27)</f>
        <v>-10.90714285714286</v>
      </c>
      <c r="P27" s="80">
        <v>14</v>
      </c>
      <c r="Q27" s="68">
        <v>-152.70000000000005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238</v>
      </c>
      <c r="O28" s="86">
        <f>IF(P28=0,0,Q28/P28)</f>
        <v>-20.02</v>
      </c>
      <c r="P28" s="80">
        <v>5</v>
      </c>
      <c r="Q28" s="68">
        <v>-100.1</v>
      </c>
    </row>
    <row r="29" spans="1:17">
      <c r="A29" s="19" t="s">
        <v>131</v>
      </c>
      <c r="B29" s="13">
        <v>33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>IF(P30=0,0,Q30/P30)</f>
        <v>-30.691666666666677</v>
      </c>
      <c r="P30" s="80">
        <v>12</v>
      </c>
      <c r="Q30" s="68">
        <v>-368.30000000000013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255</v>
      </c>
      <c r="O31" s="86">
        <f>IF(P31=0,0,Q31/P31)</f>
        <v>-55.924999999999997</v>
      </c>
      <c r="P31" s="80">
        <v>4</v>
      </c>
      <c r="Q31" s="68">
        <v>-223.7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-95.550000000000011</v>
      </c>
      <c r="P32" s="80">
        <v>2</v>
      </c>
      <c r="Q32" s="68">
        <v>-191.10000000000002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3"/>
        <v>0.23333333333333334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3"/>
        <v>0.23333333333333334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3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3"/>
        <v>3.3333333333333333E-2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0.60526315789473684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109.09090909090909</v>
      </c>
      <c r="P2" s="79">
        <v>44</v>
      </c>
      <c r="Q2" s="63">
        <v>4800</v>
      </c>
    </row>
    <row r="3" spans="1:17">
      <c r="A3" s="19" t="s">
        <v>8</v>
      </c>
      <c r="B3" s="122">
        <v>315</v>
      </c>
      <c r="C3" s="123"/>
      <c r="E3" s="33" t="s">
        <v>184</v>
      </c>
      <c r="F3" s="30" t="s">
        <v>187</v>
      </c>
      <c r="G3" s="13">
        <v>40</v>
      </c>
      <c r="H3" s="94">
        <f>IF(B$17=0,0,G3/B$17)</f>
        <v>0.52631578947368418</v>
      </c>
      <c r="I3" s="56">
        <v>15</v>
      </c>
      <c r="K3" s="5">
        <v>1</v>
      </c>
      <c r="L3" s="61">
        <v>10.6</v>
      </c>
      <c r="N3" s="76" t="s">
        <v>104</v>
      </c>
      <c r="O3" s="83">
        <f t="shared" si="0"/>
        <v>-1061.3636363636363</v>
      </c>
      <c r="P3" s="80">
        <v>44</v>
      </c>
      <c r="Q3" s="64">
        <v>-46700</v>
      </c>
    </row>
    <row r="4" spans="1:17">
      <c r="A4" s="19" t="s">
        <v>6</v>
      </c>
      <c r="B4" s="124">
        <v>498.00000000000017</v>
      </c>
      <c r="C4" s="125"/>
      <c r="E4" s="33" t="s">
        <v>181</v>
      </c>
      <c r="F4" s="30" t="s">
        <v>156</v>
      </c>
      <c r="G4" s="13">
        <v>34</v>
      </c>
      <c r="H4" s="94">
        <f>IF(B$17=0,0,G4/B$17)</f>
        <v>0.44736842105263158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2346.1538461538462</v>
      </c>
      <c r="P4" s="80">
        <v>39</v>
      </c>
      <c r="Q4" s="64">
        <v>91500</v>
      </c>
    </row>
    <row r="5" spans="1:17">
      <c r="A5" s="19" t="s">
        <v>7</v>
      </c>
      <c r="B5" s="126">
        <f>IF(B$2=0,0,B$4/B$2)</f>
        <v>11.318181818181822</v>
      </c>
      <c r="C5" s="127"/>
      <c r="E5" s="33" t="s">
        <v>60</v>
      </c>
      <c r="F5" s="30" t="s">
        <v>24</v>
      </c>
      <c r="G5" s="13">
        <v>32</v>
      </c>
      <c r="H5" s="94">
        <f>IF(B$17=0,0,G5/B$17)</f>
        <v>0.42105263157894735</v>
      </c>
      <c r="I5" s="56">
        <v>18</v>
      </c>
      <c r="K5" s="5">
        <v>3</v>
      </c>
      <c r="L5" s="61">
        <v>144.5</v>
      </c>
      <c r="N5" s="76" t="s">
        <v>157</v>
      </c>
      <c r="O5" s="83">
        <f>IF(P5=0,0,Q5/P5)</f>
        <v>585.29411764705878</v>
      </c>
      <c r="P5" s="80">
        <v>34</v>
      </c>
      <c r="Q5" s="64">
        <v>19900</v>
      </c>
    </row>
    <row r="6" spans="1:17">
      <c r="A6" s="19" t="s">
        <v>1</v>
      </c>
      <c r="B6" s="128">
        <f>IF(B$2=0,0,(B$7*1+B$8*2+B$9*3+B$10*4)/B$2)</f>
        <v>2.1590909090909092</v>
      </c>
      <c r="C6" s="129"/>
      <c r="E6" s="33" t="s">
        <v>57</v>
      </c>
      <c r="F6" s="30" t="s">
        <v>21</v>
      </c>
      <c r="G6" s="13">
        <v>17</v>
      </c>
      <c r="H6" s="94">
        <f>IF(B$17=0,0,G6/B$17)</f>
        <v>0.22368421052631579</v>
      </c>
      <c r="I6" s="56">
        <v>21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1050</v>
      </c>
      <c r="P6" s="80">
        <v>24</v>
      </c>
      <c r="Q6" s="64">
        <v>25200</v>
      </c>
    </row>
    <row r="7" spans="1:17">
      <c r="A7" s="19" t="s">
        <v>2</v>
      </c>
      <c r="B7" s="13">
        <v>14</v>
      </c>
      <c r="C7" s="6">
        <f t="shared" ref="C7:C12" si="2">IF(B$2=0,0,B7/B$2)</f>
        <v>0.31818181818181818</v>
      </c>
      <c r="E7" s="33" t="s">
        <v>56</v>
      </c>
      <c r="F7" s="30" t="s">
        <v>185</v>
      </c>
      <c r="G7" s="13">
        <v>16</v>
      </c>
      <c r="H7" s="94">
        <f>IF(B$17=0,0,G7/B$17)</f>
        <v>0.21052631578947367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1317.6470588235295</v>
      </c>
      <c r="P7" s="80">
        <v>17</v>
      </c>
      <c r="Q7" s="64">
        <v>22400</v>
      </c>
    </row>
    <row r="8" spans="1:17">
      <c r="A8" s="19" t="s">
        <v>3</v>
      </c>
      <c r="B8" s="13">
        <v>16</v>
      </c>
      <c r="C8" s="6">
        <f>IF(B$2=0,0,B8/B$2)</f>
        <v>0.36363636363636365</v>
      </c>
      <c r="E8" s="33" t="s">
        <v>77</v>
      </c>
      <c r="F8" s="30" t="s">
        <v>41</v>
      </c>
      <c r="G8" s="13">
        <v>12</v>
      </c>
      <c r="H8" s="94">
        <f>IF(B$17=0,0,G8/B$17)</f>
        <v>0.15789473684210525</v>
      </c>
      <c r="I8" s="56">
        <v>4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7</v>
      </c>
      <c r="C9" s="7">
        <f>IF(B$2=0,0,B9/B$2)</f>
        <v>0.15909090909090909</v>
      </c>
      <c r="E9" s="33" t="s">
        <v>55</v>
      </c>
      <c r="F9" s="30" t="s">
        <v>155</v>
      </c>
      <c r="G9" s="13">
        <v>9</v>
      </c>
      <c r="H9" s="94">
        <f>IF(B$17=0,0,G9/B$17)</f>
        <v>0.11842105263157894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7</v>
      </c>
      <c r="C10" s="7">
        <f>IF(B$2=0,0,B10/B$2)</f>
        <v>0.15909090909090909</v>
      </c>
      <c r="E10" s="33" t="s">
        <v>182</v>
      </c>
      <c r="F10" s="30" t="s">
        <v>19</v>
      </c>
      <c r="G10" s="13">
        <v>8</v>
      </c>
      <c r="H10" s="94">
        <f>IF(B$17=0,0,G10/B$17)</f>
        <v>0.10526315789473684</v>
      </c>
      <c r="I10" s="56">
        <v>14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30</v>
      </c>
      <c r="C11" s="7">
        <f>IF(B$2=0,0,B11/B$2)</f>
        <v>0.68181818181818177</v>
      </c>
      <c r="E11" s="33" t="s">
        <v>59</v>
      </c>
      <c r="F11" s="30" t="s">
        <v>23</v>
      </c>
      <c r="G11" s="13">
        <v>8</v>
      </c>
      <c r="H11" s="94">
        <f>IF(B$17=0,0,G11/B$17)</f>
        <v>0.10526315789473684</v>
      </c>
      <c r="I11" s="56">
        <v>23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5</v>
      </c>
      <c r="H12" s="94">
        <f>IF(B$17=0,0,G12/B$17)</f>
        <v>6.5789473684210523E-2</v>
      </c>
      <c r="I12" s="56">
        <v>21</v>
      </c>
      <c r="K12" s="5">
        <v>10</v>
      </c>
      <c r="L12" s="61">
        <v>187.80000000000004</v>
      </c>
      <c r="N12" s="75" t="s">
        <v>126</v>
      </c>
      <c r="O12" s="85">
        <f>IF(P12=0,0,Q12/P12)</f>
        <v>-6.1571428571428575</v>
      </c>
      <c r="P12" s="79">
        <v>14</v>
      </c>
      <c r="Q12" s="67">
        <v>-86.2</v>
      </c>
    </row>
    <row r="13" spans="1:17">
      <c r="A13" s="22" t="s">
        <v>97</v>
      </c>
      <c r="B13" s="15">
        <v>63</v>
      </c>
      <c r="C13" s="11">
        <f>IF(B$3=0,0,B13/B$3)</f>
        <v>0.2</v>
      </c>
      <c r="E13" s="33" t="s">
        <v>67</v>
      </c>
      <c r="F13" s="30" t="s">
        <v>31</v>
      </c>
      <c r="G13" s="13">
        <v>4</v>
      </c>
      <c r="H13" s="94">
        <f>IF(B$17=0,0,G13/B$17)</f>
        <v>5.2631578947368418E-2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22.375</v>
      </c>
      <c r="P13" s="80">
        <v>8</v>
      </c>
      <c r="Q13" s="68">
        <v>179</v>
      </c>
    </row>
    <row r="14" spans="1:17">
      <c r="A14" s="19" t="s">
        <v>94</v>
      </c>
      <c r="B14" s="13">
        <v>111</v>
      </c>
      <c r="C14" s="6">
        <f>IF(B$3=0,0,B14/B$3)</f>
        <v>0.35238095238095241</v>
      </c>
      <c r="E14" s="33" t="s">
        <v>62</v>
      </c>
      <c r="F14" s="30" t="s">
        <v>26</v>
      </c>
      <c r="G14" s="13">
        <v>3</v>
      </c>
      <c r="H14" s="94">
        <f>IF(B$17=0,0,G14/B$17)</f>
        <v>3.9473684210526314E-2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36</v>
      </c>
      <c r="C15" s="4">
        <f>IF(B$13=0,0,B15/B$13)</f>
        <v>0.5714285714285714</v>
      </c>
      <c r="E15" s="33" t="s">
        <v>66</v>
      </c>
      <c r="F15" s="30" t="s">
        <v>30</v>
      </c>
      <c r="G15" s="13">
        <v>3</v>
      </c>
      <c r="H15" s="94">
        <f>IF(B$17=0,0,G15/B$17)</f>
        <v>3.9473684210526314E-2</v>
      </c>
      <c r="I15" s="56">
        <v>4</v>
      </c>
      <c r="K15" s="5">
        <v>13</v>
      </c>
      <c r="L15" s="61">
        <v>95.200000000000045</v>
      </c>
      <c r="N15" s="77" t="s">
        <v>159</v>
      </c>
      <c r="O15" s="87">
        <f>IF(P15=0,0,Q15/P15)</f>
        <v>14.566666666666663</v>
      </c>
      <c r="P15" s="81">
        <v>9</v>
      </c>
      <c r="Q15" s="69">
        <v>131.09999999999997</v>
      </c>
    </row>
    <row r="16" spans="1:17">
      <c r="A16" s="18" t="s">
        <v>100</v>
      </c>
      <c r="B16" s="12">
        <f>B22</f>
        <v>35</v>
      </c>
      <c r="C16" s="4">
        <f>IF(B$14=0,0,B16/B$14)</f>
        <v>0.31531531531531531</v>
      </c>
      <c r="E16" s="33" t="s">
        <v>78</v>
      </c>
      <c r="F16" s="30" t="s">
        <v>42</v>
      </c>
      <c r="G16" s="13">
        <v>2</v>
      </c>
      <c r="H16" s="94">
        <f>IF(B$17=0,0,G16/B$17)</f>
        <v>2.6315789473684209E-2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76</v>
      </c>
      <c r="C17" s="4">
        <f>IF(B$3=0,0,B17/B$3)</f>
        <v>0.24126984126984127</v>
      </c>
      <c r="E17" s="33" t="s">
        <v>183</v>
      </c>
      <c r="F17" s="30" t="s">
        <v>186</v>
      </c>
      <c r="G17" s="13">
        <v>1</v>
      </c>
      <c r="H17" s="94">
        <f>IF(B$17=0,0,G17/B$17)</f>
        <v>1.3157894736842105E-2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9.841269841269841E-2</v>
      </c>
      <c r="E18" s="33" t="s">
        <v>71</v>
      </c>
      <c r="F18" s="30" t="s">
        <v>35</v>
      </c>
      <c r="G18" s="13">
        <v>1</v>
      </c>
      <c r="H18" s="94">
        <f>IF(B$17=0,0,G18/B$17)</f>
        <v>1.3157894736842105E-2</v>
      </c>
      <c r="I18" s="56">
        <v>15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22</v>
      </c>
      <c r="C19" s="6">
        <f>IF(B$17=0,0,B19/B$17)</f>
        <v>0.28947368421052633</v>
      </c>
      <c r="E19" s="33" t="s">
        <v>79</v>
      </c>
      <c r="F19" s="30" t="s">
        <v>43</v>
      </c>
      <c r="G19" s="13">
        <v>1</v>
      </c>
      <c r="H19" s="94">
        <f>IF(B$17=0,0,G19/B$17)</f>
        <v>1.3157894736842105E-2</v>
      </c>
      <c r="I19" s="56">
        <v>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54</v>
      </c>
      <c r="C20" s="6">
        <f>IF(B$17=0,0,B20/B$17)</f>
        <v>0.71052631578947367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36</v>
      </c>
      <c r="C21" s="6">
        <f>IF(B$17=0,0,B21/B$17)</f>
        <v>0.47368421052631576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35</v>
      </c>
      <c r="C22" s="6">
        <f>IF(B$17=0,0,B22/B$17)</f>
        <v>0.46052631578947367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235</v>
      </c>
      <c r="O22" s="86">
        <f>IF(P22=0,0,Q22/P22)</f>
        <v>34.585714285714275</v>
      </c>
      <c r="P22" s="80">
        <v>14</v>
      </c>
      <c r="Q22" s="68">
        <v>484.19999999999987</v>
      </c>
    </row>
    <row r="23" spans="1:17">
      <c r="A23" s="19" t="s">
        <v>150</v>
      </c>
      <c r="B23" s="13">
        <v>5</v>
      </c>
      <c r="C23" s="6">
        <f>IF(B$17=0,0,B23/B$17)</f>
        <v>6.5789473684210523E-2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269</v>
      </c>
      <c r="O23" s="86">
        <f>IF(P23=0,0,Q23/P23)</f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7235.5263157894733</v>
      </c>
      <c r="C24" s="8">
        <v>549900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426.7000000000001</v>
      </c>
      <c r="N24" s="76" t="s">
        <v>272</v>
      </c>
      <c r="O24" s="86">
        <f>IF(P24=0,0,Q24/P24)</f>
        <v>23.49</v>
      </c>
      <c r="P24" s="80">
        <v>20</v>
      </c>
      <c r="Q24" s="68">
        <v>469.79999999999995</v>
      </c>
    </row>
    <row r="25" spans="1:17">
      <c r="A25" s="20" t="s">
        <v>133</v>
      </c>
      <c r="B25" s="97">
        <f>IF($B$17-B$16=0,0,C25/($B$17-B$16))</f>
        <v>8263.414634146342</v>
      </c>
      <c r="C25" s="98">
        <v>338800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11</v>
      </c>
      <c r="K25" s="5">
        <v>23</v>
      </c>
      <c r="L25" s="61">
        <v>427.7000000000001</v>
      </c>
      <c r="N25" s="76" t="s">
        <v>169</v>
      </c>
      <c r="O25" s="86">
        <f>IF(P25=0,0,Q25/P25)</f>
        <v>21.475000000000001</v>
      </c>
      <c r="P25" s="80">
        <v>4</v>
      </c>
      <c r="Q25" s="68">
        <v>85.9</v>
      </c>
    </row>
    <row r="26" spans="1:17">
      <c r="A26" s="20" t="s">
        <v>134</v>
      </c>
      <c r="B26" s="97">
        <f>IF(B$16=0,0,C26/B$16)</f>
        <v>6031.4285714285716</v>
      </c>
      <c r="C26" s="98">
        <v>211100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324</v>
      </c>
      <c r="O26" s="86">
        <f>IF(P26=0,0,Q26/P26)</f>
        <v>21.000000000000004</v>
      </c>
      <c r="P26" s="80">
        <v>3</v>
      </c>
      <c r="Q26" s="68">
        <v>63.000000000000007</v>
      </c>
    </row>
    <row r="27" spans="1:17">
      <c r="A27" s="20" t="s">
        <v>132</v>
      </c>
      <c r="B27" s="97">
        <f>IF(B$18=0,0,C27/B$18)</f>
        <v>-5825.8064516129034</v>
      </c>
      <c r="C27" s="98">
        <v>-180600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1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K29" s="5">
        <v>27</v>
      </c>
      <c r="L29" s="61">
        <v>445.30000000000007</v>
      </c>
      <c r="N29" s="76" t="s">
        <v>333</v>
      </c>
      <c r="O29" s="86">
        <f>IF(P29=0,0,Q29/P29)</f>
        <v>11.049999999999997</v>
      </c>
      <c r="P29" s="80">
        <v>2</v>
      </c>
      <c r="Q29" s="68">
        <v>22.099999999999994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277</v>
      </c>
      <c r="O30" s="86">
        <f>IF(P30=0,0,Q30/P30)</f>
        <v>10.907142857142858</v>
      </c>
      <c r="P30" s="80">
        <v>14</v>
      </c>
      <c r="Q30" s="68">
        <v>152.70000000000002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-0.29999999999999954</v>
      </c>
      <c r="P31" s="80">
        <v>15</v>
      </c>
      <c r="Q31" s="68">
        <v>-4.4999999999999929</v>
      </c>
    </row>
    <row r="32" spans="1:17">
      <c r="A32" s="21" t="s">
        <v>112</v>
      </c>
      <c r="B32" s="26">
        <v>1</v>
      </c>
      <c r="C32" s="9">
        <f>IF(B$3=0,0,B32/B$3)</f>
        <v>3.1746031746031746E-3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11</v>
      </c>
      <c r="C36" s="6">
        <f t="shared" si="3"/>
        <v>0.14473684210526316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20</v>
      </c>
      <c r="C37" s="6">
        <f t="shared" si="3"/>
        <v>0.26315789473684209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17</v>
      </c>
      <c r="C38" s="6">
        <f t="shared" si="3"/>
        <v>0.22368421052631579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9</v>
      </c>
      <c r="C39" s="6">
        <f t="shared" si="3"/>
        <v>0.11842105263157894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7</v>
      </c>
      <c r="C40" s="6">
        <f t="shared" si="3"/>
        <v>9.2105263157894732E-2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1.3157894736842105E-2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2.6315789473684209E-2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1.3157894736842105E-2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14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30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6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11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24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37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24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34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35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11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1625</v>
      </c>
      <c r="P2" s="79">
        <v>4</v>
      </c>
      <c r="Q2" s="63">
        <v>6500</v>
      </c>
    </row>
    <row r="3" spans="1:17">
      <c r="A3" s="19" t="s">
        <v>8</v>
      </c>
      <c r="B3" s="122">
        <v>24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-5375</v>
      </c>
      <c r="P3" s="80">
        <v>4</v>
      </c>
      <c r="Q3" s="64">
        <v>-21500</v>
      </c>
    </row>
    <row r="4" spans="1:17">
      <c r="A4" s="19" t="s">
        <v>6</v>
      </c>
      <c r="B4" s="124">
        <v>-80.099999999999994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K4" s="5">
        <v>2</v>
      </c>
      <c r="L4" s="61">
        <v>-11.2</v>
      </c>
      <c r="N4" s="76" t="s">
        <v>105</v>
      </c>
      <c r="O4" s="83">
        <f t="shared" si="0"/>
        <v>-500</v>
      </c>
      <c r="P4" s="80">
        <v>4</v>
      </c>
      <c r="Q4" s="64">
        <v>-2000</v>
      </c>
    </row>
    <row r="5" spans="1:17">
      <c r="A5" s="19" t="s">
        <v>7</v>
      </c>
      <c r="B5" s="126">
        <f>IF(B$2=0,0,B$4/B$2)</f>
        <v>-20.024999999999999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-63.7</v>
      </c>
      <c r="N5" s="76" t="s">
        <v>157</v>
      </c>
      <c r="O5" s="83">
        <f>IF(P5=0,0,Q5/P5)</f>
        <v>-1000</v>
      </c>
      <c r="P5" s="80">
        <v>3</v>
      </c>
      <c r="Q5" s="64">
        <v>-3000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3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500</v>
      </c>
      <c r="P6" s="80">
        <v>3</v>
      </c>
      <c r="Q6" s="64">
        <v>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3</v>
      </c>
      <c r="C13" s="11">
        <f>IF(B$3=0,0,B13/B$3)</f>
        <v>0.125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-16.399999999999999</v>
      </c>
      <c r="P13" s="80">
        <v>1</v>
      </c>
      <c r="Q13" s="68">
        <v>-16.399999999999999</v>
      </c>
    </row>
    <row r="14" spans="1:17">
      <c r="A14" s="19" t="s">
        <v>94</v>
      </c>
      <c r="B14" s="13">
        <v>2</v>
      </c>
      <c r="C14" s="6">
        <f>IF(B$3=0,0,B14/B$3)</f>
        <v>8.3333333333333329E-2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272</v>
      </c>
      <c r="O18" s="85">
        <f>IF(P18=0,0,Q18/P18)</f>
        <v>-6.3000000000000007</v>
      </c>
      <c r="P18" s="79">
        <v>3</v>
      </c>
      <c r="Q18" s="67">
        <v>-18.900000000000002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>IF(P19=0,0,Q19/P19)</f>
        <v>-21.000000000000004</v>
      </c>
      <c r="P19" s="80">
        <v>3</v>
      </c>
      <c r="Q19" s="68">
        <v>-63.000000000000014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304</v>
      </c>
      <c r="O20" s="86">
        <f>IF(P20=0,0,Q20/P20)</f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11</v>
      </c>
      <c r="N21" s="76" t="s">
        <v>277</v>
      </c>
      <c r="O21" s="86">
        <f>IF(P21=0,0,Q21/P21)</f>
        <v>-25.133333333333329</v>
      </c>
      <c r="P21" s="80">
        <v>3</v>
      </c>
      <c r="Q21" s="68">
        <v>-75.399999999999991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-118.2</v>
      </c>
      <c r="P22" s="80">
        <v>1</v>
      </c>
      <c r="Q22" s="68">
        <v>-118.2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-4866.666666666667</v>
      </c>
      <c r="C27" s="98">
        <v>-14600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-2000</v>
      </c>
      <c r="P2" s="79">
        <v>2</v>
      </c>
      <c r="Q2" s="63">
        <v>-4000</v>
      </c>
    </row>
    <row r="3" spans="1:17">
      <c r="A3" s="19" t="s">
        <v>8</v>
      </c>
      <c r="B3" s="122">
        <v>13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1.7</v>
      </c>
      <c r="N3" s="76" t="s">
        <v>104</v>
      </c>
      <c r="O3" s="83">
        <f t="shared" si="0"/>
        <v>-2050</v>
      </c>
      <c r="P3" s="80">
        <v>2</v>
      </c>
      <c r="Q3" s="64">
        <v>-4100</v>
      </c>
    </row>
    <row r="4" spans="1:17">
      <c r="A4" s="19" t="s">
        <v>6</v>
      </c>
      <c r="B4" s="124">
        <v>-20.400000000000002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-20.400000000000002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-10.200000000000001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-3000</v>
      </c>
      <c r="P5" s="80">
        <v>1</v>
      </c>
      <c r="Q5" s="64">
        <v>-3000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41</v>
      </c>
      <c r="N6" s="76" t="s">
        <v>106</v>
      </c>
      <c r="O6" s="83">
        <f t="shared" ref="O6" si="1">IF(P6=0,0,Q6/P6)</f>
        <v>-300</v>
      </c>
      <c r="P6" s="80">
        <v>1</v>
      </c>
      <c r="Q6" s="64">
        <v>-300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35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0.23076923076923078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1.7</v>
      </c>
      <c r="P13" s="80">
        <v>1</v>
      </c>
      <c r="Q13" s="68">
        <v>1.7</v>
      </c>
    </row>
    <row r="14" spans="1:17">
      <c r="A14" s="19" t="s">
        <v>94</v>
      </c>
      <c r="B14" s="13">
        <v>2</v>
      </c>
      <c r="C14" s="6">
        <f>IF(B$3=0,0,B14/B$3)</f>
        <v>0.15384615384615385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-22.1</v>
      </c>
      <c r="P14" s="80">
        <v>1</v>
      </c>
      <c r="Q14" s="68">
        <v>-22.1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7.6923076923076927E-2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263</v>
      </c>
      <c r="O18" s="85">
        <f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276</v>
      </c>
      <c r="O19" s="86">
        <f>IF(P19=0,0,Q19/P19)</f>
        <v>-11.049999999999997</v>
      </c>
      <c r="P19" s="80">
        <v>2</v>
      </c>
      <c r="Q19" s="68">
        <v>-22.099999999999994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11</v>
      </c>
      <c r="N20" s="76" t="s">
        <v>238</v>
      </c>
      <c r="O20" s="86">
        <f>IF(P20=0,0,Q20/P20)</f>
        <v>-31.5</v>
      </c>
      <c r="P20" s="80">
        <v>1</v>
      </c>
      <c r="Q20" s="68">
        <v>-31.5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277</v>
      </c>
      <c r="O21" s="86">
        <f>IF(P21=0,0,Q21/P21)</f>
        <v>-43.75</v>
      </c>
      <c r="P21" s="80">
        <v>2</v>
      </c>
      <c r="Q21" s="68">
        <v>-87.5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7700</v>
      </c>
      <c r="C24" s="8">
        <v>7700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7700</v>
      </c>
      <c r="C25" s="98">
        <v>7700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13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2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31700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52</vt:i4>
      </vt:variant>
      <vt:variant>
        <vt:lpstr>名前付き一覧</vt:lpstr>
      </vt:variant>
      <vt:variant>
        <vt:i4>2793</vt:i4>
      </vt:variant>
    </vt:vector>
  </HeadingPairs>
  <TitlesOfParts>
    <vt:vector size="284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2024-04-18T09:42:31Z</dcterms:modified>
</cp:coreProperties>
</file>