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6A4DA65-7BE5-4743-9D72-905477BDB00C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2" i="6318"/>
  <c r="O21" i="6319" l="1"/>
  <c r="O27" i="6304"/>
  <c r="O18" i="6319" l="1"/>
  <c r="O19" i="6319"/>
  <c r="O31" i="6301"/>
  <c r="O18" i="6318"/>
  <c r="O25" i="6309" l="1"/>
  <c r="O21" i="6318"/>
  <c r="O25" i="6318" l="1"/>
  <c r="O19" i="6301"/>
  <c r="O23" i="6320" l="1"/>
  <c r="O21" i="6320"/>
  <c r="O18" i="6320" l="1"/>
  <c r="O22" i="6320"/>
  <c r="O36" i="6277" l="1"/>
  <c r="O44" i="6277"/>
  <c r="O22" i="6313"/>
  <c r="O22" i="6319"/>
  <c r="O25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4" i="6319"/>
  <c r="O28" i="6315"/>
  <c r="O27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38" i="6272"/>
  <c r="H24" i="6319" l="1"/>
  <c r="C23" i="6319"/>
  <c r="H27" i="6319"/>
  <c r="C16" i="6319"/>
  <c r="H16" i="6319"/>
  <c r="H7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5" i="6319"/>
  <c r="H18" i="6319"/>
  <c r="C22" i="6319"/>
  <c r="C37" i="6319"/>
  <c r="C41" i="6319"/>
  <c r="O30" i="6298" l="1"/>
  <c r="O19" i="6314"/>
  <c r="O23" i="6318" l="1"/>
  <c r="O30" i="6277"/>
  <c r="O23" i="6313" l="1"/>
  <c r="O20" i="6318"/>
  <c r="O18" i="6314" l="1"/>
  <c r="O21" i="6317"/>
  <c r="O22" i="6315"/>
  <c r="O25" i="6272"/>
  <c r="O26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5" i="6315"/>
  <c r="O24" i="6314"/>
  <c r="O26" i="6301"/>
  <c r="O27" i="6301"/>
  <c r="O28" i="6301"/>
  <c r="O26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6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7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<sst xmlns="http://schemas.openxmlformats.org/spreadsheetml/2006/main" count="9971" uniqueCount="371">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</sst>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全体!$K$2:$K$951</c:f>
              <c:numCache>
                <c:formatCode>General</c:formatCode>
                <c:ptCount val="9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</c:numCache>
            </c:numRef>
          </c:xVal>
          <c:yVal>
            <c:numRef>
              <c:f>全体!$L$2:$L$951</c:f>
              <c:numCache>
                <c:formatCode>\+0.0;\-0.0;\±0</c:formatCode>
                <c:ptCount val="95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-53.740779768177028</c:v>
                </c:pt>
                <c:pt idx="1">
                  <c:v>-4.6364594309799791</c:v>
                </c:pt>
                <c:pt idx="2">
                  <c:v>-23.548740416210297</c:v>
                </c:pt>
                <c:pt idx="3">
                  <c:v>-23.264311814859926</c:v>
                </c:pt>
                <c:pt idx="4">
                  <c:v>1.4331210191082802</c:v>
                </c:pt>
                <c:pt idx="5">
                  <c:v>-39.603960396039604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167</c:v>
                </c:pt>
                <c:pt idx="1">
                  <c:v>326</c:v>
                </c:pt>
                <c:pt idx="2">
                  <c:v>319</c:v>
                </c:pt>
                <c:pt idx="3">
                  <c:v>308</c:v>
                </c:pt>
                <c:pt idx="4">
                  <c:v>174</c:v>
                </c:pt>
                <c:pt idx="5">
                  <c:v>113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中村花菜!$L$2:$L$65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-804.76190476190482</c:v>
                </c:pt>
                <c:pt idx="1">
                  <c:v>126.98412698412699</c:v>
                </c:pt>
                <c:pt idx="2">
                  <c:v>-959.67741935483866</c:v>
                </c:pt>
                <c:pt idx="3">
                  <c:v>-454.23728813559325</c:v>
                </c:pt>
                <c:pt idx="4">
                  <c:v>-93.877551020408163</c:v>
                </c:pt>
                <c:pt idx="5">
                  <c:v>-509.09090909090907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22</c:v>
                </c:pt>
                <c:pt idx="2">
                  <c:v>12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山本悠介!$L$2:$L$69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882.08955223880594</c:v>
                </c:pt>
                <c:pt idx="1">
                  <c:v>226.86567164179104</c:v>
                </c:pt>
                <c:pt idx="2">
                  <c:v>425.75757575757575</c:v>
                </c:pt>
                <c:pt idx="3">
                  <c:v>1056.6666666666667</c:v>
                </c:pt>
                <c:pt idx="4">
                  <c:v>1139.2857142857142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34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清水常緑!$L$2:$L$81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-1529.1139240506329</c:v>
                </c:pt>
                <c:pt idx="1">
                  <c:v>646.83544303797464</c:v>
                </c:pt>
                <c:pt idx="2">
                  <c:v>-558.97435897435901</c:v>
                </c:pt>
                <c:pt idx="3">
                  <c:v>-856.75675675675677</c:v>
                </c:pt>
                <c:pt idx="4">
                  <c:v>-535</c:v>
                </c:pt>
                <c:pt idx="5">
                  <c:v>2082.9268292682927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15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所附快和!$L$2:$L$78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-390.78947368421052</c:v>
                </c:pt>
                <c:pt idx="1">
                  <c:v>-265.78947368421052</c:v>
                </c:pt>
                <c:pt idx="2">
                  <c:v>409.45945945945948</c:v>
                </c:pt>
                <c:pt idx="3">
                  <c:v>-357.14285714285717</c:v>
                </c:pt>
                <c:pt idx="4">
                  <c:v>817.39130434782612</c:v>
                </c:pt>
                <c:pt idx="5">
                  <c:v>480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19</c:v>
                </c:pt>
                <c:pt idx="1">
                  <c:v>28</c:v>
                </c:pt>
                <c:pt idx="2">
                  <c:v>19</c:v>
                </c:pt>
                <c:pt idx="3">
                  <c:v>28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長野柊馬!$L$2:$L$98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242.70833333333334</c:v>
                </c:pt>
                <c:pt idx="1">
                  <c:v>273.95833333333331</c:v>
                </c:pt>
                <c:pt idx="2">
                  <c:v>1421.1111111111111</c:v>
                </c:pt>
                <c:pt idx="3">
                  <c:v>832.46753246753246</c:v>
                </c:pt>
                <c:pt idx="4">
                  <c:v>351.72413793103448</c:v>
                </c:pt>
                <c:pt idx="5">
                  <c:v>250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36</c:v>
                </c:pt>
                <c:pt idx="2">
                  <c:v>42</c:v>
                </c:pt>
                <c:pt idx="3">
                  <c:v>33</c:v>
                </c:pt>
                <c:pt idx="4">
                  <c:v>18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西野修世!$L$2:$L$27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-1964</c:v>
                </c:pt>
                <c:pt idx="1">
                  <c:v>-1564</c:v>
                </c:pt>
                <c:pt idx="2">
                  <c:v>-1341.6666666666667</c:v>
                </c:pt>
                <c:pt idx="3">
                  <c:v>-2294.4444444444443</c:v>
                </c:pt>
                <c:pt idx="4">
                  <c:v>-2040</c:v>
                </c:pt>
                <c:pt idx="5">
                  <c:v>-2266.6666666666665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高橋英将!$L$2:$L$25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1747.8260869565217</c:v>
                </c:pt>
                <c:pt idx="1">
                  <c:v>-2147.8260869565215</c:v>
                </c:pt>
                <c:pt idx="2">
                  <c:v>-27.272727272727273</c:v>
                </c:pt>
                <c:pt idx="3">
                  <c:v>1170.5882352941176</c:v>
                </c:pt>
                <c:pt idx="4">
                  <c:v>-3300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949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63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79</v>
      </c>
    </row>
    <row r="42" spans="1:2">
      <c r="A42" t="s">
        <v>277</v>
      </c>
      <c r="B42">
        <v>76</v>
      </c>
    </row>
    <row r="43" spans="1:2">
      <c r="A43" t="s">
        <v>276</v>
      </c>
      <c r="B43">
        <v>96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25</v>
      </c>
    </row>
    <row r="47" spans="1:2">
      <c r="A47" t="s">
        <v>333</v>
      </c>
      <c r="B47">
        <v>23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0.49731285115832002</v>
      </c>
      <c r="C2" s="113"/>
      <c r="D2" s="110"/>
      <c r="E2" s="111"/>
      <c r="F2" s="110"/>
      <c r="G2" s="111"/>
      <c r="H2" s="112">
        <v>0.81767836847140685</v>
      </c>
      <c r="I2" s="113"/>
      <c r="J2" s="112">
        <v>0.62486053363102556</v>
      </c>
      <c r="K2" s="113"/>
      <c r="L2" s="112">
        <v>0.68960219605039819</v>
      </c>
      <c r="M2" s="113"/>
      <c r="N2" s="112">
        <v>0.72725339652339738</v>
      </c>
      <c r="O2" s="113"/>
      <c r="P2" s="112">
        <v>0.63372915027178089</v>
      </c>
      <c r="Q2" s="113"/>
      <c r="R2" s="112">
        <v>0.50454590241004216</v>
      </c>
      <c r="S2" s="113"/>
      <c r="T2" s="112">
        <v>-7.0790859387531185E-2</v>
      </c>
      <c r="U2" s="113"/>
      <c r="V2" s="112">
        <v>0.24606937271231377</v>
      </c>
      <c r="W2" s="113"/>
      <c r="X2" s="112">
        <v>0.13348274908879526</v>
      </c>
      <c r="Y2" s="113"/>
      <c r="Z2" s="112">
        <v>0.39076361568561208</v>
      </c>
      <c r="AA2" s="113"/>
      <c r="AB2" s="112">
        <v>0.34684418421780022</v>
      </c>
      <c r="AC2" s="113"/>
      <c r="AD2" s="112">
        <v>0.31952065147862729</v>
      </c>
      <c r="AE2" s="113"/>
      <c r="AF2" s="112">
        <v>-0.29852709526162224</v>
      </c>
      <c r="AG2" s="113"/>
      <c r="AH2" s="112">
        <v>0.38867848138519673</v>
      </c>
      <c r="AI2" s="113"/>
    </row>
    <row r="3" spans="1:35">
      <c r="A3" s="36">
        <v>1</v>
      </c>
      <c r="B3" s="37" t="s">
        <v>114</v>
      </c>
      <c r="C3" s="106">
        <v>237.25</v>
      </c>
      <c r="D3" s="37" t="s">
        <v>276</v>
      </c>
      <c r="E3" s="38">
        <v>987.60000000000036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96</v>
      </c>
      <c r="D4" s="45" t="s">
        <v>263</v>
      </c>
      <c r="E4" s="46">
        <v>785.1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0.37555228276877761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79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67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9.2783505154639179E-2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333</v>
      </c>
      <c r="AE7" s="50">
        <v>0.53846153846153844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63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0.26295585412667949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11.717910447761195</v>
      </c>
      <c r="H10" s="47" t="s">
        <v>263</v>
      </c>
      <c r="I10" s="48">
        <v>2.1641791044776117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10.287500000000003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0.625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0.25800376647834272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2.2083333333333335</v>
      </c>
      <c r="J12" s="47" t="s">
        <v>169</v>
      </c>
      <c r="K12" s="49">
        <v>0.33870967741935482</v>
      </c>
      <c r="L12" s="47" t="s">
        <v>263</v>
      </c>
      <c r="M12" s="49">
        <v>0.1044776119402985</v>
      </c>
      <c r="N12" s="47" t="s">
        <v>263</v>
      </c>
      <c r="O12" s="49">
        <v>0.61194029850746268</v>
      </c>
      <c r="P12" s="47" t="s">
        <v>276</v>
      </c>
      <c r="Q12" s="50">
        <v>0.24889543446244478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0.26666666666666666</v>
      </c>
      <c r="AB12" s="47" t="s">
        <v>263</v>
      </c>
      <c r="AC12" s="50">
        <v>0.6428571428571429</v>
      </c>
      <c r="AD12" s="47" t="s">
        <v>263</v>
      </c>
      <c r="AE12" s="50">
        <v>0.42975206611570249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0.32835820895522388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277</v>
      </c>
      <c r="E14" s="46">
        <v>69.80000000000004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0.32291666666666669</v>
      </c>
      <c r="L14" s="47" t="s">
        <v>276</v>
      </c>
      <c r="M14" s="49">
        <v>0.15625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0.30263157894736842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277</v>
      </c>
      <c r="W15" s="51">
        <v>-4998.5714285714284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324</v>
      </c>
      <c r="C16" s="107">
        <v>25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276</v>
      </c>
      <c r="AC16" s="50">
        <v>0.58865248226950351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24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333</v>
      </c>
      <c r="S17" s="50">
        <v>0.11538461538461539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277</v>
      </c>
      <c r="AA17" s="50">
        <v>0.24293785310734464</v>
      </c>
      <c r="AB17" s="47" t="s">
        <v>238</v>
      </c>
      <c r="AC17" s="50">
        <v>0.58823529411764708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333</v>
      </c>
      <c r="C18" s="107">
        <v>23</v>
      </c>
      <c r="D18" s="45" t="s">
        <v>164</v>
      </c>
      <c r="E18" s="46">
        <v>22.499999999999993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0.22410546139359699</v>
      </c>
      <c r="R18" s="47" t="s">
        <v>263</v>
      </c>
      <c r="S18" s="50">
        <v>0.11900191938579655</v>
      </c>
      <c r="T18" s="47" t="s">
        <v>161</v>
      </c>
      <c r="U18" s="51">
        <v>7025</v>
      </c>
      <c r="V18" s="47" t="s">
        <v>324</v>
      </c>
      <c r="W18" s="51">
        <v>-5103.2258064516127</v>
      </c>
      <c r="X18" s="47" t="s">
        <v>272</v>
      </c>
      <c r="Y18" s="50">
        <v>0.22051282051282051</v>
      </c>
      <c r="Z18" s="47" t="s">
        <v>114</v>
      </c>
      <c r="AA18" s="50">
        <v>0.23712678494158373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333</v>
      </c>
      <c r="AG18" s="50">
        <v>0.43333333333333335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0.52631578947368418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277</v>
      </c>
      <c r="G20" s="59">
        <v>0.91842105263157947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0.50263435194942041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-5373</v>
      </c>
      <c r="X20" s="47" t="s">
        <v>255</v>
      </c>
      <c r="Y20" s="50">
        <v>0.215962441314554</v>
      </c>
      <c r="Z20" s="47" t="s">
        <v>263</v>
      </c>
      <c r="AA20" s="50">
        <v>0.23224568138195778</v>
      </c>
      <c r="AB20" s="47" t="s">
        <v>235</v>
      </c>
      <c r="AC20" s="50">
        <v>0.55421686746987953</v>
      </c>
      <c r="AD20" s="47" t="s">
        <v>272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277</v>
      </c>
      <c r="I21" s="48">
        <v>2.4736842105263159</v>
      </c>
      <c r="J21" s="47" t="s">
        <v>114</v>
      </c>
      <c r="K21" s="49">
        <v>0.256059009483667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297</v>
      </c>
      <c r="AA21" s="50">
        <v>0.2318840579710145</v>
      </c>
      <c r="AB21" s="47" t="s">
        <v>114</v>
      </c>
      <c r="AC21" s="50">
        <v>0.53943661971830981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2.4889357218124339</v>
      </c>
      <c r="J22" s="47" t="s">
        <v>272</v>
      </c>
      <c r="K22" s="49">
        <v>0.25316455696202533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0.21174094908409058</v>
      </c>
      <c r="R22" s="47" t="s">
        <v>277</v>
      </c>
      <c r="S22" s="50">
        <v>0.13182674199623351</v>
      </c>
      <c r="T22" s="47" t="s">
        <v>324</v>
      </c>
      <c r="U22" s="51">
        <v>6680</v>
      </c>
      <c r="V22" s="47" t="s">
        <v>223</v>
      </c>
      <c r="W22" s="51">
        <v>-5450</v>
      </c>
      <c r="X22" s="47" t="s">
        <v>263</v>
      </c>
      <c r="Y22" s="50">
        <v>0.21497120921305182</v>
      </c>
      <c r="Z22" s="47" t="s">
        <v>235</v>
      </c>
      <c r="AA22" s="50">
        <v>0.23076923076923078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-0.14151738672286632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244</v>
      </c>
      <c r="S23" s="50">
        <v>0.13218390804597702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235</v>
      </c>
      <c r="AG23" s="50">
        <v>0.39506172839506171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0.22222222222222221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114</v>
      </c>
      <c r="S24" s="50">
        <v>0.132698687436896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272</v>
      </c>
      <c r="AG24" s="50">
        <v>0.38842975206611569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0.2476290832455216</v>
      </c>
      <c r="N25" s="47" t="s">
        <v>175</v>
      </c>
      <c r="O25" s="49">
        <v>0.5</v>
      </c>
      <c r="P25" s="47" t="s">
        <v>272</v>
      </c>
      <c r="Q25" s="50">
        <v>0.20683760683760682</v>
      </c>
      <c r="R25" s="47" t="s">
        <v>175</v>
      </c>
      <c r="S25" s="50">
        <v>0.13333333333333333</v>
      </c>
      <c r="T25" s="47" t="s">
        <v>272</v>
      </c>
      <c r="U25" s="51">
        <v>6446.2809917355371</v>
      </c>
      <c r="V25" s="47" t="s">
        <v>235</v>
      </c>
      <c r="W25" s="51">
        <v>-5510.2941176470586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114</v>
      </c>
      <c r="AE25" s="50">
        <v>0.32968369829683697</v>
      </c>
      <c r="AF25" s="47" t="s">
        <v>263</v>
      </c>
      <c r="AG25" s="50">
        <v>0.38686131386861317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-3.5848101265822776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199</v>
      </c>
      <c r="S26" s="50">
        <v>0.13333333333333333</v>
      </c>
      <c r="T26" s="47" t="s">
        <v>269</v>
      </c>
      <c r="U26" s="51">
        <v>6444.8275862068967</v>
      </c>
      <c r="V26" s="47" t="s">
        <v>335</v>
      </c>
      <c r="W26" s="51">
        <v>-5650</v>
      </c>
      <c r="X26" s="47" t="s">
        <v>276</v>
      </c>
      <c r="Y26" s="50">
        <v>0.20765832106038293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2.5949367088607596</v>
      </c>
      <c r="J27" s="47" t="s">
        <v>228</v>
      </c>
      <c r="K27" s="49">
        <v>0.2</v>
      </c>
      <c r="L27" s="47" t="s">
        <v>333</v>
      </c>
      <c r="M27" s="49">
        <v>0.2608695652173913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6434.1961852861032</v>
      </c>
      <c r="V27" s="47" t="s">
        <v>114</v>
      </c>
      <c r="W27" s="51">
        <v>-5683.369565217391</v>
      </c>
      <c r="X27" s="47" t="s">
        <v>114</v>
      </c>
      <c r="Y27" s="50">
        <v>0.20481753930477425</v>
      </c>
      <c r="Z27" s="47" t="s">
        <v>244</v>
      </c>
      <c r="AA27" s="50">
        <v>0.19540229885057472</v>
      </c>
      <c r="AB27" s="47" t="s">
        <v>333</v>
      </c>
      <c r="AC27" s="50">
        <v>0.5161290322580645</v>
      </c>
      <c r="AD27" s="47" t="s">
        <v>277</v>
      </c>
      <c r="AE27" s="50">
        <v>0.30232558139534882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6356.8047337278103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0.37057220708446864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-6.5869565217391308</v>
      </c>
      <c r="H29" s="47" t="s">
        <v>333</v>
      </c>
      <c r="I29" s="48">
        <v>2.652173913043478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272</v>
      </c>
      <c r="O29" s="49">
        <v>0.44303797468354428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276</v>
      </c>
      <c r="W29" s="51">
        <v>-5849.2063492063489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0.51162790697674421</v>
      </c>
      <c r="AD29" s="47" t="s">
        <v>276</v>
      </c>
      <c r="AE29" s="50">
        <v>0.29019607843137257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-6.7682539682539664</v>
      </c>
      <c r="H30" s="47" t="s">
        <v>235</v>
      </c>
      <c r="I30" s="48">
        <v>2.6666666666666665</v>
      </c>
      <c r="J30" s="47" t="s">
        <v>333</v>
      </c>
      <c r="K30" s="49">
        <v>0.17391304347826086</v>
      </c>
      <c r="L30" s="47" t="s">
        <v>168</v>
      </c>
      <c r="M30" s="49">
        <v>0.27777777777777779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235</v>
      </c>
      <c r="S30" s="50">
        <v>0.14137214137214138</v>
      </c>
      <c r="T30" s="47" t="s">
        <v>203</v>
      </c>
      <c r="U30" s="51">
        <v>6275</v>
      </c>
      <c r="V30" s="47" t="s">
        <v>304</v>
      </c>
      <c r="W30" s="51">
        <v>-5882.1428571428569</v>
      </c>
      <c r="X30" s="47" t="s">
        <v>333</v>
      </c>
      <c r="Y30" s="50">
        <v>0.19871794871794871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333</v>
      </c>
      <c r="O31" s="49">
        <v>0.43478260869565216</v>
      </c>
      <c r="P31" s="47" t="s">
        <v>333</v>
      </c>
      <c r="Q31" s="50">
        <v>0.19230769230769232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272</v>
      </c>
      <c r="M32" s="49">
        <v>0.29113924050632911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277</v>
      </c>
      <c r="U32" s="51">
        <v>6121.8487394957983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0.34453781512605042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235</v>
      </c>
      <c r="O33" s="49">
        <v>0.42857142857142855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0.23423423423423423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5962.9629629629626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0.33136094674556216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0.04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0.16839916839916841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0.48175182481751827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5779.5620437956204</v>
      </c>
      <c r="V36" s="47" t="s">
        <v>238</v>
      </c>
      <c r="W36" s="51">
        <v>-6512.9032258064517</v>
      </c>
      <c r="X36" s="47" t="s">
        <v>235</v>
      </c>
      <c r="Y36" s="50">
        <v>0.17255717255717257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277</v>
      </c>
      <c r="M37" s="49">
        <v>0.30263157894736842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0.31746031746031744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0.17094017094017094</v>
      </c>
      <c r="T38" s="47" t="s">
        <v>265</v>
      </c>
      <c r="U38" s="51">
        <v>5618.5185185185182</v>
      </c>
      <c r="V38" s="47" t="s">
        <v>333</v>
      </c>
      <c r="W38" s="51">
        <v>-6600</v>
      </c>
      <c r="X38" s="47" t="s">
        <v>169</v>
      </c>
      <c r="Y38" s="50">
        <v>0.15938864628820962</v>
      </c>
      <c r="Z38" s="47" t="s">
        <v>324</v>
      </c>
      <c r="AA38" s="50">
        <v>0.14906832298136646</v>
      </c>
      <c r="AB38" s="47" t="s">
        <v>324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-151.5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0.32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5420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-26.436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0.19254658385093168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0.12422360248447205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3.2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324</v>
      </c>
      <c r="Q45" s="50">
        <v>9.3167701863354033E-2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0.56000000000000005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-283.19999999999993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-426.39999999999986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-660.9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949</v>
      </c>
      <c r="C2" s="121"/>
      <c r="E2" s="32" t="s">
        <v>54</v>
      </c>
      <c r="F2" s="29" t="s">
        <v>20</v>
      </c>
      <c r="G2" s="12">
        <v>858</v>
      </c>
      <c r="H2" s="93">
        <f>IF(B$17=0,0,G2/B$17)</f>
        <v>0.58446866485013627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-53.740779768177028</v>
      </c>
      <c r="P2" s="79">
        <v>949</v>
      </c>
      <c r="Q2" s="63">
        <v>-51000</v>
      </c>
    </row>
    <row r="3" spans="1:17">
      <c r="A3" s="19" t="s">
        <v>8</v>
      </c>
      <c r="B3" s="122">
        <v>6933</v>
      </c>
      <c r="C3" s="123"/>
      <c r="E3" s="33" t="s">
        <v>181</v>
      </c>
      <c r="F3" s="30" t="s">
        <v>156</v>
      </c>
      <c r="G3" s="13">
        <v>762</v>
      </c>
      <c r="H3" s="94">
        <f>IF(B$17=0,0,G3/B$17)</f>
        <v>0.51907356948228878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-4.6364594309799791</v>
      </c>
      <c r="P3" s="80">
        <v>949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729</v>
      </c>
      <c r="H4" s="94">
        <f>IF(B$17=0,0,G4/B$17)</f>
        <v>0.49659400544959126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-23.548740416210297</v>
      </c>
      <c r="P4" s="80">
        <v>913</v>
      </c>
      <c r="Q4" s="64">
        <v>-21500</v>
      </c>
    </row>
    <row r="5" spans="1:17">
      <c r="A5" s="19" t="s">
        <v>7</v>
      </c>
      <c r="B5" s="126">
        <f>IF(B$2=0,0,B$4/B$2)</f>
        <v>-0.14151738672286632</v>
      </c>
      <c r="C5" s="127"/>
      <c r="E5" s="33" t="s">
        <v>60</v>
      </c>
      <c r="F5" s="30" t="s">
        <v>24</v>
      </c>
      <c r="G5" s="13">
        <v>551</v>
      </c>
      <c r="H5" s="94">
        <f>IF(B$17=0,0,G5/B$17)</f>
        <v>0.37534059945504089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-23.264311814859926</v>
      </c>
      <c r="P5" s="80">
        <v>821</v>
      </c>
      <c r="Q5" s="64">
        <v>-19100</v>
      </c>
    </row>
    <row r="6" spans="1:17">
      <c r="A6" s="19" t="s">
        <v>1</v>
      </c>
      <c r="B6" s="128">
        <f>IF(B$2=0,0,(B$7*1+B$8*2+B$9*3+B$10*4)/B$2)</f>
        <v>2.4889357218124339</v>
      </c>
      <c r="C6" s="129"/>
      <c r="E6" s="33" t="s">
        <v>56</v>
      </c>
      <c r="F6" s="30" t="s">
        <v>185</v>
      </c>
      <c r="G6" s="13">
        <v>387</v>
      </c>
      <c r="H6" s="94">
        <f>IF(B$17=0,0,G6/B$17)</f>
        <v>0.26362397820163486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1.4331210191082802</v>
      </c>
      <c r="P6" s="80">
        <v>628</v>
      </c>
      <c r="Q6" s="64">
        <v>900</v>
      </c>
    </row>
    <row r="7" spans="1:17">
      <c r="A7" s="19" t="s">
        <v>2</v>
      </c>
      <c r="B7" s="13">
        <v>243</v>
      </c>
      <c r="C7" s="6">
        <f t="shared" ref="C7:C12" si="2">IF(B$2=0,0,B7/B$2)</f>
        <v>0.256059009483667</v>
      </c>
      <c r="E7" s="33" t="s">
        <v>57</v>
      </c>
      <c r="F7" s="30" t="s">
        <v>21</v>
      </c>
      <c r="G7" s="13">
        <v>332</v>
      </c>
      <c r="H7" s="94">
        <f>IF(B$17=0,0,G7/B$17)</f>
        <v>0.22615803814713897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-39.603960396039604</v>
      </c>
      <c r="P7" s="80">
        <v>404</v>
      </c>
      <c r="Q7" s="64">
        <v>-16000</v>
      </c>
    </row>
    <row r="8" spans="1:17">
      <c r="A8" s="19" t="s">
        <v>3</v>
      </c>
      <c r="B8" s="13">
        <v>234</v>
      </c>
      <c r="C8" s="6">
        <f>IF(B$2=0,0,B8/B$2)</f>
        <v>0.24657534246575341</v>
      </c>
      <c r="E8" s="33" t="s">
        <v>55</v>
      </c>
      <c r="F8" s="30" t="s">
        <v>155</v>
      </c>
      <c r="G8" s="13">
        <v>319</v>
      </c>
      <c r="H8" s="94">
        <f>IF(B$17=0,0,G8/B$17)</f>
        <v>0.21730245231607628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237</v>
      </c>
      <c r="C9" s="7">
        <f>IF(B$2=0,0,B9/B$2)</f>
        <v>0.24973656480505796</v>
      </c>
      <c r="E9" s="33" t="s">
        <v>59</v>
      </c>
      <c r="F9" s="30" t="s">
        <v>23</v>
      </c>
      <c r="G9" s="13">
        <v>255</v>
      </c>
      <c r="H9" s="94">
        <f>IF(B$17=0,0,G9/B$17)</f>
        <v>0.1737057220708447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235</v>
      </c>
      <c r="C10" s="7">
        <f>IF(B$2=0,0,B10/B$2)</f>
        <v>0.2476290832455216</v>
      </c>
      <c r="E10" s="33" t="s">
        <v>182</v>
      </c>
      <c r="F10" s="30" t="s">
        <v>19</v>
      </c>
      <c r="G10" s="13">
        <v>152</v>
      </c>
      <c r="H10" s="94">
        <f>IF(B$17=0,0,G10/B$17)</f>
        <v>0.10354223433242507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477</v>
      </c>
      <c r="C11" s="7">
        <f>IF(B$2=0,0,B11/B$2)</f>
        <v>0.50263435194942041</v>
      </c>
      <c r="E11" s="33" t="s">
        <v>58</v>
      </c>
      <c r="F11" s="30" t="s">
        <v>22</v>
      </c>
      <c r="G11" s="13">
        <v>97</v>
      </c>
      <c r="H11" s="94">
        <f>IF(B$17=0,0,G11/B$17)</f>
        <v>6.607629427792916E-2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2.8451001053740779E-2</v>
      </c>
      <c r="E12" s="33" t="s">
        <v>77</v>
      </c>
      <c r="F12" s="30" t="s">
        <v>41</v>
      </c>
      <c r="G12" s="13">
        <v>58</v>
      </c>
      <c r="H12" s="94">
        <f>IF(B$17=0,0,G12/B$17)</f>
        <v>3.9509536784741145E-2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2.1008403361344592E-2</v>
      </c>
      <c r="P12" s="79">
        <v>238</v>
      </c>
      <c r="Q12" s="67">
        <v>5.0000000000000124</v>
      </c>
    </row>
    <row r="13" spans="1:17">
      <c r="A13" s="22" t="s">
        <v>97</v>
      </c>
      <c r="B13" s="15">
        <v>1420</v>
      </c>
      <c r="C13" s="11">
        <f>IF(B$3=0,0,B13/B$3)</f>
        <v>0.20481753930477425</v>
      </c>
      <c r="E13" s="33" t="s">
        <v>74</v>
      </c>
      <c r="F13" s="30" t="s">
        <v>38</v>
      </c>
      <c r="G13" s="13">
        <v>46</v>
      </c>
      <c r="H13" s="94">
        <f>IF(B$17=0,0,G13/B$17)</f>
        <v>3.1335149863760216E-2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1.568067226890755</v>
      </c>
      <c r="P13" s="80">
        <v>238</v>
      </c>
      <c r="Q13" s="68">
        <v>373.1999999999997</v>
      </c>
    </row>
    <row r="14" spans="1:17">
      <c r="A14" s="19" t="s">
        <v>94</v>
      </c>
      <c r="B14" s="13">
        <v>1644</v>
      </c>
      <c r="C14" s="6">
        <f>IF(B$3=0,0,B14/B$3)</f>
        <v>0.23712678494158373</v>
      </c>
      <c r="E14" s="33" t="s">
        <v>183</v>
      </c>
      <c r="F14" s="30" t="s">
        <v>186</v>
      </c>
      <c r="G14" s="13">
        <v>40</v>
      </c>
      <c r="H14" s="94">
        <f>IF(B$17=0,0,G14/B$17)</f>
        <v>2.7247956403269755E-2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-1.9798319327731098</v>
      </c>
      <c r="P14" s="80">
        <v>238</v>
      </c>
      <c r="Q14" s="68">
        <v>-471.2000000000001</v>
      </c>
    </row>
    <row r="15" spans="1:17">
      <c r="A15" s="18" t="s">
        <v>99</v>
      </c>
      <c r="B15" s="12">
        <f>B21</f>
        <v>766</v>
      </c>
      <c r="C15" s="4">
        <f>IF(B$13=0,0,B15/B$13)</f>
        <v>0.53943661971830981</v>
      </c>
      <c r="E15" s="33" t="s">
        <v>71</v>
      </c>
      <c r="F15" s="30" t="s">
        <v>35</v>
      </c>
      <c r="G15" s="13">
        <v>32</v>
      </c>
      <c r="H15" s="94">
        <f>IF(B$17=0,0,G15/B$17)</f>
        <v>2.1798365122615803E-2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-0.1735294117647061</v>
      </c>
      <c r="P15" s="81">
        <v>238</v>
      </c>
      <c r="Q15" s="69">
        <v>-41.300000000000054</v>
      </c>
    </row>
    <row r="16" spans="1:17">
      <c r="A16" s="18" t="s">
        <v>100</v>
      </c>
      <c r="B16" s="12">
        <f>B22</f>
        <v>542</v>
      </c>
      <c r="C16" s="4">
        <f>IF(B$14=0,0,B16/B$14)</f>
        <v>0.32968369829683697</v>
      </c>
      <c r="E16" s="33" t="s">
        <v>66</v>
      </c>
      <c r="F16" s="30" t="s">
        <v>30</v>
      </c>
      <c r="G16" s="13">
        <v>26</v>
      </c>
      <c r="H16" s="94">
        <f>IF(B$17=0,0,G16/B$17)</f>
        <v>1.7711171662125342E-2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1468</v>
      </c>
      <c r="C17" s="4">
        <f>IF(B$3=0,0,B17/B$3)</f>
        <v>0.21174094908409058</v>
      </c>
      <c r="E17" s="33" t="s">
        <v>67</v>
      </c>
      <c r="F17" s="30" t="s">
        <v>31</v>
      </c>
      <c r="G17" s="13">
        <v>20</v>
      </c>
      <c r="H17" s="94">
        <f>IF(B$17=0,0,G17/B$17)</f>
        <v>1.3623978201634877E-2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920</v>
      </c>
      <c r="C18" s="6">
        <f>IF(B$3=0,0,B18/B$3)</f>
        <v>0.132698687436896</v>
      </c>
      <c r="E18" s="33" t="s">
        <v>69</v>
      </c>
      <c r="F18" s="30" t="s">
        <v>33</v>
      </c>
      <c r="G18" s="13">
        <v>13</v>
      </c>
      <c r="H18" s="94">
        <f>IF(B$17=0,0,G18/B$17)</f>
        <v>8.855585831062671E-3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544</v>
      </c>
      <c r="C19" s="6">
        <f>IF(B$17=0,0,B19/B$17)</f>
        <v>0.37057220708446864</v>
      </c>
      <c r="E19" s="33" t="s">
        <v>78</v>
      </c>
      <c r="F19" s="30" t="s">
        <v>42</v>
      </c>
      <c r="G19" s="13">
        <v>12</v>
      </c>
      <c r="H19" s="94">
        <f>IF(B$17=0,0,G19/B$17)</f>
        <v>8.1743869209809257E-3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924</v>
      </c>
      <c r="C20" s="6">
        <f>IF(B$17=0,0,B20/B$17)</f>
        <v>0.6294277929155313</v>
      </c>
      <c r="E20" s="33" t="s">
        <v>62</v>
      </c>
      <c r="F20" s="30" t="s">
        <v>26</v>
      </c>
      <c r="G20" s="13">
        <v>11</v>
      </c>
      <c r="H20" s="94">
        <f>IF(B$17=0,0,G20/B$17)</f>
        <v>7.4931880108991822E-3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766</v>
      </c>
      <c r="C21" s="6">
        <f>IF(B$17=0,0,B21/B$17)</f>
        <v>0.52179836512261579</v>
      </c>
      <c r="E21" s="33" t="s">
        <v>61</v>
      </c>
      <c r="F21" s="30" t="s">
        <v>25</v>
      </c>
      <c r="G21" s="13">
        <v>7</v>
      </c>
      <c r="H21" s="94">
        <f>IF(B$17=0,0,G21/B$17)</f>
        <v>4.7683923705722072E-3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542</v>
      </c>
      <c r="C22" s="6">
        <f>IF(B$17=0,0,B22/B$17)</f>
        <v>0.36920980926430519</v>
      </c>
      <c r="E22" s="33" t="s">
        <v>76</v>
      </c>
      <c r="F22" s="30" t="s">
        <v>40</v>
      </c>
      <c r="G22" s="13">
        <v>6</v>
      </c>
      <c r="H22" s="94">
        <f>IF(B$17=0,0,G22/B$17)</f>
        <v>4.0871934604904629E-3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160</v>
      </c>
      <c r="C23" s="6">
        <f>IF(B$17=0,0,B23/B$17)</f>
        <v>0.10899182561307902</v>
      </c>
      <c r="E23" s="33" t="s">
        <v>63</v>
      </c>
      <c r="F23" s="30" t="s">
        <v>27</v>
      </c>
      <c r="G23" s="13">
        <v>3</v>
      </c>
      <c r="H23" s="94">
        <f>IF(B$17=0,0,G23/B$17)</f>
        <v>2.0435967302452314E-3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6434.1961852861032</v>
      </c>
      <c r="C24" s="8">
        <v>9445400</v>
      </c>
      <c r="E24" s="33" t="s">
        <v>72</v>
      </c>
      <c r="F24" s="30" t="s">
        <v>36</v>
      </c>
      <c r="G24" s="13">
        <v>2</v>
      </c>
      <c r="H24" s="94">
        <f>IF(B$17=0,0,G24/B$17)</f>
        <v>1.3623978201634877E-3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7486.1771058315335</v>
      </c>
      <c r="C25" s="98">
        <v>6932200</v>
      </c>
      <c r="E25" s="33" t="s">
        <v>75</v>
      </c>
      <c r="F25" s="30" t="s">
        <v>39</v>
      </c>
      <c r="G25" s="13">
        <v>2</v>
      </c>
      <c r="H25" s="94">
        <f>IF(B$17=0,0,G25/B$17)</f>
        <v>1.3623978201634877E-3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35.211999999999989</v>
      </c>
      <c r="P25" s="80">
        <v>75</v>
      </c>
      <c r="Q25" s="68">
        <v>2640.8999999999992</v>
      </c>
    </row>
    <row r="26" spans="1:17">
      <c r="A26" s="20" t="s">
        <v>134</v>
      </c>
      <c r="B26" s="97">
        <f>IF(B$16=0,0,C26/B$16)</f>
        <v>4636.9003690036898</v>
      </c>
      <c r="C26" s="98">
        <v>2513200</v>
      </c>
      <c r="E26" s="33" t="s">
        <v>68</v>
      </c>
      <c r="F26" s="30" t="s">
        <v>32</v>
      </c>
      <c r="G26" s="13">
        <v>1</v>
      </c>
      <c r="H26" s="94">
        <f>IF(B$17=0,0,G26/B$17)</f>
        <v>6.8119891008174384E-4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-5683.369565217391</v>
      </c>
      <c r="C27" s="98">
        <v>-5228700</v>
      </c>
      <c r="E27" s="33" t="s">
        <v>79</v>
      </c>
      <c r="F27" s="30" t="s">
        <v>43</v>
      </c>
      <c r="G27" s="13">
        <v>1</v>
      </c>
      <c r="H27" s="94">
        <f>IF(B$17=0,0,G27/B$17)</f>
        <v>6.8119891008174384E-4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6.8119891008174384E-4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6.8119891008174384E-4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2.0193278523005912E-3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167</v>
      </c>
      <c r="C35" s="102">
        <f t="shared" ref="C35:C47" si="3">IF(B$17=0,0,B35/B$17)</f>
        <v>0.11376021798365123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326</v>
      </c>
      <c r="C36" s="6">
        <f t="shared" si="3"/>
        <v>0.22207084468664851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319</v>
      </c>
      <c r="C37" s="6">
        <f t="shared" si="3"/>
        <v>0.21730245231607628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8.7989417989418222</v>
      </c>
      <c r="P37" s="80">
        <v>189</v>
      </c>
      <c r="Q37" s="68">
        <v>1663.0000000000043</v>
      </c>
    </row>
    <row r="38" spans="1:17">
      <c r="A38" s="19" t="s">
        <v>137</v>
      </c>
      <c r="B38" s="100">
        <v>308</v>
      </c>
      <c r="C38" s="6">
        <f t="shared" si="3"/>
        <v>0.2098092643051771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8.7826086956521792</v>
      </c>
      <c r="P38" s="80">
        <v>69</v>
      </c>
      <c r="Q38" s="68">
        <v>606.00000000000034</v>
      </c>
    </row>
    <row r="39" spans="1:17">
      <c r="A39" s="19" t="s">
        <v>138</v>
      </c>
      <c r="B39" s="100">
        <v>174</v>
      </c>
      <c r="C39" s="6">
        <f t="shared" si="3"/>
        <v>0.11852861035422343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113</v>
      </c>
      <c r="C40" s="6">
        <f t="shared" si="3"/>
        <v>7.6975476839237056E-2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2.4523160762942781E-2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4.6611814345991576</v>
      </c>
      <c r="P41" s="80">
        <v>237</v>
      </c>
      <c r="Q41" s="68">
        <v>1104.7000000000003</v>
      </c>
    </row>
    <row r="42" spans="1:17">
      <c r="A42" s="19" t="s">
        <v>142</v>
      </c>
      <c r="B42" s="100">
        <v>13</v>
      </c>
      <c r="C42" s="6">
        <f t="shared" si="3"/>
        <v>8.855585831062671E-3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5.4495912806539508E-3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6.8119891008174384E-4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277</v>
      </c>
      <c r="O46" s="86">
        <f>IF(P46=0,0,Q46/P46)</f>
        <v>-1.3026315789473621</v>
      </c>
      <c r="P46" s="80">
        <v>228</v>
      </c>
      <c r="Q46" s="68">
        <v>-296.99999999999858</v>
      </c>
    </row>
    <row r="47" spans="1:17">
      <c r="A47" s="21" t="s">
        <v>147</v>
      </c>
      <c r="B47" s="101">
        <v>3</v>
      </c>
      <c r="C47" s="9">
        <f t="shared" si="3"/>
        <v>2.0435967302452314E-3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-13.811805555555543</v>
      </c>
      <c r="P56" s="80">
        <v>288</v>
      </c>
      <c r="Q56" s="68">
        <v>-3977.7999999999961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-15.717412935323384</v>
      </c>
      <c r="P57" s="80">
        <v>201</v>
      </c>
      <c r="Q57" s="68">
        <v>-3159.2000000000003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31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22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46</v>
      </c>
      <c r="H2" s="93">
        <f>IF(B$17=0,0,G2/B$17)</f>
        <v>0.5679012345679012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-804.76190476190482</v>
      </c>
      <c r="P2" s="79">
        <v>63</v>
      </c>
      <c r="Q2" s="63">
        <v>-50700</v>
      </c>
    </row>
    <row r="3" spans="1:17">
      <c r="A3" s="19" t="s">
        <v>8</v>
      </c>
      <c r="B3" s="122">
        <v>481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0.5679012345679012</v>
      </c>
      <c r="I3" s="56">
        <v>11</v>
      </c>
      <c r="K3" s="5">
        <v>1</v>
      </c>
      <c r="L3" s="61">
        <v>-53.7</v>
      </c>
      <c r="N3" s="76" t="s">
        <v>104</v>
      </c>
      <c r="O3" s="83">
        <f t="shared" si="0"/>
        <v>126.98412698412699</v>
      </c>
      <c r="P3" s="80">
        <v>63</v>
      </c>
      <c r="Q3" s="64">
        <v>8000</v>
      </c>
    </row>
    <row r="4" spans="1:17">
      <c r="A4" s="19" t="s">
        <v>6</v>
      </c>
      <c r="B4" s="124">
        <v>-426.39999999999986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-959.67741935483866</v>
      </c>
      <c r="P4" s="80">
        <v>62</v>
      </c>
      <c r="Q4" s="64">
        <v>-59500</v>
      </c>
    </row>
    <row r="5" spans="1:17">
      <c r="A5" s="19" t="s">
        <v>7</v>
      </c>
      <c r="B5" s="126">
        <f>IF(B$2=0,0,B$4/B$2)</f>
        <v>-6.7682539682539664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0.34567901234567899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-454.23728813559325</v>
      </c>
      <c r="P5" s="80">
        <v>59</v>
      </c>
      <c r="Q5" s="64">
        <v>-26800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0.32098765432098764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-93.877551020408163</v>
      </c>
      <c r="P6" s="80">
        <v>49</v>
      </c>
      <c r="Q6" s="64">
        <v>-4600</v>
      </c>
    </row>
    <row r="7" spans="1:17">
      <c r="A7" s="19" t="s">
        <v>2</v>
      </c>
      <c r="B7" s="13">
        <v>14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22</v>
      </c>
      <c r="H7" s="94">
        <f>IF(B$17=0,0,G7/B$17)</f>
        <v>0.27160493827160492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-509.09090909090907</v>
      </c>
      <c r="P7" s="80">
        <v>33</v>
      </c>
      <c r="Q7" s="64">
        <v>-16800</v>
      </c>
    </row>
    <row r="8" spans="1:17">
      <c r="A8" s="19" t="s">
        <v>3</v>
      </c>
      <c r="B8" s="13">
        <v>13</v>
      </c>
      <c r="C8" s="6">
        <f>IF(B$2=0,0,B8/B$2)</f>
        <v>0.20634920634920634</v>
      </c>
      <c r="E8" s="33" t="s">
        <v>55</v>
      </c>
      <c r="F8" s="30" t="s">
        <v>155</v>
      </c>
      <c r="G8" s="13">
        <v>18</v>
      </c>
      <c r="H8" s="94">
        <f>IF(B$17=0,0,G8/B$17)</f>
        <v>0.22222222222222221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0.25396825396825395</v>
      </c>
      <c r="E9" s="33" t="s">
        <v>59</v>
      </c>
      <c r="F9" s="30" t="s">
        <v>23</v>
      </c>
      <c r="G9" s="13">
        <v>12</v>
      </c>
      <c r="H9" s="94">
        <f>IF(B$17=0,0,G9/B$17)</f>
        <v>0.14814814814814814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20</v>
      </c>
      <c r="C10" s="7">
        <f>IF(B$2=0,0,B10/B$2)</f>
        <v>0.31746031746031744</v>
      </c>
      <c r="E10" s="33" t="s">
        <v>182</v>
      </c>
      <c r="F10" s="30" t="s">
        <v>19</v>
      </c>
      <c r="G10" s="13">
        <v>7</v>
      </c>
      <c r="H10" s="94">
        <f>IF(B$17=0,0,G10/B$17)</f>
        <v>8.6419753086419748E-2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0.42857142857142855</v>
      </c>
      <c r="E11" s="33" t="s">
        <v>58</v>
      </c>
      <c r="F11" s="30" t="s">
        <v>22</v>
      </c>
      <c r="G11" s="13">
        <v>3</v>
      </c>
      <c r="H11" s="94">
        <f>IF(B$17=0,0,G11/B$17)</f>
        <v>3.7037037037037035E-2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3.1746031746031744E-2</v>
      </c>
      <c r="E12" s="33" t="s">
        <v>61</v>
      </c>
      <c r="F12" s="30" t="s">
        <v>25</v>
      </c>
      <c r="G12" s="13">
        <v>1</v>
      </c>
      <c r="H12" s="94">
        <f>IF(B$17=0,0,G12/B$17)</f>
        <v>1.2345679012345678E-2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-13.537500000000001</v>
      </c>
      <c r="P12" s="79">
        <v>16</v>
      </c>
      <c r="Q12" s="67">
        <v>-216.60000000000002</v>
      </c>
    </row>
    <row r="13" spans="1:17">
      <c r="A13" s="22" t="s">
        <v>97</v>
      </c>
      <c r="B13" s="15">
        <v>83</v>
      </c>
      <c r="C13" s="11">
        <f>IF(B$3=0,0,B13/B$3)</f>
        <v>0.17255717255717257</v>
      </c>
      <c r="E13" s="33" t="s">
        <v>62</v>
      </c>
      <c r="F13" s="30" t="s">
        <v>26</v>
      </c>
      <c r="G13" s="13">
        <v>1</v>
      </c>
      <c r="H13" s="94">
        <f>IF(B$17=0,0,G13/B$17)</f>
        <v>1.2345679012345678E-2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0.36666666666666636</v>
      </c>
      <c r="P13" s="80">
        <v>18</v>
      </c>
      <c r="Q13" s="68">
        <v>6.5999999999999943</v>
      </c>
    </row>
    <row r="14" spans="1:17">
      <c r="A14" s="19" t="s">
        <v>94</v>
      </c>
      <c r="B14" s="13">
        <v>111</v>
      </c>
      <c r="C14" s="6">
        <f>IF(B$3=0,0,B14/B$3)</f>
        <v>0.23076923076923078</v>
      </c>
      <c r="E14" s="33" t="s">
        <v>66</v>
      </c>
      <c r="F14" s="30" t="s">
        <v>30</v>
      </c>
      <c r="G14" s="13">
        <v>1</v>
      </c>
      <c r="H14" s="94">
        <f>IF(B$17=0,0,G14/B$17)</f>
        <v>1.2345679012345678E-2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-15.368749999999995</v>
      </c>
      <c r="P14" s="80">
        <v>16</v>
      </c>
      <c r="Q14" s="68">
        <v>-245.89999999999992</v>
      </c>
    </row>
    <row r="15" spans="1:17">
      <c r="A15" s="18" t="s">
        <v>99</v>
      </c>
      <c r="B15" s="12">
        <f>B21</f>
        <v>46</v>
      </c>
      <c r="C15" s="4">
        <f>IF(B$13=0,0,B15/B$13)</f>
        <v>0.55421686746987953</v>
      </c>
      <c r="E15" s="33" t="s">
        <v>183</v>
      </c>
      <c r="F15" s="30" t="s">
        <v>186</v>
      </c>
      <c r="G15" s="13">
        <v>1</v>
      </c>
      <c r="H15" s="94">
        <f>IF(B$17=0,0,G15/B$17)</f>
        <v>1.2345679012345678E-2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2.2692307692307709</v>
      </c>
      <c r="P15" s="81">
        <v>13</v>
      </c>
      <c r="Q15" s="69">
        <v>29.500000000000025</v>
      </c>
    </row>
    <row r="16" spans="1:17">
      <c r="A16" s="18" t="s">
        <v>100</v>
      </c>
      <c r="B16" s="12">
        <f>B22</f>
        <v>26</v>
      </c>
      <c r="C16" s="4">
        <f>IF(B$14=0,0,B16/B$14)</f>
        <v>0.23423423423423423</v>
      </c>
      <c r="E16" s="33" t="s">
        <v>71</v>
      </c>
      <c r="F16" s="30" t="s">
        <v>35</v>
      </c>
      <c r="G16" s="13">
        <v>1</v>
      </c>
      <c r="H16" s="94">
        <f>IF(B$17=0,0,G16/B$17)</f>
        <v>1.2345679012345678E-2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0.16839916839916841</v>
      </c>
      <c r="E17" s="33" t="s">
        <v>76</v>
      </c>
      <c r="F17" s="30" t="s">
        <v>40</v>
      </c>
      <c r="G17" s="13">
        <v>1</v>
      </c>
      <c r="H17" s="94">
        <f>IF(B$17=0,0,G17/B$17)</f>
        <v>1.2345679012345678E-2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0.14137214137214138</v>
      </c>
      <c r="E18" s="33" t="s">
        <v>77</v>
      </c>
      <c r="F18" s="30" t="s">
        <v>41</v>
      </c>
      <c r="G18" s="13">
        <v>1</v>
      </c>
      <c r="H18" s="94">
        <f>IF(B$17=0,0,G18/B$17)</f>
        <v>1.2345679012345678E-2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32</v>
      </c>
      <c r="C19" s="6">
        <f>IF(B$17=0,0,B19/B$17)</f>
        <v>0.39506172839506171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42.583333333333336</v>
      </c>
      <c r="P19" s="80">
        <v>6</v>
      </c>
      <c r="Q19" s="68">
        <v>255.5</v>
      </c>
    </row>
    <row r="20" spans="1:17">
      <c r="A20" s="19" t="s">
        <v>11</v>
      </c>
      <c r="B20" s="13">
        <v>49</v>
      </c>
      <c r="C20" s="6">
        <f>IF(B$17=0,0,B20/B$17)</f>
        <v>0.60493827160493829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46</v>
      </c>
      <c r="C21" s="6">
        <f>IF(B$17=0,0,B21/B$17)</f>
        <v>0.5679012345679012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26</v>
      </c>
      <c r="C22" s="6">
        <f>IF(B$17=0,0,B22/B$17)</f>
        <v>0.32098765432098764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5.6821428571428587</v>
      </c>
      <c r="P23" s="80">
        <v>28</v>
      </c>
      <c r="Q23" s="68">
        <v>159.10000000000005</v>
      </c>
    </row>
    <row r="24" spans="1:17">
      <c r="A24" s="19" t="s">
        <v>5</v>
      </c>
      <c r="B24" s="16">
        <f>IF(B$17=0,0,C24/B$17)</f>
        <v>5962.9629629629626</v>
      </c>
      <c r="C24" s="8">
        <v>483000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7058.181818181818</v>
      </c>
      <c r="C25" s="98">
        <v>388200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3646.1538461538462</v>
      </c>
      <c r="C26" s="98">
        <v>94800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-5510.2941176470586</v>
      </c>
      <c r="C27" s="98">
        <v>-374700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-17.172727272727272</v>
      </c>
      <c r="P27" s="80">
        <v>33</v>
      </c>
      <c r="Q27" s="68">
        <v>-566.69999999999993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-17.428000000000001</v>
      </c>
      <c r="P28" s="80">
        <v>25</v>
      </c>
      <c r="Q28" s="68">
        <v>-435.7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>IF(P31=0,0,Q31/P31)</f>
        <v>-24.524999999999995</v>
      </c>
      <c r="P31" s="80">
        <v>4</v>
      </c>
      <c r="Q31" s="68">
        <v>-98.09999999999998</v>
      </c>
    </row>
    <row r="32" spans="1:17">
      <c r="A32" s="21" t="s">
        <v>112</v>
      </c>
      <c r="B32" s="26">
        <v>1</v>
      </c>
      <c r="C32" s="9">
        <f>IF(B$3=0,0,B32/B$3)</f>
        <v>2.0790020790020791E-3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-26.504761904761899</v>
      </c>
      <c r="P33" s="80">
        <v>21</v>
      </c>
      <c r="Q33" s="68">
        <v>-556.59999999999991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22</v>
      </c>
      <c r="C36" s="6">
        <f t="shared" si="3"/>
        <v>0.27160493827160492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12</v>
      </c>
      <c r="C37" s="6">
        <f t="shared" si="3"/>
        <v>0.14814814814814814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0.2839506172839506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9.8765432098765427E-2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8.6419753086419748E-2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0.52554744525547448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882.08955223880594</v>
      </c>
      <c r="P2" s="79">
        <v>67</v>
      </c>
      <c r="Q2" s="63">
        <v>59100</v>
      </c>
    </row>
    <row r="3" spans="1:17">
      <c r="A3" s="19" t="s">
        <v>8</v>
      </c>
      <c r="B3" s="122">
        <v>521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0.45255474452554745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226.86567164179104</v>
      </c>
      <c r="P3" s="80">
        <v>67</v>
      </c>
      <c r="Q3" s="64">
        <v>15200</v>
      </c>
    </row>
    <row r="4" spans="1:17">
      <c r="A4" s="19" t="s">
        <v>6</v>
      </c>
      <c r="B4" s="124">
        <v>785.1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0.44525547445255476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425.75757575757575</v>
      </c>
      <c r="P4" s="80">
        <v>66</v>
      </c>
      <c r="Q4" s="64">
        <v>28100</v>
      </c>
    </row>
    <row r="5" spans="1:17">
      <c r="A5" s="19" t="s">
        <v>7</v>
      </c>
      <c r="B5" s="126">
        <f>IF(B$2=0,0,B$4/B$2)</f>
        <v>11.717910447761195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0.33576642335766421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1056.6666666666667</v>
      </c>
      <c r="P5" s="80">
        <v>60</v>
      </c>
      <c r="Q5" s="64">
        <v>63400</v>
      </c>
    </row>
    <row r="6" spans="1:17">
      <c r="A6" s="19" t="s">
        <v>1</v>
      </c>
      <c r="B6" s="128">
        <f>IF(B$2=0,0,(B$7*1+B$8*2+B$9*3+B$10*4)/B$2)</f>
        <v>2.1641791044776117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0.27007299270072993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1139.2857142857142</v>
      </c>
      <c r="P6" s="80">
        <v>56</v>
      </c>
      <c r="Q6" s="64">
        <v>63800</v>
      </c>
    </row>
    <row r="7" spans="1:17">
      <c r="A7" s="19" t="s">
        <v>2</v>
      </c>
      <c r="B7" s="13">
        <v>22</v>
      </c>
      <c r="C7" s="6">
        <f t="shared" ref="C7:C12" si="2">IF(B$2=0,0,B7/B$2)</f>
        <v>0.32835820895522388</v>
      </c>
      <c r="E7" s="33" t="s">
        <v>55</v>
      </c>
      <c r="F7" s="30" t="s">
        <v>155</v>
      </c>
      <c r="G7" s="13">
        <v>36</v>
      </c>
      <c r="H7" s="94">
        <f>IF(B$17=0,0,G7/B$17)</f>
        <v>0.26277372262773724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59</v>
      </c>
      <c r="F8" s="30" t="s">
        <v>23</v>
      </c>
      <c r="G8" s="13">
        <v>28</v>
      </c>
      <c r="H8" s="94">
        <f>IF(B$17=0,0,G8/B$17)</f>
        <v>0.20437956204379562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0.28358208955223879</v>
      </c>
      <c r="E9" s="33" t="s">
        <v>57</v>
      </c>
      <c r="F9" s="30" t="s">
        <v>21</v>
      </c>
      <c r="G9" s="13">
        <v>26</v>
      </c>
      <c r="H9" s="94">
        <f>IF(B$17=0,0,G9/B$17)</f>
        <v>0.18978102189781021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0.1044776119402985</v>
      </c>
      <c r="E10" s="33" t="s">
        <v>182</v>
      </c>
      <c r="F10" s="30" t="s">
        <v>19</v>
      </c>
      <c r="G10" s="13">
        <v>22</v>
      </c>
      <c r="H10" s="94">
        <f>IF(B$17=0,0,G10/B$17)</f>
        <v>0.16058394160583941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0.61194029850746268</v>
      </c>
      <c r="E11" s="33" t="s">
        <v>183</v>
      </c>
      <c r="F11" s="30" t="s">
        <v>186</v>
      </c>
      <c r="G11" s="13">
        <v>5</v>
      </c>
      <c r="H11" s="94">
        <f>IF(B$17=0,0,G11/B$17)</f>
        <v>3.6496350364963501E-2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2.9197080291970802E-2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112</v>
      </c>
      <c r="C13" s="11">
        <f>IF(B$3=0,0,B13/B$3)</f>
        <v>0.21497120921305182</v>
      </c>
      <c r="E13" s="33" t="s">
        <v>66</v>
      </c>
      <c r="F13" s="30" t="s">
        <v>30</v>
      </c>
      <c r="G13" s="13">
        <v>4</v>
      </c>
      <c r="H13" s="94">
        <f>IF(B$17=0,0,G13/B$17)</f>
        <v>2.9197080291970802E-2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121</v>
      </c>
      <c r="C14" s="6">
        <f>IF(B$3=0,0,B14/B$3)</f>
        <v>0.23224568138195778</v>
      </c>
      <c r="E14" s="33" t="s">
        <v>74</v>
      </c>
      <c r="F14" s="30" t="s">
        <v>38</v>
      </c>
      <c r="G14" s="13">
        <v>3</v>
      </c>
      <c r="H14" s="94">
        <f>IF(B$17=0,0,G14/B$17)</f>
        <v>2.1897810218978103E-2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72</v>
      </c>
      <c r="C15" s="4">
        <f>IF(B$13=0,0,B15/B$13)</f>
        <v>0.6428571428571429</v>
      </c>
      <c r="E15" s="33" t="s">
        <v>67</v>
      </c>
      <c r="F15" s="30" t="s">
        <v>31</v>
      </c>
      <c r="G15" s="13">
        <v>2</v>
      </c>
      <c r="H15" s="94">
        <f>IF(B$17=0,0,G15/B$17)</f>
        <v>1.4598540145985401E-2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52</v>
      </c>
      <c r="C16" s="4">
        <f>IF(B$14=0,0,B16/B$14)</f>
        <v>0.42975206611570249</v>
      </c>
      <c r="E16" s="33" t="s">
        <v>77</v>
      </c>
      <c r="F16" s="30" t="s">
        <v>41</v>
      </c>
      <c r="G16" s="13">
        <v>2</v>
      </c>
      <c r="H16" s="94">
        <f>IF(B$17=0,0,G16/B$17)</f>
        <v>1.4598540145985401E-2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0.26295585412667949</v>
      </c>
      <c r="E17" s="33" t="s">
        <v>61</v>
      </c>
      <c r="F17" s="30" t="s">
        <v>25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0.11900191938579655</v>
      </c>
      <c r="E18" s="33" t="s">
        <v>62</v>
      </c>
      <c r="F18" s="30" t="s">
        <v>26</v>
      </c>
      <c r="G18" s="13">
        <v>1</v>
      </c>
      <c r="H18" s="94">
        <f>IF(B$17=0,0,G18/B$17)</f>
        <v>7.2992700729927005E-3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53</v>
      </c>
      <c r="C19" s="6">
        <f>IF(B$17=0,0,B19/B$17)</f>
        <v>0.38686131386861317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84</v>
      </c>
      <c r="C20" s="6">
        <f>IF(B$17=0,0,B20/B$17)</f>
        <v>0.61313868613138689</v>
      </c>
      <c r="E20" s="33" t="s">
        <v>71</v>
      </c>
      <c r="F20" s="30" t="s">
        <v>35</v>
      </c>
      <c r="G20" s="13">
        <v>1</v>
      </c>
      <c r="H20" s="94">
        <f>IF(B$17=0,0,G20/B$17)</f>
        <v>7.2992700729927005E-3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72</v>
      </c>
      <c r="C21" s="6">
        <f>IF(B$17=0,0,B21/B$17)</f>
        <v>0.52554744525547448</v>
      </c>
      <c r="E21" s="33" t="s">
        <v>76</v>
      </c>
      <c r="F21" s="30" t="s">
        <v>40</v>
      </c>
      <c r="G21" s="13">
        <v>1</v>
      </c>
      <c r="H21" s="94">
        <f>IF(B$17=0,0,G21/B$17)</f>
        <v>7.2992700729927005E-3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52</v>
      </c>
      <c r="C22" s="6">
        <f>IF(B$17=0,0,B22/B$17)</f>
        <v>0.37956204379562042</v>
      </c>
      <c r="E22" s="33" t="s">
        <v>78</v>
      </c>
      <c r="F22" s="30" t="s">
        <v>42</v>
      </c>
      <c r="G22" s="13">
        <v>1</v>
      </c>
      <c r="H22" s="94">
        <f>IF(B$17=0,0,G22/B$17)</f>
        <v>7.2992700729927005E-3</v>
      </c>
      <c r="I22" s="56">
        <v>10</v>
      </c>
      <c r="K22" s="5">
        <v>20</v>
      </c>
      <c r="L22" s="61">
        <v>162.19999999999996</v>
      </c>
      <c r="N22" s="76" t="s">
        <v>333</v>
      </c>
      <c r="O22" s="86">
        <f>IF(P22=0,0,Q22/P22)</f>
        <v>28.366666666666664</v>
      </c>
      <c r="P22" s="80">
        <v>6</v>
      </c>
      <c r="Q22" s="68">
        <v>170.2</v>
      </c>
    </row>
    <row r="23" spans="1:17">
      <c r="A23" s="19" t="s">
        <v>150</v>
      </c>
      <c r="B23" s="13">
        <v>13</v>
      </c>
      <c r="C23" s="6">
        <f>IF(B$17=0,0,B23/B$17)</f>
        <v>9.4890510948905105E-2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5779.5620437956204</v>
      </c>
      <c r="C24" s="8">
        <v>791800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25.692000000000004</v>
      </c>
      <c r="P24" s="80">
        <v>25</v>
      </c>
      <c r="Q24" s="68">
        <v>642.30000000000007</v>
      </c>
    </row>
    <row r="25" spans="1:17">
      <c r="A25" s="20" t="s">
        <v>133</v>
      </c>
      <c r="B25" s="97">
        <f>IF($B$17-B$16=0,0,C25/($B$17-B$16))</f>
        <v>7200</v>
      </c>
      <c r="C25" s="98">
        <v>612000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>IF(P25=0,0,Q25/P25)</f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3457.6923076923076</v>
      </c>
      <c r="C26" s="98">
        <v>179800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>IF(P30=0,0,Q30/P30)</f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-2.7516129032258076</v>
      </c>
      <c r="P34" s="80">
        <v>31</v>
      </c>
      <c r="Q34" s="68">
        <v>-85.30000000000004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0.11678832116788321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36</v>
      </c>
      <c r="C36" s="6">
        <f t="shared" si="3"/>
        <v>0.26277372262773724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34</v>
      </c>
      <c r="C37" s="6">
        <f t="shared" si="3"/>
        <v>0.24817518248175183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3"/>
        <v>0.17518248175182483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0.13138686131386862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3.6496350364963501E-2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2.9197080291970802E-2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0.62809917355371903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-1529.1139240506329</v>
      </c>
      <c r="P2" s="79">
        <v>79</v>
      </c>
      <c r="Q2" s="63">
        <v>-120800</v>
      </c>
    </row>
    <row r="3" spans="1:17">
      <c r="A3" s="19" t="s">
        <v>8</v>
      </c>
      <c r="B3" s="122">
        <v>585</v>
      </c>
      <c r="C3" s="123"/>
      <c r="E3" s="33" t="s">
        <v>181</v>
      </c>
      <c r="F3" s="30" t="s">
        <v>156</v>
      </c>
      <c r="G3" s="13">
        <v>66</v>
      </c>
      <c r="H3" s="94">
        <f>IF(B$17=0,0,G3/B$17)</f>
        <v>0.54545454545454541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646.83544303797464</v>
      </c>
      <c r="P3" s="80">
        <v>79</v>
      </c>
      <c r="Q3" s="64">
        <v>51100</v>
      </c>
    </row>
    <row r="4" spans="1:17">
      <c r="A4" s="19" t="s">
        <v>6</v>
      </c>
      <c r="B4" s="124">
        <v>-283.19999999999993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0.50413223140495866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-558.97435897435901</v>
      </c>
      <c r="P4" s="80">
        <v>78</v>
      </c>
      <c r="Q4" s="64">
        <v>-43600</v>
      </c>
    </row>
    <row r="5" spans="1:17">
      <c r="A5" s="19" t="s">
        <v>7</v>
      </c>
      <c r="B5" s="126">
        <f>IF(B$2=0,0,B$4/B$2)</f>
        <v>-3.5848101265822776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0.35537190082644626</v>
      </c>
      <c r="I5" s="56">
        <v>26</v>
      </c>
      <c r="K5" s="5">
        <v>3</v>
      </c>
      <c r="L5" s="61">
        <v>0.60000000000000142</v>
      </c>
      <c r="N5" s="76" t="s">
        <v>157</v>
      </c>
      <c r="O5" s="83">
        <f>IF(P5=0,0,Q5/P5)</f>
        <v>-856.75675675675677</v>
      </c>
      <c r="P5" s="80">
        <v>74</v>
      </c>
      <c r="Q5" s="64">
        <v>-63400</v>
      </c>
    </row>
    <row r="6" spans="1:17">
      <c r="A6" s="19" t="s">
        <v>1</v>
      </c>
      <c r="B6" s="128">
        <f>IF(B$2=0,0,(B$7*1+B$8*2+B$9*3+B$10*4)/B$2)</f>
        <v>2.5949367088607596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0.27272727272727271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-535</v>
      </c>
      <c r="P6" s="80">
        <v>60</v>
      </c>
      <c r="Q6" s="64">
        <v>-32100</v>
      </c>
    </row>
    <row r="7" spans="1:17">
      <c r="A7" s="19" t="s">
        <v>2</v>
      </c>
      <c r="B7" s="13">
        <v>20</v>
      </c>
      <c r="C7" s="6">
        <f t="shared" ref="C7:C12" si="2">IF(B$2=0,0,B7/B$2)</f>
        <v>0.25316455696202533</v>
      </c>
      <c r="E7" s="33" t="s">
        <v>55</v>
      </c>
      <c r="F7" s="30" t="s">
        <v>155</v>
      </c>
      <c r="G7" s="13">
        <v>27</v>
      </c>
      <c r="H7" s="94">
        <f>IF(B$17=0,0,G7/B$17)</f>
        <v>0.2231404958677686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2082.9268292682927</v>
      </c>
      <c r="P7" s="80">
        <v>41</v>
      </c>
      <c r="Q7" s="64">
        <v>85400</v>
      </c>
    </row>
    <row r="8" spans="1:17">
      <c r="A8" s="19" t="s">
        <v>3</v>
      </c>
      <c r="B8" s="13">
        <v>15</v>
      </c>
      <c r="C8" s="6">
        <f>IF(B$2=0,0,B8/B$2)</f>
        <v>0.189873417721519</v>
      </c>
      <c r="E8" s="33" t="s">
        <v>57</v>
      </c>
      <c r="F8" s="30" t="s">
        <v>21</v>
      </c>
      <c r="G8" s="13">
        <v>19</v>
      </c>
      <c r="H8" s="94">
        <f>IF(B$17=0,0,G8/B$17)</f>
        <v>0.15702479338842976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21</v>
      </c>
      <c r="C9" s="7">
        <f>IF(B$2=0,0,B9/B$2)</f>
        <v>0.26582278481012656</v>
      </c>
      <c r="E9" s="33" t="s">
        <v>59</v>
      </c>
      <c r="F9" s="30" t="s">
        <v>23</v>
      </c>
      <c r="G9" s="13">
        <v>19</v>
      </c>
      <c r="H9" s="94">
        <f>IF(B$17=0,0,G9/B$17)</f>
        <v>0.15702479338842976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0.29113924050632911</v>
      </c>
      <c r="E10" s="33" t="s">
        <v>182</v>
      </c>
      <c r="F10" s="30" t="s">
        <v>19</v>
      </c>
      <c r="G10" s="13">
        <v>11</v>
      </c>
      <c r="H10" s="94">
        <f>IF(B$17=0,0,G10/B$17)</f>
        <v>9.0909090909090912E-2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0.44303797468354428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1.2658227848101266E-2</v>
      </c>
      <c r="E12" s="33" t="s">
        <v>74</v>
      </c>
      <c r="F12" s="30" t="s">
        <v>38</v>
      </c>
      <c r="G12" s="13">
        <v>8</v>
      </c>
      <c r="H12" s="94">
        <f>IF(B$17=0,0,G12/B$17)</f>
        <v>6.6115702479338845E-2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-5.4250000000000007</v>
      </c>
      <c r="P12" s="79">
        <v>16</v>
      </c>
      <c r="Q12" s="67">
        <v>-86.800000000000011</v>
      </c>
    </row>
    <row r="13" spans="1:17">
      <c r="A13" s="22" t="s">
        <v>97</v>
      </c>
      <c r="B13" s="15">
        <v>129</v>
      </c>
      <c r="C13" s="11">
        <f>IF(B$3=0,0,B13/B$3)</f>
        <v>0.22051282051282051</v>
      </c>
      <c r="E13" s="33" t="s">
        <v>183</v>
      </c>
      <c r="F13" s="30" t="s">
        <v>186</v>
      </c>
      <c r="G13" s="13">
        <v>5</v>
      </c>
      <c r="H13" s="94">
        <f>IF(B$17=0,0,G13/B$17)</f>
        <v>4.1322314049586778E-2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156</v>
      </c>
      <c r="C14" s="6">
        <f>IF(B$3=0,0,B14/B$3)</f>
        <v>0.26666666666666666</v>
      </c>
      <c r="E14" s="33" t="s">
        <v>66</v>
      </c>
      <c r="F14" s="30" t="s">
        <v>30</v>
      </c>
      <c r="G14" s="13">
        <v>4</v>
      </c>
      <c r="H14" s="94">
        <f>IF(B$17=0,0,G14/B$17)</f>
        <v>3.3057851239669422E-2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-7.1526315789473669</v>
      </c>
      <c r="P14" s="80">
        <v>19</v>
      </c>
      <c r="Q14" s="68">
        <v>-135.89999999999998</v>
      </c>
    </row>
    <row r="15" spans="1:17">
      <c r="A15" s="18" t="s">
        <v>99</v>
      </c>
      <c r="B15" s="12">
        <f>B21</f>
        <v>66</v>
      </c>
      <c r="C15" s="4">
        <f>IF(B$13=0,0,B15/B$13)</f>
        <v>0.51162790697674421</v>
      </c>
      <c r="E15" s="33" t="s">
        <v>77</v>
      </c>
      <c r="F15" s="30" t="s">
        <v>41</v>
      </c>
      <c r="G15" s="13">
        <v>4</v>
      </c>
      <c r="H15" s="94">
        <f>IF(B$17=0,0,G15/B$17)</f>
        <v>3.3057851239669422E-2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-16.263157894736842</v>
      </c>
      <c r="P15" s="81">
        <v>19</v>
      </c>
      <c r="Q15" s="69">
        <v>-309</v>
      </c>
    </row>
    <row r="16" spans="1:17">
      <c r="A16" s="18" t="s">
        <v>100</v>
      </c>
      <c r="B16" s="12">
        <f>B22</f>
        <v>52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2</v>
      </c>
      <c r="H16" s="94">
        <f>IF(B$17=0,0,G16/B$17)</f>
        <v>1.6528925619834711E-2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0.20683760683760682</v>
      </c>
      <c r="E17" s="33" t="s">
        <v>62</v>
      </c>
      <c r="F17" s="30" t="s">
        <v>26</v>
      </c>
      <c r="G17" s="13">
        <v>1</v>
      </c>
      <c r="H17" s="94">
        <f>IF(B$17=0,0,G17/B$17)</f>
        <v>8.2644628099173556E-3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0.17094017094017094</v>
      </c>
      <c r="E18" s="33" t="s">
        <v>67</v>
      </c>
      <c r="F18" s="30" t="s">
        <v>31</v>
      </c>
      <c r="G18" s="13">
        <v>1</v>
      </c>
      <c r="H18" s="94">
        <f>IF(B$17=0,0,G18/B$17)</f>
        <v>8.2644628099173556E-3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47</v>
      </c>
      <c r="C19" s="6">
        <f>IF(B$17=0,0,B19/B$17)</f>
        <v>0.38842975206611569</v>
      </c>
      <c r="E19" s="33" t="s">
        <v>69</v>
      </c>
      <c r="F19" s="30" t="s">
        <v>33</v>
      </c>
      <c r="G19" s="13">
        <v>1</v>
      </c>
      <c r="H19" s="94">
        <f>IF(B$17=0,0,G19/B$17)</f>
        <v>8.2644628099173556E-3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74</v>
      </c>
      <c r="C20" s="6">
        <f>IF(B$17=0,0,B20/B$17)</f>
        <v>0.61157024793388426</v>
      </c>
      <c r="E20" s="33" t="s">
        <v>76</v>
      </c>
      <c r="F20" s="30" t="s">
        <v>40</v>
      </c>
      <c r="G20" s="13">
        <v>1</v>
      </c>
      <c r="H20" s="94">
        <f>IF(B$17=0,0,G20/B$17)</f>
        <v>8.2644628099173556E-3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66</v>
      </c>
      <c r="C21" s="6">
        <f>IF(B$17=0,0,B21/B$17)</f>
        <v>0.54545454545454541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52</v>
      </c>
      <c r="C22" s="6">
        <f>IF(B$17=0,0,B22/B$17)</f>
        <v>0.42975206611570249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27.490000000000002</v>
      </c>
      <c r="P22" s="80">
        <v>10</v>
      </c>
      <c r="Q22" s="68">
        <v>274.90000000000003</v>
      </c>
    </row>
    <row r="23" spans="1:17">
      <c r="A23" s="19" t="s">
        <v>150</v>
      </c>
      <c r="B23" s="13">
        <v>3</v>
      </c>
      <c r="C23" s="6">
        <f>IF(B$17=0,0,B23/B$17)</f>
        <v>2.4793388429752067E-2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6446.2809917355371</v>
      </c>
      <c r="C24" s="8">
        <v>780000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7742.028985507246</v>
      </c>
      <c r="C25" s="98">
        <v>534200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4726.9230769230771</v>
      </c>
      <c r="C26" s="98">
        <v>245800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-5373</v>
      </c>
      <c r="C27" s="98">
        <v>-537300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0.90303030303031129</v>
      </c>
      <c r="P27" s="80">
        <v>33</v>
      </c>
      <c r="Q27" s="68">
        <v>29.800000000000271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-5.6821428571428552</v>
      </c>
      <c r="P28" s="80">
        <v>28</v>
      </c>
      <c r="Q28" s="68">
        <v>-159.09999999999994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-17.135555555555559</v>
      </c>
      <c r="P31" s="80">
        <v>45</v>
      </c>
      <c r="Q31" s="68">
        <v>-771.10000000000014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0.16528925619834711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-25.691999999999993</v>
      </c>
      <c r="P35" s="80">
        <v>25</v>
      </c>
      <c r="Q35" s="68">
        <v>-642.29999999999984</v>
      </c>
    </row>
    <row r="36" spans="1:17">
      <c r="A36" s="19" t="s">
        <v>135</v>
      </c>
      <c r="B36" s="13">
        <v>23</v>
      </c>
      <c r="C36" s="6">
        <f t="shared" si="3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23</v>
      </c>
      <c r="C37" s="6">
        <f t="shared" si="3"/>
        <v>0.19008264462809918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23</v>
      </c>
      <c r="C38" s="6">
        <f t="shared" si="3"/>
        <v>0.19008264462809918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0.12396694214876033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9.9173553719008267E-2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2.4793388429752067E-2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8.2644628099173556E-3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8.2644628099173556E-3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76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0.55462184873949583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-390.78947368421052</v>
      </c>
      <c r="P2" s="79">
        <v>76</v>
      </c>
      <c r="Q2" s="63">
        <v>-29700</v>
      </c>
    </row>
    <row r="3" spans="1:17">
      <c r="A3" s="19" t="s">
        <v>8</v>
      </c>
      <c r="B3" s="122">
        <v>531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0.52100840336134457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-265.78947368421052</v>
      </c>
      <c r="P3" s="80">
        <v>76</v>
      </c>
      <c r="Q3" s="64">
        <v>-20200</v>
      </c>
    </row>
    <row r="4" spans="1:17">
      <c r="A4" s="19" t="s">
        <v>6</v>
      </c>
      <c r="B4" s="124">
        <v>69.80000000000004</v>
      </c>
      <c r="C4" s="125"/>
      <c r="E4" s="33" t="s">
        <v>184</v>
      </c>
      <c r="F4" s="30" t="s">
        <v>187</v>
      </c>
      <c r="G4" s="13">
        <v>59</v>
      </c>
      <c r="H4" s="94">
        <f>IF(B$17=0,0,G4/B$17)</f>
        <v>0.49579831932773111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409.45945945945948</v>
      </c>
      <c r="P4" s="80">
        <v>74</v>
      </c>
      <c r="Q4" s="64">
        <v>30300</v>
      </c>
    </row>
    <row r="5" spans="1:17">
      <c r="A5" s="19" t="s">
        <v>7</v>
      </c>
      <c r="B5" s="126">
        <f>IF(B$2=0,0,B$4/B$2)</f>
        <v>0.91842105263157947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0.34453781512605042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-357.14285714285717</v>
      </c>
      <c r="P5" s="80">
        <v>63</v>
      </c>
      <c r="Q5" s="64">
        <v>-22500</v>
      </c>
    </row>
    <row r="6" spans="1:17">
      <c r="A6" s="19" t="s">
        <v>1</v>
      </c>
      <c r="B6" s="128">
        <f>IF(B$2=0,0,(B$7*1+B$8*2+B$9*3+B$10*4)/B$2)</f>
        <v>2.4736842105263159</v>
      </c>
      <c r="C6" s="129"/>
      <c r="E6" s="33" t="s">
        <v>55</v>
      </c>
      <c r="F6" s="30" t="s">
        <v>155</v>
      </c>
      <c r="G6" s="13">
        <v>32</v>
      </c>
      <c r="H6" s="94">
        <f>IF(B$17=0,0,G6/B$17)</f>
        <v>0.26890756302521007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817.39130434782612</v>
      </c>
      <c r="P6" s="80">
        <v>46</v>
      </c>
      <c r="Q6" s="64">
        <v>37600</v>
      </c>
    </row>
    <row r="7" spans="1:17">
      <c r="A7" s="19" t="s">
        <v>2</v>
      </c>
      <c r="B7" s="13">
        <v>23</v>
      </c>
      <c r="C7" s="6">
        <f t="shared" ref="C7:C12" si="2">IF(B$2=0,0,B7/B$2)</f>
        <v>0.30263157894736842</v>
      </c>
      <c r="E7" s="33" t="s">
        <v>56</v>
      </c>
      <c r="F7" s="30" t="s">
        <v>185</v>
      </c>
      <c r="G7" s="13">
        <v>28</v>
      </c>
      <c r="H7" s="94">
        <f>IF(B$17=0,0,G7/B$17)</f>
        <v>0.23529411764705882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480</v>
      </c>
      <c r="P7" s="80">
        <v>30</v>
      </c>
      <c r="Q7" s="64">
        <v>14400</v>
      </c>
    </row>
    <row r="8" spans="1:17">
      <c r="A8" s="19" t="s">
        <v>3</v>
      </c>
      <c r="B8" s="13">
        <v>17</v>
      </c>
      <c r="C8" s="6">
        <f>IF(B$2=0,0,B8/B$2)</f>
        <v>0.22368421052631579</v>
      </c>
      <c r="E8" s="33" t="s">
        <v>59</v>
      </c>
      <c r="F8" s="30" t="s">
        <v>23</v>
      </c>
      <c r="G8" s="13">
        <v>23</v>
      </c>
      <c r="H8" s="94">
        <f>IF(B$17=0,0,G8/B$17)</f>
        <v>0.19327731092436976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0.17105263157894737</v>
      </c>
      <c r="E9" s="33" t="s">
        <v>57</v>
      </c>
      <c r="F9" s="30" t="s">
        <v>21</v>
      </c>
      <c r="G9" s="13">
        <v>21</v>
      </c>
      <c r="H9" s="94">
        <f>IF(B$17=0,0,G9/B$17)</f>
        <v>0.17647058823529413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0.30263157894736842</v>
      </c>
      <c r="E10" s="33" t="s">
        <v>182</v>
      </c>
      <c r="F10" s="30" t="s">
        <v>19</v>
      </c>
      <c r="G10" s="13">
        <v>15</v>
      </c>
      <c r="H10" s="94">
        <f>IF(B$17=0,0,G10/B$17)</f>
        <v>0.12605042016806722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0.52631578947368418</v>
      </c>
      <c r="E11" s="33" t="s">
        <v>74</v>
      </c>
      <c r="F11" s="30" t="s">
        <v>38</v>
      </c>
      <c r="G11" s="13">
        <v>5</v>
      </c>
      <c r="H11" s="94">
        <f>IF(B$17=0,0,G11/B$17)</f>
        <v>4.2016806722689079E-2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1.3157894736842105E-2</v>
      </c>
      <c r="E12" s="33" t="s">
        <v>67</v>
      </c>
      <c r="F12" s="30" t="s">
        <v>31</v>
      </c>
      <c r="G12" s="13">
        <v>4</v>
      </c>
      <c r="H12" s="94">
        <f>IF(B$17=0,0,G12/B$17)</f>
        <v>3.3613445378151259E-2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17.804545454545455</v>
      </c>
      <c r="P12" s="79">
        <v>22</v>
      </c>
      <c r="Q12" s="67">
        <v>391.7</v>
      </c>
    </row>
    <row r="13" spans="1:17">
      <c r="A13" s="22" t="s">
        <v>97</v>
      </c>
      <c r="B13" s="15">
        <v>137</v>
      </c>
      <c r="C13" s="11">
        <f>IF(B$3=0,0,B13/B$3)</f>
        <v>0.25800376647834272</v>
      </c>
      <c r="E13" s="33" t="s">
        <v>58</v>
      </c>
      <c r="F13" s="30" t="s">
        <v>22</v>
      </c>
      <c r="G13" s="13">
        <v>3</v>
      </c>
      <c r="H13" s="94">
        <f>IF(B$17=0,0,G13/B$17)</f>
        <v>2.5210084033613446E-2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-9.120000000000001</v>
      </c>
      <c r="P13" s="80">
        <v>15</v>
      </c>
      <c r="Q13" s="68">
        <v>-136.80000000000001</v>
      </c>
    </row>
    <row r="14" spans="1:17">
      <c r="A14" s="19" t="s">
        <v>94</v>
      </c>
      <c r="B14" s="13">
        <v>129</v>
      </c>
      <c r="C14" s="6">
        <f>IF(B$3=0,0,B14/B$3)</f>
        <v>0.24293785310734464</v>
      </c>
      <c r="E14" s="33" t="s">
        <v>69</v>
      </c>
      <c r="F14" s="30" t="s">
        <v>33</v>
      </c>
      <c r="G14" s="13">
        <v>2</v>
      </c>
      <c r="H14" s="94">
        <f>IF(B$17=0,0,G14/B$17)</f>
        <v>1.680672268907563E-2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66</v>
      </c>
      <c r="C15" s="4">
        <f>IF(B$13=0,0,B15/B$13)</f>
        <v>0.48175182481751827</v>
      </c>
      <c r="E15" s="33" t="s">
        <v>77</v>
      </c>
      <c r="F15" s="30" t="s">
        <v>41</v>
      </c>
      <c r="G15" s="13">
        <v>2</v>
      </c>
      <c r="H15" s="94">
        <f>IF(B$17=0,0,G15/B$17)</f>
        <v>1.680672268907563E-2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-6.384210526315786</v>
      </c>
      <c r="P15" s="81">
        <v>19</v>
      </c>
      <c r="Q15" s="69">
        <v>-121.29999999999993</v>
      </c>
    </row>
    <row r="16" spans="1:17">
      <c r="A16" s="18" t="s">
        <v>100</v>
      </c>
      <c r="B16" s="12">
        <f>B22</f>
        <v>39</v>
      </c>
      <c r="C16" s="4">
        <f>IF(B$14=0,0,B16/B$14)</f>
        <v>0.30232558139534882</v>
      </c>
      <c r="E16" s="33" t="s">
        <v>61</v>
      </c>
      <c r="F16" s="30" t="s">
        <v>25</v>
      </c>
      <c r="G16" s="13">
        <v>1</v>
      </c>
      <c r="H16" s="94">
        <f>IF(B$17=0,0,G16/B$17)</f>
        <v>8.4033613445378148E-3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</v>
      </c>
      <c r="C17" s="4">
        <f>IF(B$3=0,0,B17/B$3)</f>
        <v>0.22410546139359699</v>
      </c>
      <c r="E17" s="33" t="s">
        <v>66</v>
      </c>
      <c r="F17" s="30" t="s">
        <v>30</v>
      </c>
      <c r="G17" s="13">
        <v>1</v>
      </c>
      <c r="H17" s="94">
        <f>IF(B$17=0,0,G17/B$17)</f>
        <v>8.4033613445378148E-3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0.13182674199623351</v>
      </c>
      <c r="E18" s="33" t="s">
        <v>183</v>
      </c>
      <c r="F18" s="30" t="s">
        <v>186</v>
      </c>
      <c r="G18" s="13">
        <v>1</v>
      </c>
      <c r="H18" s="94">
        <f>IF(B$17=0,0,G18/B$17)</f>
        <v>8.4033613445378148E-3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44.231578947368419</v>
      </c>
      <c r="P18" s="79">
        <v>19</v>
      </c>
      <c r="Q18" s="67">
        <v>840.4</v>
      </c>
    </row>
    <row r="19" spans="1:17">
      <c r="A19" s="19" t="s">
        <v>12</v>
      </c>
      <c r="B19" s="13">
        <v>41</v>
      </c>
      <c r="C19" s="6">
        <f>IF(B$17=0,0,B19/B$17)</f>
        <v>0.34453781512605042</v>
      </c>
      <c r="E19" s="33" t="s">
        <v>71</v>
      </c>
      <c r="F19" s="30" t="s">
        <v>35</v>
      </c>
      <c r="G19" s="13">
        <v>1</v>
      </c>
      <c r="H19" s="94">
        <f>IF(B$17=0,0,G19/B$17)</f>
        <v>8.4033613445378148E-3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78</v>
      </c>
      <c r="C20" s="6">
        <f>IF(B$17=0,0,B20/B$17)</f>
        <v>0.65546218487394958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66</v>
      </c>
      <c r="C21" s="6">
        <f>IF(B$17=0,0,B21/B$17)</f>
        <v>0.55462184873949583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39</v>
      </c>
      <c r="C22" s="6">
        <f>IF(B$17=0,0,B22/B$17)</f>
        <v>0.32773109243697479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14</v>
      </c>
      <c r="C23" s="6">
        <f>IF(B$17=0,0,B23/B$17)</f>
        <v>0.11764705882352941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 t="shared" si="3"/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6121.8487394957983</v>
      </c>
      <c r="C24" s="8">
        <v>728500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 t="shared" si="3"/>
        <v>17.428000000000001</v>
      </c>
      <c r="P24" s="80">
        <v>25</v>
      </c>
      <c r="Q24" s="68">
        <v>435.7</v>
      </c>
    </row>
    <row r="25" spans="1:17">
      <c r="A25" s="20" t="s">
        <v>133</v>
      </c>
      <c r="B25" s="97">
        <f>IF($B$17-B$16=0,0,C25/($B$17-B$16))</f>
        <v>7186.25</v>
      </c>
      <c r="C25" s="98">
        <v>574900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3938.4615384615386</v>
      </c>
      <c r="C26" s="98">
        <v>153600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 t="shared" si="3"/>
        <v>-0.90303030303030918</v>
      </c>
      <c r="P26" s="80">
        <v>33</v>
      </c>
      <c r="Q26" s="68">
        <v>-29.800000000000203</v>
      </c>
    </row>
    <row r="27" spans="1:17">
      <c r="A27" s="20" t="s">
        <v>132</v>
      </c>
      <c r="B27" s="97">
        <f>IF(B$18=0,0,C27/B$18)</f>
        <v>-4998.5714285714284</v>
      </c>
      <c r="C27" s="98">
        <v>-349900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 t="shared" si="3"/>
        <v>-5.0117647058823538</v>
      </c>
      <c r="P27" s="80">
        <v>17</v>
      </c>
      <c r="Q27" s="68">
        <v>-85.200000000000017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 t="shared" si="3"/>
        <v>-8.5473684210526315</v>
      </c>
      <c r="P28" s="80">
        <v>57</v>
      </c>
      <c r="Q28" s="68">
        <v>-487.20000000000005</v>
      </c>
    </row>
    <row r="29" spans="1:17">
      <c r="A29" s="19" t="s">
        <v>131</v>
      </c>
      <c r="B29" s="13">
        <v>34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 t="shared" si="3"/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 t="shared" si="3"/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0.15966386554621848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28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4"/>
        <v>0.15966386554621848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28</v>
      </c>
      <c r="C38" s="6">
        <f t="shared" si="4"/>
        <v>0.23529411764705882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4"/>
        <v>0.15126050420168066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4.2016806722689079E-2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4"/>
        <v>8.4033613445378148E-3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8.4033613445378148E-3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</sheetData>
  <sortState xmlns:xlrd2="http://schemas.microsoft.com/office/spreadsheetml/2017/richdata2" ref="E2:I7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54</v>
      </c>
      <c r="F2" s="29" t="s">
        <v>20</v>
      </c>
      <c r="G2" s="12">
        <v>105</v>
      </c>
      <c r="H2" s="93">
        <f>IF(B$17=0,0,G2/B$17)</f>
        <v>0.62130177514792895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242.70833333333334</v>
      </c>
      <c r="P2" s="79">
        <v>96</v>
      </c>
      <c r="Q2" s="63">
        <v>23300</v>
      </c>
    </row>
    <row r="3" spans="1:17">
      <c r="A3" s="19" t="s">
        <v>8</v>
      </c>
      <c r="B3" s="122">
        <v>679</v>
      </c>
      <c r="C3" s="123"/>
      <c r="E3" s="33" t="s">
        <v>184</v>
      </c>
      <c r="F3" s="30" t="s">
        <v>187</v>
      </c>
      <c r="G3" s="13">
        <v>84</v>
      </c>
      <c r="H3" s="94">
        <f>IF(B$17=0,0,G3/B$17)</f>
        <v>0.49704142011834318</v>
      </c>
      <c r="I3" s="56">
        <v>21</v>
      </c>
      <c r="K3" s="5">
        <v>1</v>
      </c>
      <c r="L3" s="61">
        <v>10.6</v>
      </c>
      <c r="N3" s="76" t="s">
        <v>104</v>
      </c>
      <c r="O3" s="83">
        <f t="shared" si="0"/>
        <v>273.95833333333331</v>
      </c>
      <c r="P3" s="80">
        <v>96</v>
      </c>
      <c r="Q3" s="64">
        <v>26300</v>
      </c>
    </row>
    <row r="4" spans="1:17">
      <c r="A4" s="19" t="s">
        <v>6</v>
      </c>
      <c r="B4" s="124">
        <v>987.60000000000036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0.47928994082840237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1421.1111111111111</v>
      </c>
      <c r="P4" s="80">
        <v>90</v>
      </c>
      <c r="Q4" s="64">
        <v>127900</v>
      </c>
    </row>
    <row r="5" spans="1:17">
      <c r="A5" s="19" t="s">
        <v>7</v>
      </c>
      <c r="B5" s="126">
        <f>IF(B$2=0,0,B$4/B$2)</f>
        <v>10.287500000000003</v>
      </c>
      <c r="C5" s="127"/>
      <c r="E5" s="33" t="s">
        <v>60</v>
      </c>
      <c r="F5" s="30" t="s">
        <v>24</v>
      </c>
      <c r="G5" s="13">
        <v>61</v>
      </c>
      <c r="H5" s="94">
        <f>IF(B$17=0,0,G5/B$17)</f>
        <v>0.36094674556213019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832.46753246753246</v>
      </c>
      <c r="P5" s="80">
        <v>77</v>
      </c>
      <c r="Q5" s="64">
        <v>64100</v>
      </c>
    </row>
    <row r="6" spans="1:17">
      <c r="A6" s="19" t="s">
        <v>1</v>
      </c>
      <c r="B6" s="128">
        <f>IF(B$2=0,0,(B$7*1+B$8*2+B$9*3+B$10*4)/B$2)</f>
        <v>2.2083333333333335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0.23668639053254437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351.72413793103448</v>
      </c>
      <c r="P6" s="80">
        <v>58</v>
      </c>
      <c r="Q6" s="64">
        <v>20400</v>
      </c>
    </row>
    <row r="7" spans="1:17">
      <c r="A7" s="19" t="s">
        <v>2</v>
      </c>
      <c r="B7" s="13">
        <v>31</v>
      </c>
      <c r="C7" s="6">
        <f t="shared" ref="C7:C12" si="2">IF(B$2=0,0,B7/B$2)</f>
        <v>0.32291666666666669</v>
      </c>
      <c r="E7" s="33" t="s">
        <v>57</v>
      </c>
      <c r="F7" s="30" t="s">
        <v>21</v>
      </c>
      <c r="G7" s="13">
        <v>35</v>
      </c>
      <c r="H7" s="94">
        <f>IF(B$17=0,0,G7/B$17)</f>
        <v>0.20710059171597633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250</v>
      </c>
      <c r="P7" s="80">
        <v>38</v>
      </c>
      <c r="Q7" s="64">
        <v>9500</v>
      </c>
    </row>
    <row r="8" spans="1:17">
      <c r="A8" s="19" t="s">
        <v>3</v>
      </c>
      <c r="B8" s="13">
        <v>29</v>
      </c>
      <c r="C8" s="6">
        <f>IF(B$2=0,0,B8/B$2)</f>
        <v>0.30208333333333331</v>
      </c>
      <c r="E8" s="33" t="s">
        <v>59</v>
      </c>
      <c r="F8" s="30" t="s">
        <v>23</v>
      </c>
      <c r="G8" s="13">
        <v>35</v>
      </c>
      <c r="H8" s="94">
        <f>IF(B$17=0,0,G8/B$17)</f>
        <v>0.20710059171597633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21</v>
      </c>
      <c r="C9" s="7">
        <f>IF(B$2=0,0,B9/B$2)</f>
        <v>0.21875</v>
      </c>
      <c r="E9" s="33" t="s">
        <v>55</v>
      </c>
      <c r="F9" s="30" t="s">
        <v>155</v>
      </c>
      <c r="G9" s="13">
        <v>23</v>
      </c>
      <c r="H9" s="94">
        <f>IF(B$17=0,0,G9/B$17)</f>
        <v>0.13609467455621302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0.15625</v>
      </c>
      <c r="E10" s="33" t="s">
        <v>182</v>
      </c>
      <c r="F10" s="30" t="s">
        <v>19</v>
      </c>
      <c r="G10" s="13">
        <v>17</v>
      </c>
      <c r="H10" s="94">
        <f>IF(B$17=0,0,G10/B$17)</f>
        <v>0.10059171597633136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0.625</v>
      </c>
      <c r="E11" s="33" t="s">
        <v>77</v>
      </c>
      <c r="F11" s="30" t="s">
        <v>41</v>
      </c>
      <c r="G11" s="13">
        <v>13</v>
      </c>
      <c r="H11" s="94">
        <f>IF(B$17=0,0,G11/B$17)</f>
        <v>7.6923076923076927E-2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4.142011834319527E-2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-1.6291666666666664</v>
      </c>
      <c r="P12" s="79">
        <v>24</v>
      </c>
      <c r="Q12" s="67">
        <v>-39.099999999999994</v>
      </c>
    </row>
    <row r="13" spans="1:17">
      <c r="A13" s="22" t="s">
        <v>97</v>
      </c>
      <c r="B13" s="15">
        <v>141</v>
      </c>
      <c r="C13" s="11">
        <f>IF(B$3=0,0,B13/B$3)</f>
        <v>0.20765832106038293</v>
      </c>
      <c r="E13" s="33" t="s">
        <v>67</v>
      </c>
      <c r="F13" s="30" t="s">
        <v>31</v>
      </c>
      <c r="G13" s="13">
        <v>5</v>
      </c>
      <c r="H13" s="94">
        <f>IF(B$17=0,0,G13/B$17)</f>
        <v>2.9585798816568046E-2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18.090476190476188</v>
      </c>
      <c r="P13" s="80">
        <v>21</v>
      </c>
      <c r="Q13" s="68">
        <v>379.9</v>
      </c>
    </row>
    <row r="14" spans="1:17">
      <c r="A14" s="19" t="s">
        <v>94</v>
      </c>
      <c r="B14" s="13">
        <v>255</v>
      </c>
      <c r="C14" s="6">
        <f>IF(B$3=0,0,B14/B$3)</f>
        <v>0.37555228276877761</v>
      </c>
      <c r="E14" s="33" t="s">
        <v>66</v>
      </c>
      <c r="F14" s="30" t="s">
        <v>30</v>
      </c>
      <c r="G14" s="13">
        <v>4</v>
      </c>
      <c r="H14" s="94">
        <f>IF(B$17=0,0,G14/B$17)</f>
        <v>2.3668639053254437E-2</v>
      </c>
      <c r="I14" s="56">
        <v>9</v>
      </c>
      <c r="K14" s="5">
        <v>12</v>
      </c>
      <c r="L14" s="61">
        <v>137.20000000000005</v>
      </c>
      <c r="N14" s="76" t="s">
        <v>128</v>
      </c>
      <c r="O14" s="86">
        <f>IF(P14=0,0,Q14/P14)</f>
        <v>11.524137931034485</v>
      </c>
      <c r="P14" s="80">
        <v>29</v>
      </c>
      <c r="Q14" s="68">
        <v>334.20000000000005</v>
      </c>
    </row>
    <row r="15" spans="1:17">
      <c r="A15" s="18" t="s">
        <v>99</v>
      </c>
      <c r="B15" s="12">
        <f>B21</f>
        <v>83</v>
      </c>
      <c r="C15" s="4">
        <f>IF(B$13=0,0,B15/B$13)</f>
        <v>0.58865248226950351</v>
      </c>
      <c r="E15" s="33" t="s">
        <v>74</v>
      </c>
      <c r="F15" s="30" t="s">
        <v>38</v>
      </c>
      <c r="G15" s="13">
        <v>4</v>
      </c>
      <c r="H15" s="94">
        <f>IF(B$17=0,0,G15/B$17)</f>
        <v>2.3668639053254437E-2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74</v>
      </c>
      <c r="C16" s="4">
        <f>IF(B$14=0,0,B16/B$14)</f>
        <v>0.29019607843137257</v>
      </c>
      <c r="E16" s="33" t="s">
        <v>62</v>
      </c>
      <c r="F16" s="30" t="s">
        <v>26</v>
      </c>
      <c r="G16" s="13">
        <v>3</v>
      </c>
      <c r="H16" s="94">
        <f>IF(B$17=0,0,G16/B$17)</f>
        <v>1.7751479289940829E-2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169</v>
      </c>
      <c r="C17" s="4">
        <f>IF(B$3=0,0,B17/B$3)</f>
        <v>0.24889543446244478</v>
      </c>
      <c r="E17" s="33" t="s">
        <v>71</v>
      </c>
      <c r="F17" s="30" t="s">
        <v>35</v>
      </c>
      <c r="G17" s="13">
        <v>3</v>
      </c>
      <c r="H17" s="94">
        <f>IF(B$17=0,0,G17/B$17)</f>
        <v>1.7751479289940829E-2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9.2783505154639179E-2</v>
      </c>
      <c r="E18" s="33" t="s">
        <v>78</v>
      </c>
      <c r="F18" s="30" t="s">
        <v>42</v>
      </c>
      <c r="G18" s="13">
        <v>2</v>
      </c>
      <c r="H18" s="94">
        <f>IF(B$17=0,0,G18/B$17)</f>
        <v>1.1834319526627219E-2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56</v>
      </c>
      <c r="C19" s="6">
        <f>IF(B$17=0,0,B19/B$17)</f>
        <v>0.33136094674556216</v>
      </c>
      <c r="E19" s="33" t="s">
        <v>183</v>
      </c>
      <c r="F19" s="30" t="s">
        <v>186</v>
      </c>
      <c r="G19" s="13">
        <v>1</v>
      </c>
      <c r="H19" s="94">
        <f>IF(B$17=0,0,G19/B$17)</f>
        <v>5.9171597633136093E-3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113</v>
      </c>
      <c r="C20" s="6">
        <f>IF(B$17=0,0,B20/B$17)</f>
        <v>0.66863905325443784</v>
      </c>
      <c r="E20" s="33" t="s">
        <v>69</v>
      </c>
      <c r="F20" s="30" t="s">
        <v>33</v>
      </c>
      <c r="G20" s="13">
        <v>1</v>
      </c>
      <c r="H20" s="94">
        <f>IF(B$17=0,0,G20/B$17)</f>
        <v>5.9171597633136093E-3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83</v>
      </c>
      <c r="C21" s="6">
        <f>IF(B$17=0,0,B21/B$17)</f>
        <v>0.4911242603550296</v>
      </c>
      <c r="E21" s="33" t="s">
        <v>79</v>
      </c>
      <c r="F21" s="30" t="s">
        <v>43</v>
      </c>
      <c r="G21" s="13">
        <v>1</v>
      </c>
      <c r="H21" s="94">
        <f>IF(B$17=0,0,G21/B$17)</f>
        <v>5.9171597633136093E-3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74</v>
      </c>
      <c r="C22" s="6">
        <f>IF(B$17=0,0,B22/B$17)</f>
        <v>0.43786982248520712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39.484210526315799</v>
      </c>
      <c r="P22" s="80">
        <v>19</v>
      </c>
      <c r="Q22" s="68">
        <v>750.20000000000016</v>
      </c>
    </row>
    <row r="23" spans="1:17">
      <c r="A23" s="19" t="s">
        <v>150</v>
      </c>
      <c r="B23" s="13">
        <v>12</v>
      </c>
      <c r="C23" s="6">
        <f>IF(B$17=0,0,B23/B$17)</f>
        <v>7.1005917159763315E-2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6356.8047337278103</v>
      </c>
      <c r="C24" s="8">
        <v>1074300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7369.4736842105267</v>
      </c>
      <c r="C25" s="98">
        <v>700100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235</v>
      </c>
      <c r="O25" s="86">
        <f>IF(P25=0,0,Q25/P25)</f>
        <v>17.172727272727268</v>
      </c>
      <c r="P25" s="80">
        <v>33</v>
      </c>
      <c r="Q25" s="68">
        <v>566.69999999999982</v>
      </c>
    </row>
    <row r="26" spans="1:17">
      <c r="A26" s="20" t="s">
        <v>134</v>
      </c>
      <c r="B26" s="97">
        <f>IF(B$16=0,0,C26/B$16)</f>
        <v>5056.7567567567567</v>
      </c>
      <c r="C26" s="98">
        <v>374200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272</v>
      </c>
      <c r="O26" s="86">
        <f>IF(P26=0,0,Q26/P26)</f>
        <v>17.135555555555555</v>
      </c>
      <c r="P26" s="80">
        <v>45</v>
      </c>
      <c r="Q26" s="68">
        <v>771.1</v>
      </c>
    </row>
    <row r="27" spans="1:17">
      <c r="A27" s="20" t="s">
        <v>132</v>
      </c>
      <c r="B27" s="97">
        <f>IF(B$18=0,0,C27/B$18)</f>
        <v>-5849.2063492063489</v>
      </c>
      <c r="C27" s="98">
        <v>-368500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14.952941176470588</v>
      </c>
      <c r="P28" s="80">
        <v>17</v>
      </c>
      <c r="Q28" s="68">
        <v>254.2</v>
      </c>
    </row>
    <row r="29" spans="1:17">
      <c r="A29" s="19" t="s">
        <v>131</v>
      </c>
      <c r="B29" s="13">
        <v>46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8.5473684210526315</v>
      </c>
      <c r="P30" s="80">
        <v>57</v>
      </c>
      <c r="Q30" s="68">
        <v>487.20000000000005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2.7516129032258041</v>
      </c>
      <c r="P31" s="80">
        <v>31</v>
      </c>
      <c r="Q31" s="68">
        <v>85.299999999999926</v>
      </c>
    </row>
    <row r="32" spans="1:17">
      <c r="A32" s="21" t="s">
        <v>112</v>
      </c>
      <c r="B32" s="26">
        <v>1</v>
      </c>
      <c r="C32" s="9">
        <f>IF(B$3=0,0,B32/B$3)</f>
        <v>1.4727540500736377E-3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0.1242603550295858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36</v>
      </c>
      <c r="C36" s="6">
        <f t="shared" si="3"/>
        <v>0.21301775147928995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42</v>
      </c>
      <c r="C37" s="6">
        <f t="shared" si="3"/>
        <v>0.24852071005917159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33</v>
      </c>
      <c r="C38" s="6">
        <f t="shared" si="3"/>
        <v>0.19526627218934911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0.10650887573964497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7.1005917159763315E-2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1.1834319526627219E-2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2.3668639053254437E-2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5.9171597633136093E-3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22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-1964</v>
      </c>
      <c r="P2" s="79">
        <v>25</v>
      </c>
      <c r="Q2" s="63">
        <v>-49100</v>
      </c>
    </row>
    <row r="3" spans="1:17">
      <c r="A3" s="19" t="s">
        <v>8</v>
      </c>
      <c r="B3" s="122">
        <v>161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-1564</v>
      </c>
      <c r="P3" s="80">
        <v>25</v>
      </c>
      <c r="Q3" s="64">
        <v>-39100</v>
      </c>
    </row>
    <row r="4" spans="1:17">
      <c r="A4" s="19" t="s">
        <v>6</v>
      </c>
      <c r="B4" s="124">
        <v>-660.9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-26.436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-2294.4444444444443</v>
      </c>
      <c r="P5" s="80">
        <v>18</v>
      </c>
      <c r="Q5" s="64">
        <v>-41300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-2040</v>
      </c>
      <c r="P6" s="80">
        <v>15</v>
      </c>
      <c r="Q6" s="64">
        <v>-30600</v>
      </c>
    </row>
    <row r="7" spans="1:17">
      <c r="A7" s="19" t="s">
        <v>2</v>
      </c>
      <c r="B7" s="13">
        <v>1</v>
      </c>
      <c r="C7" s="6">
        <f t="shared" ref="C7:C12" si="2">IF(B$2=0,0,B7/B$2)</f>
        <v>0.04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-2266.6666666666665</v>
      </c>
      <c r="P7" s="80">
        <v>6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0.28000000000000003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14</v>
      </c>
      <c r="C10" s="7">
        <f>IF(B$2=0,0,B10/B$2)</f>
        <v>0.56000000000000005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0.32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5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20</v>
      </c>
      <c r="C13" s="11">
        <f>IF(B$3=0,0,B13/B$3)</f>
        <v>0.12422360248447205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-44.716666666666669</v>
      </c>
      <c r="P13" s="80">
        <v>6</v>
      </c>
      <c r="Q13" s="68">
        <v>-268.3</v>
      </c>
    </row>
    <row r="14" spans="1:17">
      <c r="A14" s="19" t="s">
        <v>94</v>
      </c>
      <c r="B14" s="13">
        <v>24</v>
      </c>
      <c r="C14" s="6">
        <f>IF(B$3=0,0,B14/B$3)</f>
        <v>0.14906832298136646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9.3167701863354033E-2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0.19254658385093168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238</v>
      </c>
      <c r="O22" s="86">
        <f t="shared" si="3"/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169</v>
      </c>
      <c r="O23" s="86">
        <f t="shared" si="3"/>
        <v>-36.299999999999997</v>
      </c>
      <c r="P23" s="80">
        <v>5</v>
      </c>
      <c r="Q23" s="68">
        <v>-181.5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-39.484210526315799</v>
      </c>
      <c r="P24" s="80">
        <v>19</v>
      </c>
      <c r="Q24" s="68">
        <v>-750.20000000000016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235</v>
      </c>
      <c r="O25" s="86">
        <f t="shared" si="3"/>
        <v>-42.583333333333336</v>
      </c>
      <c r="P25" s="80">
        <v>6</v>
      </c>
      <c r="Q25" s="68">
        <v>-255.50000000000003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-44.231578947368426</v>
      </c>
      <c r="P26" s="80">
        <v>19</v>
      </c>
      <c r="Q26" s="68">
        <v>-840.40000000000009</v>
      </c>
    </row>
    <row r="27" spans="1:17">
      <c r="A27" s="20" t="s">
        <v>132</v>
      </c>
      <c r="B27" s="97">
        <f>IF(B$18=0,0,C27/B$18)</f>
        <v>-5103.2258064516127</v>
      </c>
      <c r="C27" s="98">
        <v>-158200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6.2111801242236021E-3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60</v>
      </c>
      <c r="F2" s="29" t="s">
        <v>24</v>
      </c>
      <c r="G2" s="12">
        <v>17</v>
      </c>
      <c r="H2" s="93">
        <f>IF(B$17=0,0,G2/B$17)</f>
        <v>0.56666666666666665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1747.8260869565217</v>
      </c>
      <c r="P2" s="79">
        <v>23</v>
      </c>
      <c r="Q2" s="63">
        <v>40200</v>
      </c>
    </row>
    <row r="3" spans="1:17">
      <c r="A3" s="19" t="s">
        <v>8</v>
      </c>
      <c r="B3" s="122">
        <v>156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0.53333333333333333</v>
      </c>
      <c r="I3" s="56">
        <v>20</v>
      </c>
      <c r="K3" s="5">
        <v>1</v>
      </c>
      <c r="L3" s="61">
        <v>1.7</v>
      </c>
      <c r="N3" s="76" t="s">
        <v>104</v>
      </c>
      <c r="O3" s="83">
        <f t="shared" si="0"/>
        <v>-2147.8260869565215</v>
      </c>
      <c r="P3" s="80">
        <v>23</v>
      </c>
      <c r="Q3" s="64">
        <v>-49400</v>
      </c>
    </row>
    <row r="4" spans="1:17">
      <c r="A4" s="19" t="s">
        <v>6</v>
      </c>
      <c r="B4" s="124">
        <v>-151.5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</v>
      </c>
      <c r="I4" s="56">
        <v>30</v>
      </c>
      <c r="K4" s="5">
        <v>2</v>
      </c>
      <c r="L4" s="61">
        <v>-20.400000000000002</v>
      </c>
      <c r="N4" s="76" t="s">
        <v>105</v>
      </c>
      <c r="O4" s="83">
        <f t="shared" si="0"/>
        <v>-27.272727272727273</v>
      </c>
      <c r="P4" s="80">
        <v>22</v>
      </c>
      <c r="Q4" s="64">
        <v>-600</v>
      </c>
    </row>
    <row r="5" spans="1:17">
      <c r="A5" s="19" t="s">
        <v>7</v>
      </c>
      <c r="B5" s="126">
        <f>IF(B$2=0,0,B$4/B$2)</f>
        <v>-6.5869565217391308</v>
      </c>
      <c r="C5" s="127"/>
      <c r="E5" s="33" t="s">
        <v>57</v>
      </c>
      <c r="F5" s="30" t="s">
        <v>21</v>
      </c>
      <c r="G5" s="13">
        <v>10</v>
      </c>
      <c r="H5" s="94">
        <f>IF(B$17=0,0,G5/B$17)</f>
        <v>0.33333333333333331</v>
      </c>
      <c r="I5" s="56">
        <v>8</v>
      </c>
      <c r="K5" s="5">
        <v>3</v>
      </c>
      <c r="L5" s="61">
        <v>-64.3</v>
      </c>
      <c r="N5" s="76" t="s">
        <v>157</v>
      </c>
      <c r="O5" s="83">
        <f>IF(P5=0,0,Q5/P5)</f>
        <v>1170.5882352941176</v>
      </c>
      <c r="P5" s="80">
        <v>17</v>
      </c>
      <c r="Q5" s="64">
        <v>19900</v>
      </c>
    </row>
    <row r="6" spans="1:17">
      <c r="A6" s="19" t="s">
        <v>1</v>
      </c>
      <c r="B6" s="128">
        <f>IF(B$2=0,0,(B$7*1+B$8*2+B$9*3+B$10*4)/B$2)</f>
        <v>2.652173913043478</v>
      </c>
      <c r="C6" s="129"/>
      <c r="E6" s="33" t="s">
        <v>184</v>
      </c>
      <c r="F6" s="30" t="s">
        <v>187</v>
      </c>
      <c r="G6" s="13">
        <v>10</v>
      </c>
      <c r="H6" s="94">
        <f>IF(B$17=0,0,G6/B$17)</f>
        <v>0.33333333333333331</v>
      </c>
      <c r="I6" s="56">
        <v>36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-3300</v>
      </c>
      <c r="P6" s="80">
        <v>10</v>
      </c>
      <c r="Q6" s="64">
        <v>-33000</v>
      </c>
    </row>
    <row r="7" spans="1:17">
      <c r="A7" s="19" t="s">
        <v>2</v>
      </c>
      <c r="B7" s="13">
        <v>4</v>
      </c>
      <c r="C7" s="6">
        <f t="shared" ref="C7:C12" si="2">IF(B$2=0,0,B7/B$2)</f>
        <v>0.17391304347826086</v>
      </c>
      <c r="E7" s="33" t="s">
        <v>56</v>
      </c>
      <c r="F7" s="30" t="s">
        <v>185</v>
      </c>
      <c r="G7" s="13">
        <v>8</v>
      </c>
      <c r="H7" s="94">
        <f>IF(B$17=0,0,G7/B$17)</f>
        <v>0.26666666666666666</v>
      </c>
      <c r="I7" s="56">
        <v>23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6</v>
      </c>
      <c r="C8" s="6">
        <f>IF(B$2=0,0,B8/B$2)</f>
        <v>0.2608695652173913</v>
      </c>
      <c r="E8" s="33" t="s">
        <v>55</v>
      </c>
      <c r="F8" s="30" t="s">
        <v>155</v>
      </c>
      <c r="G8" s="13">
        <v>7</v>
      </c>
      <c r="H8" s="94">
        <f>IF(B$17=0,0,G8/B$17)</f>
        <v>0.23333333333333334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0.30434782608695654</v>
      </c>
      <c r="E9" s="33" t="s">
        <v>182</v>
      </c>
      <c r="F9" s="30" t="s">
        <v>19</v>
      </c>
      <c r="G9" s="13">
        <v>3</v>
      </c>
      <c r="H9" s="94">
        <f>IF(B$17=0,0,G9/B$17)</f>
        <v>0.1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0.2608695652173913</v>
      </c>
      <c r="E10" s="33" t="s">
        <v>59</v>
      </c>
      <c r="F10" s="30" t="s">
        <v>23</v>
      </c>
      <c r="G10" s="13">
        <v>3</v>
      </c>
      <c r="H10" s="94">
        <f>IF(B$17=0,0,G10/B$17)</f>
        <v>0.1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0.43478260869565216</v>
      </c>
      <c r="E11" s="33" t="s">
        <v>58</v>
      </c>
      <c r="F11" s="30" t="s">
        <v>22</v>
      </c>
      <c r="G11" s="13">
        <v>2</v>
      </c>
      <c r="H11" s="94">
        <f>IF(B$17=0,0,G11/B$17)</f>
        <v>6.6666666666666666E-2</v>
      </c>
      <c r="I11" s="56">
        <v>20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6.6666666666666666E-2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31</v>
      </c>
      <c r="C13" s="11">
        <f>IF(B$3=0,0,B13/B$3)</f>
        <v>0.19871794871794871</v>
      </c>
      <c r="E13" s="33" t="s">
        <v>74</v>
      </c>
      <c r="F13" s="30" t="s">
        <v>38</v>
      </c>
      <c r="G13" s="13">
        <v>1</v>
      </c>
      <c r="H13" s="94">
        <f>IF(B$17=0,0,G13/B$17)</f>
        <v>3.3333333333333333E-2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26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-7.5200000000000014</v>
      </c>
      <c r="P15" s="81">
        <v>10</v>
      </c>
      <c r="Q15" s="69">
        <v>-75.200000000000017</v>
      </c>
    </row>
    <row r="16" spans="1:17">
      <c r="A16" s="18" t="s">
        <v>100</v>
      </c>
      <c r="B16" s="12">
        <f>B22</f>
        <v>14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24.524999999999999</v>
      </c>
      <c r="P18" s="79">
        <v>4</v>
      </c>
      <c r="Q18" s="67">
        <v>98.1</v>
      </c>
    </row>
    <row r="19" spans="1:17">
      <c r="A19" s="19" t="s">
        <v>12</v>
      </c>
      <c r="B19" s="13">
        <v>13</v>
      </c>
      <c r="C19" s="6">
        <f>IF(B$17=0,0,B19/B$17)</f>
        <v>0.43333333333333335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17</v>
      </c>
      <c r="C20" s="6">
        <f>IF(B$17=0,0,B20/B$17)</f>
        <v>0.56666666666666665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5.0117647058823538</v>
      </c>
      <c r="P20" s="80">
        <v>17</v>
      </c>
      <c r="Q20" s="68">
        <v>85.200000000000017</v>
      </c>
    </row>
    <row r="21" spans="1:17">
      <c r="A21" s="19" t="s">
        <v>151</v>
      </c>
      <c r="B21" s="13">
        <v>16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14</v>
      </c>
      <c r="C22" s="6">
        <f>IF(B$17=0,0,B22/B$17)</f>
        <v>0.46666666666666667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-14.952941176470585</v>
      </c>
      <c r="P23" s="80">
        <v>17</v>
      </c>
      <c r="Q23" s="68">
        <v>-254.19999999999993</v>
      </c>
    </row>
    <row r="24" spans="1:17">
      <c r="A24" s="19" t="s">
        <v>5</v>
      </c>
      <c r="B24" s="16">
        <f>IF(B$17=0,0,C24/B$17)</f>
        <v>5420</v>
      </c>
      <c r="C24" s="8">
        <v>162600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238</v>
      </c>
      <c r="O24" s="86">
        <f>IF(P24=0,0,Q24/P24)</f>
        <v>-26.466666666666669</v>
      </c>
      <c r="P24" s="80">
        <v>3</v>
      </c>
      <c r="Q24" s="68">
        <v>-79.400000000000006</v>
      </c>
    </row>
    <row r="25" spans="1:17">
      <c r="A25" s="20" t="s">
        <v>133</v>
      </c>
      <c r="B25" s="97">
        <f>IF($B$17-B$16=0,0,C25/($B$17-B$16))</f>
        <v>7725</v>
      </c>
      <c r="C25" s="98">
        <v>123600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272</v>
      </c>
      <c r="O25" s="86">
        <f>IF(P25=0,0,Q25/P25)</f>
        <v>-27.49</v>
      </c>
      <c r="P25" s="80">
        <v>10</v>
      </c>
      <c r="Q25" s="68">
        <v>-274.89999999999998</v>
      </c>
    </row>
    <row r="26" spans="1:17">
      <c r="A26" s="20" t="s">
        <v>134</v>
      </c>
      <c r="B26" s="97">
        <f>IF(B$16=0,0,C26/B$16)</f>
        <v>2785.7142857142858</v>
      </c>
      <c r="C26" s="98">
        <v>39000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-28.366666666666671</v>
      </c>
      <c r="P26" s="80">
        <v>6</v>
      </c>
      <c r="Q26" s="68">
        <v>-170.20000000000002</v>
      </c>
    </row>
    <row r="27" spans="1:17">
      <c r="A27" s="20" t="s">
        <v>132</v>
      </c>
      <c r="B27" s="97">
        <f>IF(B$18=0,0,C27/B$18)</f>
        <v>-6600</v>
      </c>
      <c r="C27" s="98">
        <v>-118800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3.3333333333333333E-2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3.3333333333333333E-2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2024-11-14T09:17:53Z</dcterms:modified>
</cp:coreProperties>
</file>