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3507965A-18DF-437F-BF64-94931ED8E067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4" i="6309" l="1"/>
  <c r="O21" i="6318"/>
  <c r="O26" i="6318" l="1"/>
  <c r="O19" i="6301"/>
  <c r="O23" i="6320" l="1"/>
  <c r="O21" i="6320"/>
  <c r="O18" i="6320" l="1"/>
  <c r="O22" i="6320"/>
  <c r="O36" i="6277" l="1"/>
  <c r="O44" i="6277"/>
  <c r="O23" i="6313"/>
  <c r="O22" i="6319"/>
  <c r="O24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8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7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6" i="6319"/>
  <c r="H19" i="6319"/>
  <c r="C22" i="6319"/>
  <c r="C37" i="6319"/>
  <c r="C41" i="6319"/>
  <c r="O30" i="6298" l="1"/>
  <c r="O19" i="6314"/>
  <c r="O24" i="6318" l="1"/>
  <c r="O30" i="6277"/>
  <c r="O22" i="6313" l="1"/>
  <c r="O20" i="6318"/>
  <c r="O18" i="6314" l="1"/>
  <c r="O21" i="6317"/>
  <c r="O22" i="6315"/>
  <c r="O25" i="6272"/>
  <c r="O25" i="6318"/>
  <c r="O19" i="6318"/>
  <c r="O22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6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0" i="6309"/>
  <c r="O24" i="6287"/>
  <c r="O31" i="6311"/>
  <c r="O29" i="6307" l="1"/>
  <c r="O33" i="6307"/>
  <c r="O38" i="6287"/>
  <c r="O40" i="6287"/>
  <c r="O36" i="6287"/>
  <c r="O21" i="6315"/>
  <c r="O29" i="6315"/>
  <c r="O24" i="6314"/>
  <c r="O42" i="6277"/>
  <c r="O41" i="6277"/>
  <c r="O43" i="6277"/>
  <c r="O25" i="6315"/>
  <c r="O24" i="6313"/>
  <c r="O33" i="6309"/>
  <c r="O32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0" i="6315"/>
  <c r="O33" i="6304"/>
  <c r="O31" i="6304"/>
  <c r="O25" i="6304"/>
  <c r="O29" i="6314"/>
  <c r="O21" i="6314"/>
  <c r="O34" i="6309"/>
  <c r="O28" i="6309"/>
  <c r="O31" i="6309"/>
  <c r="O23" i="6311" l="1"/>
  <c r="O27" i="6315"/>
  <c r="O23" i="6314"/>
  <c r="O26" i="6301"/>
  <c r="O27" i="6301"/>
  <c r="O28" i="6301"/>
  <c r="O28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8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7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4" i="6301"/>
  <c r="C12" i="6301"/>
  <c r="H13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51" i="6277"/>
  <c r="O36" i="6272"/>
  <c r="H6" i="6301" l="1"/>
  <c r="H10" i="6301"/>
  <c r="H9" i="6301"/>
  <c r="H4" i="6301"/>
  <c r="H19" i="6301"/>
  <c r="H15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8" i="6301"/>
  <c r="H29" i="6301"/>
  <c r="H28" i="6301"/>
  <c r="B25" i="6301"/>
  <c r="H27" i="6301"/>
  <c r="B24" i="6301"/>
  <c r="H26" i="6301"/>
  <c r="C23" i="6301"/>
  <c r="H17" i="6301"/>
  <c r="C22" i="6301"/>
  <c r="H25" i="6301"/>
  <c r="C21" i="6301"/>
  <c r="H24" i="6301"/>
  <c r="C20" i="6301"/>
  <c r="H23" i="6301"/>
  <c r="C19" i="6301"/>
  <c r="H16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<sst xmlns="http://schemas.openxmlformats.org/spreadsheetml/2006/main" count="9989" uniqueCount="377">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</sst>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全体!$K$2:$K$999</c:f>
              <c:numCache>
                <c:formatCode>General</c:formatCode>
                <c:ptCount val="9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</c:numCache>
            </c:numRef>
          </c:xVal>
          <c:yVal>
            <c:numRef>
              <c:f>全体!$L$2:$L$999</c:f>
              <c:numCache>
                <c:formatCode>\+0.0;\-0.0;\±0</c:formatCode>
                <c:ptCount val="99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-52.208835341365464</c:v>
                </c:pt>
                <c:pt idx="1">
                  <c:v>-16.449348044132396</c:v>
                </c:pt>
                <c:pt idx="2">
                  <c:v>-19.250780437044746</c:v>
                </c:pt>
                <c:pt idx="3">
                  <c:v>-23.130034522439587</c:v>
                </c:pt>
                <c:pt idx="4">
                  <c:v>2.8614457831325302</c:v>
                </c:pt>
                <c:pt idx="5">
                  <c:v>-37.383177570093459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174</c:v>
                </c:pt>
                <c:pt idx="1">
                  <c:v>346</c:v>
                </c:pt>
                <c:pt idx="2">
                  <c:v>347</c:v>
                </c:pt>
                <c:pt idx="3">
                  <c:v>321</c:v>
                </c:pt>
                <c:pt idx="4">
                  <c:v>177</c:v>
                </c:pt>
                <c:pt idx="5">
                  <c:v>114</c:v>
                </c:pt>
                <c:pt idx="6">
                  <c:v>36</c:v>
                </c:pt>
                <c:pt idx="7">
                  <c:v>14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中村花菜!$L$2:$L$71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-833.33333333333337</c:v>
                </c:pt>
                <c:pt idx="1">
                  <c:v>-117.39130434782609</c:v>
                </c:pt>
                <c:pt idx="2">
                  <c:v>-848.52941176470586</c:v>
                </c:pt>
                <c:pt idx="3">
                  <c:v>-227.69230769230768</c:v>
                </c:pt>
                <c:pt idx="4">
                  <c:v>-3.7735849056603774</c:v>
                </c:pt>
                <c:pt idx="5">
                  <c:v>-611.11111111111109</c:v>
                </c:pt>
                <c:pt idx="6">
                  <c:v>-230.76923076923077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18</c:v>
                </c:pt>
                <c:pt idx="3">
                  <c:v>23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山本悠介!$L$2:$L$72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857.14285714285711</c:v>
                </c:pt>
                <c:pt idx="1">
                  <c:v>174.28571428571428</c:v>
                </c:pt>
                <c:pt idx="2">
                  <c:v>446.37681159420288</c:v>
                </c:pt>
                <c:pt idx="3">
                  <c:v>849.20634920634916</c:v>
                </c:pt>
                <c:pt idx="4">
                  <c:v>813.5593220338983</c:v>
                </c:pt>
                <c:pt idx="5">
                  <c:v>748.64864864864865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38</c:v>
                </c:pt>
                <c:pt idx="2">
                  <c:v>37</c:v>
                </c:pt>
                <c:pt idx="3">
                  <c:v>24</c:v>
                </c:pt>
                <c:pt idx="4">
                  <c:v>18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清水常緑!$L$2:$L$91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-1285.3932584269662</c:v>
                </c:pt>
                <c:pt idx="1">
                  <c:v>516.85393258426961</c:v>
                </c:pt>
                <c:pt idx="2">
                  <c:v>-464.77272727272725</c:v>
                </c:pt>
                <c:pt idx="3">
                  <c:v>-861.90476190476193</c:v>
                </c:pt>
                <c:pt idx="4">
                  <c:v>-544.11764705882354</c:v>
                </c:pt>
                <c:pt idx="5">
                  <c:v>2539.1304347826085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27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所附快和!$L$2:$L$87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61.904761904761905</c:v>
                </c:pt>
                <c:pt idx="1">
                  <c:v>-254.11764705882354</c:v>
                </c:pt>
                <c:pt idx="2">
                  <c:v>509.63855421686748</c:v>
                </c:pt>
                <c:pt idx="3">
                  <c:v>-456.94444444444446</c:v>
                </c:pt>
                <c:pt idx="4">
                  <c:v>824.52830188679241</c:v>
                </c:pt>
                <c:pt idx="5">
                  <c:v>71.428571428571431</c:v>
                </c:pt>
                <c:pt idx="6">
                  <c:v>-1620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21</c:v>
                </c:pt>
                <c:pt idx="1">
                  <c:v>31</c:v>
                </c:pt>
                <c:pt idx="2">
                  <c:v>22</c:v>
                </c:pt>
                <c:pt idx="3">
                  <c:v>34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長野柊馬!$L$2:$L$108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41.509433962264154</c:v>
                </c:pt>
                <c:pt idx="1">
                  <c:v>296.22641509433964</c:v>
                </c:pt>
                <c:pt idx="2">
                  <c:v>1129</c:v>
                </c:pt>
                <c:pt idx="3">
                  <c:v>997.70114942528733</c:v>
                </c:pt>
                <c:pt idx="4">
                  <c:v>620</c:v>
                </c:pt>
                <c:pt idx="5">
                  <c:v>254.76190476190476</c:v>
                </c:pt>
                <c:pt idx="6">
                  <c:v>818.18181818181813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41</c:v>
                </c:pt>
                <c:pt idx="2">
                  <c:v>49</c:v>
                </c:pt>
                <c:pt idx="3">
                  <c:v>35</c:v>
                </c:pt>
                <c:pt idx="4">
                  <c:v>19</c:v>
                </c:pt>
                <c:pt idx="5">
                  <c:v>12</c:v>
                </c:pt>
                <c:pt idx="6">
                  <c:v>2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西野修世!$L$2:$L$31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-2506.8965517241381</c:v>
                </c:pt>
                <c:pt idx="1">
                  <c:v>-934.48275862068965</c:v>
                </c:pt>
                <c:pt idx="2">
                  <c:v>-1107.1428571428571</c:v>
                </c:pt>
                <c:pt idx="3">
                  <c:v>-2390.909090909091</c:v>
                </c:pt>
                <c:pt idx="4">
                  <c:v>-1755.5555555555557</c:v>
                </c:pt>
                <c:pt idx="5">
                  <c:v>-2187.5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高橋英将!$L$2:$L$31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1596.5517241379309</c:v>
                </c:pt>
                <c:pt idx="1">
                  <c:v>-1824.1379310344828</c:v>
                </c:pt>
                <c:pt idx="2">
                  <c:v>-107.14285714285714</c:v>
                </c:pt>
                <c:pt idx="3">
                  <c:v>1078.2608695652175</c:v>
                </c:pt>
                <c:pt idx="4">
                  <c:v>-2907.1428571428573</c:v>
                </c:pt>
                <c:pt idx="5">
                  <c:v>-2775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7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997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69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89</v>
      </c>
    </row>
    <row r="42" spans="1:2">
      <c r="A42" t="s">
        <v>277</v>
      </c>
      <c r="B42">
        <v>85</v>
      </c>
    </row>
    <row r="43" spans="1:2">
      <c r="A43" t="s">
        <v>276</v>
      </c>
      <c r="B43">
        <v>106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29</v>
      </c>
    </row>
    <row r="47" spans="1:2">
      <c r="A47" t="s">
        <v>333</v>
      </c>
      <c r="B47">
        <v>29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0.47841017471183045</v>
      </c>
      <c r="C2" s="113"/>
      <c r="D2" s="110"/>
      <c r="E2" s="111"/>
      <c r="F2" s="110"/>
      <c r="G2" s="111"/>
      <c r="H2" s="112">
        <v>0.81845853273301428</v>
      </c>
      <c r="I2" s="113"/>
      <c r="J2" s="112">
        <v>0.62186589657304381</v>
      </c>
      <c r="K2" s="113"/>
      <c r="L2" s="112">
        <v>0.69766400762371639</v>
      </c>
      <c r="M2" s="113"/>
      <c r="N2" s="112">
        <v>0.72617418413416324</v>
      </c>
      <c r="O2" s="113"/>
      <c r="P2" s="112">
        <v>0.62936507054693536</v>
      </c>
      <c r="Q2" s="113"/>
      <c r="R2" s="112">
        <v>0.48502803883276535</v>
      </c>
      <c r="S2" s="113"/>
      <c r="T2" s="112">
        <v>4.3609320733302509E-2</v>
      </c>
      <c r="U2" s="113"/>
      <c r="V2" s="112">
        <v>0.20579219032711846</v>
      </c>
      <c r="W2" s="113"/>
      <c r="X2" s="112">
        <v>0.14699253214188351</v>
      </c>
      <c r="Y2" s="113"/>
      <c r="Z2" s="112">
        <v>0.40048661789696666</v>
      </c>
      <c r="AA2" s="113"/>
      <c r="AB2" s="112">
        <v>0.31543200365238289</v>
      </c>
      <c r="AC2" s="113"/>
      <c r="AD2" s="112">
        <v>0.28597158052569205</v>
      </c>
      <c r="AE2" s="113"/>
      <c r="AF2" s="112">
        <v>-0.30302854249129169</v>
      </c>
      <c r="AG2" s="113"/>
      <c r="AH2" s="112">
        <v>0.38842755187470834</v>
      </c>
      <c r="AI2" s="113"/>
    </row>
    <row r="3" spans="1:35">
      <c r="A3" s="36">
        <v>1</v>
      </c>
      <c r="B3" s="37" t="s">
        <v>114</v>
      </c>
      <c r="C3" s="106">
        <v>249.25</v>
      </c>
      <c r="D3" s="37" t="s">
        <v>276</v>
      </c>
      <c r="E3" s="38">
        <v>1056.5000000000005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106</v>
      </c>
      <c r="D4" s="45" t="s">
        <v>169</v>
      </c>
      <c r="E4" s="46">
        <v>748.2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89</v>
      </c>
      <c r="D5" s="45" t="s">
        <v>263</v>
      </c>
      <c r="E5" s="46">
        <v>732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85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70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9.3333333333333338E-2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69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324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62</v>
      </c>
      <c r="D9" s="45" t="s">
        <v>277</v>
      </c>
      <c r="E9" s="46">
        <v>184.10000000000002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0.26199261992619927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335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10.457142857142857</v>
      </c>
      <c r="H10" s="47" t="s">
        <v>169</v>
      </c>
      <c r="I10" s="48">
        <v>2.1774193548387095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205</v>
      </c>
      <c r="E11" s="46">
        <v>141.1</v>
      </c>
      <c r="F11" s="47" t="s">
        <v>276</v>
      </c>
      <c r="G11" s="59">
        <v>9.9669811320754764</v>
      </c>
      <c r="H11" s="47" t="s">
        <v>263</v>
      </c>
      <c r="I11" s="48">
        <v>2.1857142857142855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0.61428571428571432</v>
      </c>
      <c r="P11" s="47" t="s">
        <v>195</v>
      </c>
      <c r="Q11" s="50">
        <v>0.25</v>
      </c>
      <c r="R11" s="47" t="s">
        <v>333</v>
      </c>
      <c r="S11" s="50">
        <v>0.1065989847715736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0.25675675675675674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276</v>
      </c>
      <c r="I12" s="48">
        <v>2.2169811320754715</v>
      </c>
      <c r="J12" s="47" t="s">
        <v>169</v>
      </c>
      <c r="K12" s="49">
        <v>0.33870967741935482</v>
      </c>
      <c r="L12" s="47" t="s">
        <v>263</v>
      </c>
      <c r="M12" s="49">
        <v>0.11428571428571428</v>
      </c>
      <c r="N12" s="47" t="s">
        <v>276</v>
      </c>
      <c r="O12" s="49">
        <v>0.6132075471698113</v>
      </c>
      <c r="P12" s="47" t="s">
        <v>276</v>
      </c>
      <c r="Q12" s="50">
        <v>0.248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263</v>
      </c>
      <c r="W12" s="51">
        <v>-4536.363636363636</v>
      </c>
      <c r="X12" s="47" t="s">
        <v>162</v>
      </c>
      <c r="Y12" s="50">
        <v>0.25641025641025639</v>
      </c>
      <c r="Z12" s="47" t="s">
        <v>272</v>
      </c>
      <c r="AA12" s="50">
        <v>0.25801526717557249</v>
      </c>
      <c r="AB12" s="47" t="s">
        <v>263</v>
      </c>
      <c r="AC12" s="50">
        <v>0.6271186440677966</v>
      </c>
      <c r="AD12" s="47" t="s">
        <v>263</v>
      </c>
      <c r="AE12" s="50">
        <v>0.421875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276</v>
      </c>
      <c r="K13" s="49">
        <v>0.32075471698113206</v>
      </c>
      <c r="L13" s="47" t="s">
        <v>276</v>
      </c>
      <c r="M13" s="49">
        <v>0.15094339622641509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324</v>
      </c>
      <c r="C14" s="107">
        <v>29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263</v>
      </c>
      <c r="K14" s="49">
        <v>0.31428571428571428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244</v>
      </c>
      <c r="AG14" s="50">
        <v>0.48648648648648651</v>
      </c>
      <c r="AH14" s="47" t="s">
        <v>216</v>
      </c>
      <c r="AI14" s="54">
        <v>62700</v>
      </c>
    </row>
    <row r="15" spans="1:35">
      <c r="A15" s="44">
        <v>13</v>
      </c>
      <c r="B15" s="45" t="s">
        <v>333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0.30588235294117649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-4910</v>
      </c>
      <c r="X15" s="47" t="s">
        <v>205</v>
      </c>
      <c r="Y15" s="50">
        <v>0.25</v>
      </c>
      <c r="Z15" s="47" t="s">
        <v>277</v>
      </c>
      <c r="AA15" s="50">
        <v>0.2516891891891892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255</v>
      </c>
      <c r="AG15" s="50">
        <v>0.47727272727272729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304</v>
      </c>
      <c r="C17" s="107">
        <v>25</v>
      </c>
      <c r="D17" s="45" t="s">
        <v>244</v>
      </c>
      <c r="E17" s="46">
        <v>38.19999999999996</v>
      </c>
      <c r="F17" s="47" t="s">
        <v>277</v>
      </c>
      <c r="G17" s="59">
        <v>2.1658823529411766</v>
      </c>
      <c r="H17" s="47" t="s">
        <v>277</v>
      </c>
      <c r="I17" s="48">
        <v>2.4352941176470586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277</v>
      </c>
      <c r="Q17" s="50">
        <v>0.22635135135135134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0.22748091603053436</v>
      </c>
      <c r="Z17" s="47" t="s">
        <v>191</v>
      </c>
      <c r="AA17" s="50">
        <v>0.24347826086956523</v>
      </c>
      <c r="AB17" s="47" t="s">
        <v>276</v>
      </c>
      <c r="AC17" s="50">
        <v>0.58064516129032262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24</v>
      </c>
      <c r="D18" s="45" t="s">
        <v>164</v>
      </c>
      <c r="E18" s="46">
        <v>22.499999999999993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277</v>
      </c>
      <c r="O18" s="49">
        <v>0.55294117647058827</v>
      </c>
      <c r="P18" s="47" t="s">
        <v>227</v>
      </c>
      <c r="Q18" s="50">
        <v>0.22580645161290322</v>
      </c>
      <c r="R18" s="47" t="s">
        <v>263</v>
      </c>
      <c r="S18" s="50">
        <v>0.12177121771217712</v>
      </c>
      <c r="T18" s="47" t="s">
        <v>161</v>
      </c>
      <c r="U18" s="51">
        <v>7025</v>
      </c>
      <c r="V18" s="47" t="s">
        <v>324</v>
      </c>
      <c r="W18" s="51">
        <v>-5183.333333333333</v>
      </c>
      <c r="X18" s="47" t="s">
        <v>213</v>
      </c>
      <c r="Y18" s="50">
        <v>0.22222222222222221</v>
      </c>
      <c r="Z18" s="47" t="s">
        <v>114</v>
      </c>
      <c r="AA18" s="50">
        <v>0.23885525591634563</v>
      </c>
      <c r="AB18" s="47" t="s">
        <v>235</v>
      </c>
      <c r="AC18" s="50">
        <v>0.5730337078651685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244</v>
      </c>
      <c r="G19" s="59">
        <v>1.591666666666665</v>
      </c>
      <c r="H19" s="47" t="s">
        <v>244</v>
      </c>
      <c r="I19" s="48">
        <v>2.4583333333333335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265</v>
      </c>
      <c r="O19" s="49">
        <v>0.55172413793103448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272</v>
      </c>
      <c r="W19" s="51">
        <v>-5297.272727272727</v>
      </c>
      <c r="X19" s="47" t="s">
        <v>263</v>
      </c>
      <c r="Y19" s="50">
        <v>0.21771217712177121</v>
      </c>
      <c r="Z19" s="47" t="s">
        <v>263</v>
      </c>
      <c r="AA19" s="50">
        <v>0.23616236162361623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0.41666666666666669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0.50250752256770315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235</v>
      </c>
      <c r="AA20" s="50">
        <v>0.23384030418250951</v>
      </c>
      <c r="AB20" s="47" t="s">
        <v>265</v>
      </c>
      <c r="AC20" s="50">
        <v>0.56140350877192979</v>
      </c>
      <c r="AD20" s="47" t="s">
        <v>335</v>
      </c>
      <c r="AE20" s="50">
        <v>0.33333333333333331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272</v>
      </c>
      <c r="K21" s="49">
        <v>0.25842696629213485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255</v>
      </c>
      <c r="Y21" s="50">
        <v>0.215962441314554</v>
      </c>
      <c r="Z21" s="47" t="s">
        <v>161</v>
      </c>
      <c r="AA21" s="50">
        <v>0.23376623376623376</v>
      </c>
      <c r="AB21" s="47" t="s">
        <v>114</v>
      </c>
      <c r="AC21" s="50">
        <v>0.53882195448460513</v>
      </c>
      <c r="AD21" s="47" t="s">
        <v>177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2.4894684052156468</v>
      </c>
      <c r="J22" s="47" t="s">
        <v>114</v>
      </c>
      <c r="K22" s="49">
        <v>0.25576730190571717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0.21216290588882775</v>
      </c>
      <c r="R22" s="47" t="s">
        <v>244</v>
      </c>
      <c r="S22" s="50">
        <v>0.13218390804597702</v>
      </c>
      <c r="T22" s="47" t="s">
        <v>335</v>
      </c>
      <c r="U22" s="51">
        <v>6675</v>
      </c>
      <c r="V22" s="47" t="s">
        <v>235</v>
      </c>
      <c r="W22" s="51">
        <v>-5424.6575342465758</v>
      </c>
      <c r="X22" s="47" t="s">
        <v>163</v>
      </c>
      <c r="Y22" s="50">
        <v>0.21518987341772153</v>
      </c>
      <c r="Z22" s="47" t="s">
        <v>297</v>
      </c>
      <c r="AA22" s="50">
        <v>0.2318840579710145</v>
      </c>
      <c r="AB22" s="47" t="s">
        <v>161</v>
      </c>
      <c r="AC22" s="50">
        <v>0.53846153846153844</v>
      </c>
      <c r="AD22" s="47" t="s">
        <v>205</v>
      </c>
      <c r="AE22" s="50">
        <v>0.33333333333333331</v>
      </c>
      <c r="AF22" s="47" t="s">
        <v>272</v>
      </c>
      <c r="AG22" s="50">
        <v>0.40145985401459855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-0.1447342026078236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0.13263621353880023</v>
      </c>
      <c r="T23" s="47" t="s">
        <v>297</v>
      </c>
      <c r="U23" s="51">
        <v>6585.7142857142853</v>
      </c>
      <c r="V23" s="47" t="s">
        <v>223</v>
      </c>
      <c r="W23" s="51">
        <v>-5450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272</v>
      </c>
      <c r="AE23" s="50">
        <v>0.33136094674556216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0.21739130434782608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272</v>
      </c>
      <c r="Q24" s="50">
        <v>0.20916030534351146</v>
      </c>
      <c r="R24" s="47" t="s">
        <v>175</v>
      </c>
      <c r="S24" s="50">
        <v>0.13333333333333333</v>
      </c>
      <c r="T24" s="47" t="s">
        <v>269</v>
      </c>
      <c r="U24" s="51">
        <v>6444.8275862068967</v>
      </c>
      <c r="V24" s="47" t="s">
        <v>269</v>
      </c>
      <c r="W24" s="51">
        <v>-5485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263</v>
      </c>
      <c r="AG24" s="50">
        <v>0.38732394366197181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0.2477432296890672</v>
      </c>
      <c r="N25" s="47" t="s">
        <v>175</v>
      </c>
      <c r="O25" s="49">
        <v>0.5</v>
      </c>
      <c r="P25" s="47" t="s">
        <v>161</v>
      </c>
      <c r="Q25" s="50">
        <v>0.20779220779220781</v>
      </c>
      <c r="R25" s="47" t="s">
        <v>199</v>
      </c>
      <c r="S25" s="50">
        <v>0.13333333333333333</v>
      </c>
      <c r="T25" s="47" t="s">
        <v>272</v>
      </c>
      <c r="U25" s="51">
        <v>6389.7810218978102</v>
      </c>
      <c r="V25" s="47" t="s">
        <v>164</v>
      </c>
      <c r="W25" s="51">
        <v>-5500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114</v>
      </c>
      <c r="AE25" s="50">
        <v>0.3294930875576037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-2.6471910112359547</v>
      </c>
      <c r="H26" s="47" t="s">
        <v>227</v>
      </c>
      <c r="I26" s="48">
        <v>2.5714285714285716</v>
      </c>
      <c r="J26" s="47" t="s">
        <v>333</v>
      </c>
      <c r="K26" s="49">
        <v>0.20689655172413793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255</v>
      </c>
      <c r="Q26" s="50">
        <v>0.20657276995305165</v>
      </c>
      <c r="R26" s="47" t="s">
        <v>216</v>
      </c>
      <c r="S26" s="50">
        <v>0.13407821229050279</v>
      </c>
      <c r="T26" s="47" t="s">
        <v>114</v>
      </c>
      <c r="U26" s="51">
        <v>6379.2477302204925</v>
      </c>
      <c r="V26" s="47" t="s">
        <v>335</v>
      </c>
      <c r="W26" s="51">
        <v>-5650</v>
      </c>
      <c r="X26" s="47" t="s">
        <v>276</v>
      </c>
      <c r="Y26" s="50">
        <v>0.20666666666666667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2.5730337078651684</v>
      </c>
      <c r="J27" s="47" t="s">
        <v>164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277</v>
      </c>
      <c r="S27" s="50">
        <v>0.13513513513513514</v>
      </c>
      <c r="T27" s="47" t="s">
        <v>255</v>
      </c>
      <c r="U27" s="51">
        <v>6295.454545454545</v>
      </c>
      <c r="V27" s="47" t="s">
        <v>114</v>
      </c>
      <c r="W27" s="51">
        <v>-5653.1120331950206</v>
      </c>
      <c r="X27" s="47" t="s">
        <v>114</v>
      </c>
      <c r="Y27" s="50">
        <v>0.20555861309851403</v>
      </c>
      <c r="Z27" s="47" t="s">
        <v>244</v>
      </c>
      <c r="AA27" s="50">
        <v>0.19540229885057472</v>
      </c>
      <c r="AB27" s="47" t="s">
        <v>333</v>
      </c>
      <c r="AC27" s="50">
        <v>0.52631578947368418</v>
      </c>
      <c r="AD27" s="47" t="s">
        <v>277</v>
      </c>
      <c r="AE27" s="50">
        <v>0.30201342281879195</v>
      </c>
      <c r="AF27" s="47" t="s">
        <v>114</v>
      </c>
      <c r="AG27" s="50">
        <v>0.37224383916990922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333</v>
      </c>
      <c r="I28" s="48">
        <v>2.6206896551724137</v>
      </c>
      <c r="J28" s="47" t="s">
        <v>228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276</v>
      </c>
      <c r="U28" s="51">
        <v>6276.8817204301076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272</v>
      </c>
      <c r="AC28" s="50">
        <v>0.51677852348993292</v>
      </c>
      <c r="AD28" s="47" t="s">
        <v>276</v>
      </c>
      <c r="AE28" s="50">
        <v>0.2978723404255319</v>
      </c>
      <c r="AF28" s="47" t="s">
        <v>235</v>
      </c>
      <c r="AG28" s="50">
        <v>0.3707865168539326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-5.2655172413793103</v>
      </c>
      <c r="H29" s="47" t="s">
        <v>216</v>
      </c>
      <c r="I29" s="48">
        <v>2.6296296296296298</v>
      </c>
      <c r="J29" s="47" t="s">
        <v>304</v>
      </c>
      <c r="K29" s="49">
        <v>0.2</v>
      </c>
      <c r="L29" s="47" t="s">
        <v>272</v>
      </c>
      <c r="M29" s="49">
        <v>0.2696629213483146</v>
      </c>
      <c r="N29" s="47" t="s">
        <v>333</v>
      </c>
      <c r="O29" s="49">
        <v>0.44827586206896552</v>
      </c>
      <c r="P29" s="47" t="s">
        <v>269</v>
      </c>
      <c r="Q29" s="50">
        <v>0.19727891156462585</v>
      </c>
      <c r="R29" s="47" t="s">
        <v>235</v>
      </c>
      <c r="S29" s="50">
        <v>0.13878326996197718</v>
      </c>
      <c r="T29" s="47" t="s">
        <v>203</v>
      </c>
      <c r="U29" s="51">
        <v>6275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216</v>
      </c>
      <c r="AC29" s="50">
        <v>0.51515151515151514</v>
      </c>
      <c r="AD29" s="47" t="s">
        <v>228</v>
      </c>
      <c r="AE29" s="50">
        <v>0.29629629629629628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269</v>
      </c>
      <c r="K30" s="49">
        <v>0.19047619047619047</v>
      </c>
      <c r="L30" s="47" t="s">
        <v>333</v>
      </c>
      <c r="M30" s="49">
        <v>0.27586206896551724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238</v>
      </c>
      <c r="S30" s="50">
        <v>0.1409090909090909</v>
      </c>
      <c r="T30" s="47" t="s">
        <v>277</v>
      </c>
      <c r="U30" s="51">
        <v>6194.0298507462685</v>
      </c>
      <c r="V30" s="47" t="s">
        <v>276</v>
      </c>
      <c r="W30" s="51">
        <v>-5887.1428571428569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235</v>
      </c>
      <c r="G31" s="59">
        <v>-7.3376811594202893</v>
      </c>
      <c r="H31" s="47" t="s">
        <v>304</v>
      </c>
      <c r="I31" s="48">
        <v>2.68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272</v>
      </c>
      <c r="O31" s="49">
        <v>0.43820224719101125</v>
      </c>
      <c r="P31" s="47" t="s">
        <v>333</v>
      </c>
      <c r="Q31" s="50">
        <v>0.18274111675126903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177</v>
      </c>
      <c r="W31" s="51">
        <v>-5950</v>
      </c>
      <c r="X31" s="47" t="s">
        <v>333</v>
      </c>
      <c r="Y31" s="50">
        <v>0.19289340101522842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324</v>
      </c>
      <c r="AE31" s="50">
        <v>0.26666666666666666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235</v>
      </c>
      <c r="I32" s="48">
        <v>2.6956521739130435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168</v>
      </c>
      <c r="U32" s="51">
        <v>5988.3720930232557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276</v>
      </c>
      <c r="AG32" s="50">
        <v>0.34408602150537637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0.29411764705882354</v>
      </c>
      <c r="N33" s="47" t="s">
        <v>235</v>
      </c>
      <c r="O33" s="49">
        <v>0.42028985507246375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177</v>
      </c>
      <c r="U33" s="51">
        <v>5900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277</v>
      </c>
      <c r="AG33" s="50">
        <v>0.34328358208955223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244</v>
      </c>
      <c r="O34" s="49">
        <v>0.41666666666666669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235</v>
      </c>
      <c r="U34" s="51">
        <v>5788.7640449438204</v>
      </c>
      <c r="V34" s="47" t="s">
        <v>333</v>
      </c>
      <c r="W34" s="51">
        <v>-6123.8095238095239</v>
      </c>
      <c r="X34" s="47" t="s">
        <v>304</v>
      </c>
      <c r="Y34" s="50">
        <v>0.17460317460317459</v>
      </c>
      <c r="Z34" s="47" t="s">
        <v>333</v>
      </c>
      <c r="AA34" s="50">
        <v>0.16751269035532995</v>
      </c>
      <c r="AB34" s="47" t="s">
        <v>277</v>
      </c>
      <c r="AC34" s="50">
        <v>0.48684210526315791</v>
      </c>
      <c r="AD34" s="47" t="s">
        <v>235</v>
      </c>
      <c r="AE34" s="50">
        <v>0.23577235772357724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3.4482758620689655E-2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235</v>
      </c>
      <c r="Q35" s="50">
        <v>0.16920152091254753</v>
      </c>
      <c r="R35" s="47" t="s">
        <v>241</v>
      </c>
      <c r="S35" s="50">
        <v>0.15151515151515152</v>
      </c>
      <c r="T35" s="47" t="s">
        <v>263</v>
      </c>
      <c r="U35" s="51">
        <v>5714.788732394366</v>
      </c>
      <c r="V35" s="47" t="s">
        <v>244</v>
      </c>
      <c r="W35" s="51">
        <v>-6282.608695652174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304</v>
      </c>
      <c r="AC35" s="50">
        <v>0.48484848484848486</v>
      </c>
      <c r="AD35" s="47" t="s">
        <v>227</v>
      </c>
      <c r="AE35" s="50">
        <v>0.23076923076923078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235</v>
      </c>
      <c r="Y36" s="50">
        <v>0.16920152091254753</v>
      </c>
      <c r="Z36" s="47" t="s">
        <v>324</v>
      </c>
      <c r="AA36" s="50">
        <v>0.16042780748663102</v>
      </c>
      <c r="AB36" s="47" t="s">
        <v>255</v>
      </c>
      <c r="AC36" s="50">
        <v>0.47826086956521741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335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161</v>
      </c>
      <c r="Y37" s="50">
        <v>0.16883116883116883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304</v>
      </c>
      <c r="M38" s="49">
        <v>0.32</v>
      </c>
      <c r="N38" s="47" t="s">
        <v>258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0.16793893129770993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269</v>
      </c>
      <c r="AA38" s="50">
        <v>0.15646258503401361</v>
      </c>
      <c r="AB38" s="47" t="s">
        <v>324</v>
      </c>
      <c r="AC38" s="50">
        <v>0.38461538461538464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-144.30000000000013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235</v>
      </c>
      <c r="M39" s="49">
        <v>0.33333333333333331</v>
      </c>
      <c r="N39" s="47" t="s">
        <v>262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5572.727272727273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333</v>
      </c>
      <c r="E40" s="46">
        <v>-152.69999999999999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324</v>
      </c>
      <c r="O40" s="49">
        <v>0.31034482758620691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5266.666666666667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-26.46551724137931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0.11764705882352941</v>
      </c>
      <c r="R43" s="47" t="s">
        <v>324</v>
      </c>
      <c r="S43" s="50">
        <v>0.19251336898395721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0.13903743315508021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3.2068965517241379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0.55172413793103448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-235.59999999999997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-506.29999999999995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-767.5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9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997</v>
      </c>
      <c r="C2" s="121"/>
      <c r="E2" s="32" t="s">
        <v>54</v>
      </c>
      <c r="F2" s="29" t="s">
        <v>20</v>
      </c>
      <c r="G2" s="12">
        <v>876</v>
      </c>
      <c r="H2" s="93">
        <f>IF(B$17=0,0,G2/B$17)</f>
        <v>0.56809338521400776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-52.208835341365464</v>
      </c>
      <c r="P2" s="79">
        <v>996</v>
      </c>
      <c r="Q2" s="63">
        <v>-52000</v>
      </c>
    </row>
    <row r="3" spans="1:17">
      <c r="A3" s="19" t="s">
        <v>8</v>
      </c>
      <c r="B3" s="122">
        <v>7268</v>
      </c>
      <c r="C3" s="123"/>
      <c r="E3" s="33" t="s">
        <v>181</v>
      </c>
      <c r="F3" s="30" t="s">
        <v>156</v>
      </c>
      <c r="G3" s="13">
        <v>802</v>
      </c>
      <c r="H3" s="94">
        <f>IF(B$17=0,0,G3/B$17)</f>
        <v>0.52010376134889758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-16.449348044132396</v>
      </c>
      <c r="P3" s="80">
        <v>997</v>
      </c>
      <c r="Q3" s="64">
        <v>-16400</v>
      </c>
    </row>
    <row r="4" spans="1:17">
      <c r="A4" s="19" t="s">
        <v>6</v>
      </c>
      <c r="B4" s="124">
        <v>-144.30000000000013</v>
      </c>
      <c r="C4" s="125"/>
      <c r="E4" s="33" t="s">
        <v>184</v>
      </c>
      <c r="F4" s="30" t="s">
        <v>187</v>
      </c>
      <c r="G4" s="13">
        <v>762</v>
      </c>
      <c r="H4" s="94">
        <f>IF(B$17=0,0,G4/B$17)</f>
        <v>0.49416342412451364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-19.250780437044746</v>
      </c>
      <c r="P4" s="80">
        <v>961</v>
      </c>
      <c r="Q4" s="64">
        <v>-18500</v>
      </c>
    </row>
    <row r="5" spans="1:17">
      <c r="A5" s="19" t="s">
        <v>7</v>
      </c>
      <c r="B5" s="126">
        <f>IF(B$2=0,0,B$4/B$2)</f>
        <v>-0.1447342026078236</v>
      </c>
      <c r="C5" s="127"/>
      <c r="E5" s="33" t="s">
        <v>60</v>
      </c>
      <c r="F5" s="30" t="s">
        <v>24</v>
      </c>
      <c r="G5" s="13">
        <v>584</v>
      </c>
      <c r="H5" s="94">
        <f>IF(B$17=0,0,G5/B$17)</f>
        <v>0.37872892347600517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-23.130034522439587</v>
      </c>
      <c r="P5" s="80">
        <v>869</v>
      </c>
      <c r="Q5" s="64">
        <v>-20100</v>
      </c>
    </row>
    <row r="6" spans="1:17">
      <c r="A6" s="19" t="s">
        <v>1</v>
      </c>
      <c r="B6" s="128">
        <f>IF(B$2=0,0,(B$7*1+B$8*2+B$9*3+B$10*4)/B$2)</f>
        <v>2.4894684052156468</v>
      </c>
      <c r="C6" s="129"/>
      <c r="E6" s="33" t="s">
        <v>56</v>
      </c>
      <c r="F6" s="30" t="s">
        <v>185</v>
      </c>
      <c r="G6" s="13">
        <v>404</v>
      </c>
      <c r="H6" s="94">
        <f>IF(B$17=0,0,G6/B$17)</f>
        <v>0.26199740596627757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2.8614457831325302</v>
      </c>
      <c r="P6" s="80">
        <v>664</v>
      </c>
      <c r="Q6" s="64">
        <v>1900</v>
      </c>
    </row>
    <row r="7" spans="1:17">
      <c r="A7" s="19" t="s">
        <v>2</v>
      </c>
      <c r="B7" s="13">
        <v>255</v>
      </c>
      <c r="C7" s="6">
        <f t="shared" ref="C7:C12" si="2">IF(B$2=0,0,B7/B$2)</f>
        <v>0.25576730190571717</v>
      </c>
      <c r="E7" s="33" t="s">
        <v>57</v>
      </c>
      <c r="F7" s="30" t="s">
        <v>21</v>
      </c>
      <c r="G7" s="13">
        <v>348</v>
      </c>
      <c r="H7" s="94">
        <f>IF(B$17=0,0,G7/B$17)</f>
        <v>0.22568093385214008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-37.383177570093459</v>
      </c>
      <c r="P7" s="80">
        <v>428</v>
      </c>
      <c r="Q7" s="64">
        <v>-16000</v>
      </c>
    </row>
    <row r="8" spans="1:17">
      <c r="A8" s="19" t="s">
        <v>3</v>
      </c>
      <c r="B8" s="13">
        <v>246</v>
      </c>
      <c r="C8" s="6">
        <f>IF(B$2=0,0,B8/B$2)</f>
        <v>0.24674022066198595</v>
      </c>
      <c r="E8" s="33" t="s">
        <v>55</v>
      </c>
      <c r="F8" s="30" t="s">
        <v>155</v>
      </c>
      <c r="G8" s="13">
        <v>345</v>
      </c>
      <c r="H8" s="94">
        <f>IF(B$17=0,0,G8/B$17)</f>
        <v>0.22373540856031129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192</v>
      </c>
      <c r="Q8" s="64">
        <v>0</v>
      </c>
    </row>
    <row r="9" spans="1:17">
      <c r="A9" s="20" t="s">
        <v>4</v>
      </c>
      <c r="B9" s="14">
        <v>249</v>
      </c>
      <c r="C9" s="7">
        <f>IF(B$2=0,0,B9/B$2)</f>
        <v>0.24974924774322968</v>
      </c>
      <c r="E9" s="33" t="s">
        <v>59</v>
      </c>
      <c r="F9" s="30" t="s">
        <v>23</v>
      </c>
      <c r="G9" s="13">
        <v>267</v>
      </c>
      <c r="H9" s="94">
        <f>IF(B$17=0,0,G9/B$17)</f>
        <v>0.17315175097276264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247</v>
      </c>
      <c r="C10" s="7">
        <f>IF(B$2=0,0,B10/B$2)</f>
        <v>0.2477432296890672</v>
      </c>
      <c r="E10" s="33" t="s">
        <v>182</v>
      </c>
      <c r="F10" s="30" t="s">
        <v>19</v>
      </c>
      <c r="G10" s="13">
        <v>159</v>
      </c>
      <c r="H10" s="94">
        <f>IF(B$17=0,0,G10/B$17)</f>
        <v>0.10311284046692606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501</v>
      </c>
      <c r="C11" s="7">
        <f>IF(B$2=0,0,B11/B$2)</f>
        <v>0.50250752256770315</v>
      </c>
      <c r="E11" s="33" t="s">
        <v>58</v>
      </c>
      <c r="F11" s="30" t="s">
        <v>22</v>
      </c>
      <c r="G11" s="13">
        <v>100</v>
      </c>
      <c r="H11" s="94">
        <f>IF(B$17=0,0,G11/B$17)</f>
        <v>6.4850843060959798E-2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29</v>
      </c>
      <c r="C12" s="9">
        <f t="shared" si="2"/>
        <v>2.9087261785356068E-2</v>
      </c>
      <c r="E12" s="33" t="s">
        <v>77</v>
      </c>
      <c r="F12" s="30" t="s">
        <v>41</v>
      </c>
      <c r="G12" s="13">
        <v>64</v>
      </c>
      <c r="H12" s="94">
        <f>IF(B$17=0,0,G12/B$17)</f>
        <v>4.1504539559014265E-2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-0.41839999999999988</v>
      </c>
      <c r="P12" s="79">
        <v>250</v>
      </c>
      <c r="Q12" s="67">
        <v>-104.59999999999997</v>
      </c>
    </row>
    <row r="13" spans="1:17">
      <c r="A13" s="22" t="s">
        <v>97</v>
      </c>
      <c r="B13" s="15">
        <v>1494</v>
      </c>
      <c r="C13" s="11">
        <f>IF(B$3=0,0,B13/B$3)</f>
        <v>0.20555861309851403</v>
      </c>
      <c r="E13" s="33" t="s">
        <v>74</v>
      </c>
      <c r="F13" s="30" t="s">
        <v>38</v>
      </c>
      <c r="G13" s="13">
        <v>47</v>
      </c>
      <c r="H13" s="94">
        <f>IF(B$17=0,0,G13/B$17)</f>
        <v>3.0479896238651102E-2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0.74959999999999893</v>
      </c>
      <c r="P13" s="80">
        <v>250</v>
      </c>
      <c r="Q13" s="68">
        <v>187.39999999999972</v>
      </c>
    </row>
    <row r="14" spans="1:17">
      <c r="A14" s="19" t="s">
        <v>94</v>
      </c>
      <c r="B14" s="13">
        <v>1736</v>
      </c>
      <c r="C14" s="6">
        <f>IF(B$3=0,0,B14/B$3)</f>
        <v>0.23885525591634563</v>
      </c>
      <c r="E14" s="33" t="s">
        <v>183</v>
      </c>
      <c r="F14" s="30" t="s">
        <v>186</v>
      </c>
      <c r="G14" s="13">
        <v>40</v>
      </c>
      <c r="H14" s="94">
        <f>IF(B$17=0,0,G14/B$17)</f>
        <v>2.5940337224383919E-2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-0.97440000000000082</v>
      </c>
      <c r="P14" s="80">
        <v>250</v>
      </c>
      <c r="Q14" s="68">
        <v>-243.60000000000019</v>
      </c>
    </row>
    <row r="15" spans="1:17">
      <c r="A15" s="18" t="s">
        <v>99</v>
      </c>
      <c r="B15" s="12">
        <f>B21</f>
        <v>805</v>
      </c>
      <c r="C15" s="4">
        <f>IF(B$13=0,0,B15/B$13)</f>
        <v>0.53882195448460513</v>
      </c>
      <c r="E15" s="33" t="s">
        <v>71</v>
      </c>
      <c r="F15" s="30" t="s">
        <v>35</v>
      </c>
      <c r="G15" s="13">
        <v>32</v>
      </c>
      <c r="H15" s="94">
        <f>IF(B$17=0,0,G15/B$17)</f>
        <v>2.0752269779507133E-2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6.5999999999999795E-2</v>
      </c>
      <c r="P15" s="81">
        <v>250</v>
      </c>
      <c r="Q15" s="69">
        <v>16.49999999999995</v>
      </c>
    </row>
    <row r="16" spans="1:17">
      <c r="A16" s="18" t="s">
        <v>100</v>
      </c>
      <c r="B16" s="12">
        <f>B22</f>
        <v>572</v>
      </c>
      <c r="C16" s="4">
        <f>IF(B$14=0,0,B16/B$14)</f>
        <v>0.3294930875576037</v>
      </c>
      <c r="E16" s="33" t="s">
        <v>66</v>
      </c>
      <c r="F16" s="30" t="s">
        <v>30</v>
      </c>
      <c r="G16" s="13">
        <v>27</v>
      </c>
      <c r="H16" s="94">
        <f>IF(B$17=0,0,G16/B$17)</f>
        <v>1.7509727626459144E-2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1542</v>
      </c>
      <c r="C17" s="4">
        <f>IF(B$3=0,0,B17/B$3)</f>
        <v>0.21216290588882775</v>
      </c>
      <c r="E17" s="33" t="s">
        <v>67</v>
      </c>
      <c r="F17" s="30" t="s">
        <v>31</v>
      </c>
      <c r="G17" s="13">
        <v>20</v>
      </c>
      <c r="H17" s="94">
        <f>IF(B$17=0,0,G17/B$17)</f>
        <v>1.2970168612191959E-2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964</v>
      </c>
      <c r="C18" s="6">
        <f>IF(B$3=0,0,B18/B$3)</f>
        <v>0.13263621353880023</v>
      </c>
      <c r="E18" s="33" t="s">
        <v>69</v>
      </c>
      <c r="F18" s="30" t="s">
        <v>33</v>
      </c>
      <c r="G18" s="13">
        <v>14</v>
      </c>
      <c r="H18" s="94">
        <f>IF(B$17=0,0,G18/B$17)</f>
        <v>9.0791180285343717E-3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574</v>
      </c>
      <c r="C19" s="6">
        <f>IF(B$17=0,0,B19/B$17)</f>
        <v>0.37224383916990922</v>
      </c>
      <c r="E19" s="33" t="s">
        <v>78</v>
      </c>
      <c r="F19" s="30" t="s">
        <v>42</v>
      </c>
      <c r="G19" s="13">
        <v>12</v>
      </c>
      <c r="H19" s="94">
        <f>IF(B$17=0,0,G19/B$17)</f>
        <v>7.7821011673151752E-3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968</v>
      </c>
      <c r="C20" s="6">
        <f>IF(B$17=0,0,B20/B$17)</f>
        <v>0.62775616083009078</v>
      </c>
      <c r="E20" s="33" t="s">
        <v>62</v>
      </c>
      <c r="F20" s="30" t="s">
        <v>26</v>
      </c>
      <c r="G20" s="13">
        <v>11</v>
      </c>
      <c r="H20" s="94">
        <f>IF(B$17=0,0,G20/B$17)</f>
        <v>7.133592736705577E-3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805</v>
      </c>
      <c r="C21" s="6">
        <f>IF(B$17=0,0,B21/B$17)</f>
        <v>0.52204928664072636</v>
      </c>
      <c r="E21" s="33" t="s">
        <v>61</v>
      </c>
      <c r="F21" s="30" t="s">
        <v>25</v>
      </c>
      <c r="G21" s="13">
        <v>7</v>
      </c>
      <c r="H21" s="94">
        <f>IF(B$17=0,0,G21/B$17)</f>
        <v>4.5395590142671858E-3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572</v>
      </c>
      <c r="C22" s="6">
        <f>IF(B$17=0,0,B22/B$17)</f>
        <v>0.37094682230869003</v>
      </c>
      <c r="E22" s="33" t="s">
        <v>76</v>
      </c>
      <c r="F22" s="30" t="s">
        <v>40</v>
      </c>
      <c r="G22" s="13">
        <v>6</v>
      </c>
      <c r="H22" s="94">
        <f>IF(B$17=0,0,G22/B$17)</f>
        <v>3.8910505836575876E-3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165</v>
      </c>
      <c r="C23" s="6">
        <f>IF(B$17=0,0,B23/B$17)</f>
        <v>0.10700389105058365</v>
      </c>
      <c r="E23" s="33" t="s">
        <v>63</v>
      </c>
      <c r="F23" s="30" t="s">
        <v>27</v>
      </c>
      <c r="G23" s="13">
        <v>3</v>
      </c>
      <c r="H23" s="94">
        <f>IF(B$17=0,0,G23/B$17)</f>
        <v>1.9455252918287938E-3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6379.2477302204925</v>
      </c>
      <c r="C24" s="8">
        <v>9836800</v>
      </c>
      <c r="E24" s="33" t="s">
        <v>72</v>
      </c>
      <c r="F24" s="30" t="s">
        <v>36</v>
      </c>
      <c r="G24" s="13">
        <v>2</v>
      </c>
      <c r="H24" s="94">
        <f>IF(B$17=0,0,G24/B$17)</f>
        <v>1.2970168612191958E-3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7451.7525773195875</v>
      </c>
      <c r="C25" s="98">
        <v>7228200</v>
      </c>
      <c r="E25" s="33" t="s">
        <v>75</v>
      </c>
      <c r="F25" s="30" t="s">
        <v>39</v>
      </c>
      <c r="G25" s="13">
        <v>2</v>
      </c>
      <c r="H25" s="94">
        <f>IF(B$17=0,0,G25/B$17)</f>
        <v>1.2970168612191958E-3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35.256321839080442</v>
      </c>
      <c r="P25" s="80">
        <v>87</v>
      </c>
      <c r="Q25" s="68">
        <v>3067.2999999999984</v>
      </c>
    </row>
    <row r="26" spans="1:17">
      <c r="A26" s="20" t="s">
        <v>134</v>
      </c>
      <c r="B26" s="97">
        <f>IF(B$16=0,0,C26/B$16)</f>
        <v>4560.4895104895104</v>
      </c>
      <c r="C26" s="98">
        <v>2608600</v>
      </c>
      <c r="E26" s="33" t="s">
        <v>68</v>
      </c>
      <c r="F26" s="30" t="s">
        <v>32</v>
      </c>
      <c r="G26" s="13">
        <v>1</v>
      </c>
      <c r="H26" s="94">
        <f>IF(B$17=0,0,G26/B$17)</f>
        <v>6.485084306095979E-4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-5653.1120331950206</v>
      </c>
      <c r="C27" s="98">
        <v>-5449600</v>
      </c>
      <c r="E27" s="33" t="s">
        <v>79</v>
      </c>
      <c r="F27" s="30" t="s">
        <v>43</v>
      </c>
      <c r="G27" s="13">
        <v>1</v>
      </c>
      <c r="H27" s="94">
        <f>IF(B$17=0,0,G27/B$17)</f>
        <v>6.485084306095979E-4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6.485084306095979E-4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6.485084306095979E-4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15</v>
      </c>
      <c r="C32" s="9">
        <f>IF(B$3=0,0,B32/B$3)</f>
        <v>2.0638414969730325E-3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174</v>
      </c>
      <c r="C35" s="102">
        <f t="shared" ref="C35:C47" si="3">IF(B$17=0,0,B35/B$17)</f>
        <v>0.11284046692607004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346</v>
      </c>
      <c r="C36" s="6">
        <f t="shared" si="3"/>
        <v>0.22438391699092089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235</v>
      </c>
      <c r="O36" s="86">
        <f>IF(P36=0,0,Q36/P36)</f>
        <v>9.5777777777777935</v>
      </c>
      <c r="P36" s="80">
        <v>207</v>
      </c>
      <c r="Q36" s="68">
        <v>1982.6000000000033</v>
      </c>
    </row>
    <row r="37" spans="1:17">
      <c r="A37" s="19" t="s">
        <v>136</v>
      </c>
      <c r="B37" s="100">
        <v>347</v>
      </c>
      <c r="C37" s="6">
        <f t="shared" si="3"/>
        <v>0.22503242542153049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321</v>
      </c>
      <c r="C38" s="6">
        <f t="shared" si="3"/>
        <v>0.20817120622568094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7.0206896551724194</v>
      </c>
      <c r="P38" s="80">
        <v>87</v>
      </c>
      <c r="Q38" s="68">
        <v>610.80000000000052</v>
      </c>
    </row>
    <row r="39" spans="1:17">
      <c r="A39" s="19" t="s">
        <v>138</v>
      </c>
      <c r="B39" s="100">
        <v>177</v>
      </c>
      <c r="C39" s="6">
        <f t="shared" si="3"/>
        <v>0.11478599221789883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114</v>
      </c>
      <c r="C40" s="6">
        <f t="shared" si="3"/>
        <v>7.3929961089494164E-2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2.3346303501945526E-2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3.3868913857677905</v>
      </c>
      <c r="P41" s="80">
        <v>267</v>
      </c>
      <c r="Q41" s="68">
        <v>904.30000000000007</v>
      </c>
    </row>
    <row r="42" spans="1:17">
      <c r="A42" s="19" t="s">
        <v>142</v>
      </c>
      <c r="B42" s="100">
        <v>14</v>
      </c>
      <c r="C42" s="6">
        <f t="shared" si="3"/>
        <v>9.0791180285343717E-3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5.1880674448767832E-3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6.485084306095979E-4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6.485084306095979E-4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1.9455252918287938E-3</v>
      </c>
      <c r="K47" s="5">
        <v>45</v>
      </c>
      <c r="L47" s="61">
        <v>-52.099999999999987</v>
      </c>
      <c r="N47" s="76" t="s">
        <v>244</v>
      </c>
      <c r="O47" s="86">
        <f>IF(P47=0,0,Q47/P47)</f>
        <v>-2.4375000000000075</v>
      </c>
      <c r="P47" s="80">
        <v>72</v>
      </c>
      <c r="Q47" s="68">
        <v>-175.50000000000054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-2.9968627450980336</v>
      </c>
      <c r="P49" s="80">
        <v>255</v>
      </c>
      <c r="Q49" s="68">
        <v>-764.19999999999857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-13.4069182389937</v>
      </c>
      <c r="P56" s="80">
        <v>318</v>
      </c>
      <c r="Q56" s="68">
        <v>-4263.3999999999969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-14.080000000000004</v>
      </c>
      <c r="P57" s="80">
        <v>210</v>
      </c>
      <c r="Q57" s="68">
        <v>-2956.8000000000006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21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23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19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18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69</v>
      </c>
      <c r="C2" s="121"/>
      <c r="E2" s="32" t="s">
        <v>181</v>
      </c>
      <c r="F2" s="29" t="s">
        <v>156</v>
      </c>
      <c r="G2" s="12">
        <v>51</v>
      </c>
      <c r="H2" s="93">
        <f>IF(B$17=0,0,G2/B$17)</f>
        <v>0.5730337078651685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-833.33333333333337</v>
      </c>
      <c r="P2" s="79">
        <v>69</v>
      </c>
      <c r="Q2" s="63">
        <v>-57500</v>
      </c>
    </row>
    <row r="3" spans="1:17">
      <c r="A3" s="19" t="s">
        <v>8</v>
      </c>
      <c r="B3" s="122">
        <v>526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0.550561797752809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-117.39130434782609</v>
      </c>
      <c r="P3" s="80">
        <v>69</v>
      </c>
      <c r="Q3" s="64">
        <v>-8100</v>
      </c>
    </row>
    <row r="4" spans="1:17">
      <c r="A4" s="19" t="s">
        <v>6</v>
      </c>
      <c r="B4" s="124">
        <v>-506.29999999999995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0.4943820224719101</v>
      </c>
      <c r="I4" s="56">
        <v>26</v>
      </c>
      <c r="K4" s="5">
        <v>2</v>
      </c>
      <c r="L4" s="61">
        <v>-70.800000000000011</v>
      </c>
      <c r="N4" s="76" t="s">
        <v>105</v>
      </c>
      <c r="O4" s="83">
        <f t="shared" si="0"/>
        <v>-848.52941176470586</v>
      </c>
      <c r="P4" s="80">
        <v>68</v>
      </c>
      <c r="Q4" s="64">
        <v>-57700</v>
      </c>
    </row>
    <row r="5" spans="1:17">
      <c r="A5" s="19" t="s">
        <v>7</v>
      </c>
      <c r="B5" s="126">
        <f>IF(B$2=0,0,B$4/B$2)</f>
        <v>-7.3376811594202893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0.34831460674157305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-227.69230769230768</v>
      </c>
      <c r="P5" s="80">
        <v>65</v>
      </c>
      <c r="Q5" s="64">
        <v>-14800</v>
      </c>
    </row>
    <row r="6" spans="1:17">
      <c r="A6" s="19" t="s">
        <v>1</v>
      </c>
      <c r="B6" s="128">
        <f>IF(B$2=0,0,(B$7*1+B$8*2+B$9*3+B$10*4)/B$2)</f>
        <v>2.6956521739130435</v>
      </c>
      <c r="C6" s="129"/>
      <c r="E6" s="33" t="s">
        <v>56</v>
      </c>
      <c r="F6" s="30" t="s">
        <v>185</v>
      </c>
      <c r="G6" s="13">
        <v>27</v>
      </c>
      <c r="H6" s="94">
        <f>IF(B$17=0,0,G6/B$17)</f>
        <v>0.30337078651685395</v>
      </c>
      <c r="I6" s="56">
        <v>17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-3.7735849056603774</v>
      </c>
      <c r="P6" s="80">
        <v>53</v>
      </c>
      <c r="Q6" s="64">
        <v>-200</v>
      </c>
    </row>
    <row r="7" spans="1:17">
      <c r="A7" s="19" t="s">
        <v>2</v>
      </c>
      <c r="B7" s="13">
        <v>15</v>
      </c>
      <c r="C7" s="6">
        <f t="shared" ref="C7:C12" si="2">IF(B$2=0,0,B7/B$2)</f>
        <v>0.21739130434782608</v>
      </c>
      <c r="E7" s="33" t="s">
        <v>57</v>
      </c>
      <c r="F7" s="30" t="s">
        <v>21</v>
      </c>
      <c r="G7" s="13">
        <v>24</v>
      </c>
      <c r="H7" s="94">
        <f>IF(B$17=0,0,G7/B$17)</f>
        <v>0.2696629213483146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-611.11111111111109</v>
      </c>
      <c r="P7" s="80">
        <v>36</v>
      </c>
      <c r="Q7" s="64">
        <v>-22000</v>
      </c>
    </row>
    <row r="8" spans="1:17">
      <c r="A8" s="19" t="s">
        <v>3</v>
      </c>
      <c r="B8" s="13">
        <v>14</v>
      </c>
      <c r="C8" s="6">
        <f>IF(B$2=0,0,B8/B$2)</f>
        <v>0.20289855072463769</v>
      </c>
      <c r="E8" s="33" t="s">
        <v>55</v>
      </c>
      <c r="F8" s="30" t="s">
        <v>155</v>
      </c>
      <c r="G8" s="13">
        <v>21</v>
      </c>
      <c r="H8" s="94">
        <f>IF(B$17=0,0,G8/B$17)</f>
        <v>0.23595505617977527</v>
      </c>
      <c r="I8" s="56">
        <v>20</v>
      </c>
      <c r="K8" s="5">
        <v>6</v>
      </c>
      <c r="L8" s="61">
        <v>-225.90000000000003</v>
      </c>
      <c r="N8" s="76" t="s">
        <v>108</v>
      </c>
      <c r="O8" s="83">
        <f t="shared" si="0"/>
        <v>-230.76923076923077</v>
      </c>
      <c r="P8" s="80">
        <v>13</v>
      </c>
      <c r="Q8" s="64">
        <v>-3000</v>
      </c>
    </row>
    <row r="9" spans="1:17">
      <c r="A9" s="20" t="s">
        <v>4</v>
      </c>
      <c r="B9" s="14">
        <v>17</v>
      </c>
      <c r="C9" s="7">
        <f>IF(B$2=0,0,B9/B$2)</f>
        <v>0.24637681159420291</v>
      </c>
      <c r="E9" s="33" t="s">
        <v>59</v>
      </c>
      <c r="F9" s="30" t="s">
        <v>23</v>
      </c>
      <c r="G9" s="13">
        <v>13</v>
      </c>
      <c r="H9" s="94">
        <f>IF(B$17=0,0,G9/B$17)</f>
        <v>0.14606741573033707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0.33333333333333331</v>
      </c>
      <c r="E10" s="33" t="s">
        <v>182</v>
      </c>
      <c r="F10" s="30" t="s">
        <v>19</v>
      </c>
      <c r="G10" s="13">
        <v>7</v>
      </c>
      <c r="H10" s="94">
        <f>IF(B$17=0,0,G10/B$17)</f>
        <v>7.8651685393258425E-2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0.42028985507246375</v>
      </c>
      <c r="E11" s="33" t="s">
        <v>58</v>
      </c>
      <c r="F11" s="30" t="s">
        <v>22</v>
      </c>
      <c r="G11" s="13">
        <v>4</v>
      </c>
      <c r="H11" s="94">
        <f>IF(B$17=0,0,G11/B$17)</f>
        <v>4.49438202247191E-2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2.8985507246376812E-2</v>
      </c>
      <c r="E12" s="33" t="s">
        <v>77</v>
      </c>
      <c r="F12" s="30" t="s">
        <v>41</v>
      </c>
      <c r="G12" s="13">
        <v>2</v>
      </c>
      <c r="H12" s="94">
        <f>IF(B$17=0,0,G12/B$17)</f>
        <v>2.247191011235955E-2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-14.964705882352943</v>
      </c>
      <c r="P12" s="79">
        <v>17</v>
      </c>
      <c r="Q12" s="67">
        <v>-254.40000000000003</v>
      </c>
    </row>
    <row r="13" spans="1:17">
      <c r="A13" s="22" t="s">
        <v>97</v>
      </c>
      <c r="B13" s="15">
        <v>89</v>
      </c>
      <c r="C13" s="11">
        <f>IF(B$3=0,0,B13/B$3)</f>
        <v>0.16920152091254753</v>
      </c>
      <c r="E13" s="33" t="s">
        <v>61</v>
      </c>
      <c r="F13" s="30" t="s">
        <v>25</v>
      </c>
      <c r="G13" s="13">
        <v>1</v>
      </c>
      <c r="H13" s="94">
        <f>IF(B$17=0,0,G13/B$17)</f>
        <v>1.1235955056179775E-2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-4.0750000000000002</v>
      </c>
      <c r="P13" s="80">
        <v>20</v>
      </c>
      <c r="Q13" s="68">
        <v>-81.5</v>
      </c>
    </row>
    <row r="14" spans="1:17">
      <c r="A14" s="19" t="s">
        <v>94</v>
      </c>
      <c r="B14" s="13">
        <v>123</v>
      </c>
      <c r="C14" s="6">
        <f>IF(B$3=0,0,B14/B$3)</f>
        <v>0.23384030418250951</v>
      </c>
      <c r="E14" s="33" t="s">
        <v>62</v>
      </c>
      <c r="F14" s="30" t="s">
        <v>26</v>
      </c>
      <c r="G14" s="13">
        <v>1</v>
      </c>
      <c r="H14" s="94">
        <f>IF(B$17=0,0,G14/B$17)</f>
        <v>1.1235955056179775E-2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-14.147058823529406</v>
      </c>
      <c r="P14" s="80">
        <v>17</v>
      </c>
      <c r="Q14" s="68">
        <v>-240.49999999999991</v>
      </c>
    </row>
    <row r="15" spans="1:17">
      <c r="A15" s="18" t="s">
        <v>99</v>
      </c>
      <c r="B15" s="12">
        <f>B21</f>
        <v>51</v>
      </c>
      <c r="C15" s="4">
        <f>IF(B$13=0,0,B15/B$13)</f>
        <v>0.5730337078651685</v>
      </c>
      <c r="E15" s="33" t="s">
        <v>66</v>
      </c>
      <c r="F15" s="30" t="s">
        <v>30</v>
      </c>
      <c r="G15" s="13">
        <v>1</v>
      </c>
      <c r="H15" s="94">
        <f>IF(B$17=0,0,G15/B$17)</f>
        <v>1.1235955056179775E-2</v>
      </c>
      <c r="I15" s="56">
        <v>15</v>
      </c>
      <c r="K15" s="5">
        <v>13</v>
      </c>
      <c r="L15" s="61">
        <v>-426.8</v>
      </c>
      <c r="N15" s="77" t="s">
        <v>159</v>
      </c>
      <c r="O15" s="87">
        <f>IF(P15=0,0,Q15/P15)</f>
        <v>4.6733333333333356</v>
      </c>
      <c r="P15" s="81">
        <v>15</v>
      </c>
      <c r="Q15" s="69">
        <v>70.100000000000037</v>
      </c>
    </row>
    <row r="16" spans="1:17">
      <c r="A16" s="18" t="s">
        <v>100</v>
      </c>
      <c r="B16" s="12">
        <f>B22</f>
        <v>29</v>
      </c>
      <c r="C16" s="4">
        <f>IF(B$14=0,0,B16/B$14)</f>
        <v>0.23577235772357724</v>
      </c>
      <c r="E16" s="33" t="s">
        <v>183</v>
      </c>
      <c r="F16" s="30" t="s">
        <v>186</v>
      </c>
      <c r="G16" s="13">
        <v>1</v>
      </c>
      <c r="H16" s="94">
        <f>IF(B$17=0,0,G16/B$17)</f>
        <v>1.1235955056179775E-2</v>
      </c>
      <c r="I16" s="56">
        <v>18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89</v>
      </c>
      <c r="C17" s="4">
        <f>IF(B$3=0,0,B17/B$3)</f>
        <v>0.16920152091254753</v>
      </c>
      <c r="E17" s="33" t="s">
        <v>71</v>
      </c>
      <c r="F17" s="30" t="s">
        <v>35</v>
      </c>
      <c r="G17" s="13">
        <v>1</v>
      </c>
      <c r="H17" s="94">
        <f>IF(B$17=0,0,G17/B$17)</f>
        <v>1.1235955056179775E-2</v>
      </c>
      <c r="I17" s="56">
        <v>15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</v>
      </c>
      <c r="C18" s="6">
        <f>IF(B$3=0,0,B18/B$3)</f>
        <v>0.13878326996197718</v>
      </c>
      <c r="E18" s="33" t="s">
        <v>76</v>
      </c>
      <c r="F18" s="30" t="s">
        <v>40</v>
      </c>
      <c r="G18" s="13">
        <v>1</v>
      </c>
      <c r="H18" s="94">
        <f>IF(B$17=0,0,G18/B$17)</f>
        <v>1.1235955056179775E-2</v>
      </c>
      <c r="I18" s="56">
        <v>4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33</v>
      </c>
      <c r="C19" s="6">
        <f>IF(B$17=0,0,B19/B$17)</f>
        <v>0.3707865168539326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 t="shared" si="3"/>
        <v>51.762499999999996</v>
      </c>
      <c r="P19" s="80">
        <v>8</v>
      </c>
      <c r="Q19" s="68">
        <v>414.09999999999997</v>
      </c>
    </row>
    <row r="20" spans="1:17">
      <c r="A20" s="19" t="s">
        <v>11</v>
      </c>
      <c r="B20" s="13">
        <v>56</v>
      </c>
      <c r="C20" s="6">
        <f>IF(B$17=0,0,B20/B$17)</f>
        <v>0.6292134831460674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238</v>
      </c>
      <c r="O20" s="86">
        <f t="shared" si="3"/>
        <v>42</v>
      </c>
      <c r="P20" s="80">
        <v>7</v>
      </c>
      <c r="Q20" s="68">
        <v>294</v>
      </c>
    </row>
    <row r="21" spans="1:17">
      <c r="A21" s="19" t="s">
        <v>151</v>
      </c>
      <c r="B21" s="13">
        <v>51</v>
      </c>
      <c r="C21" s="6">
        <f>IF(B$17=0,0,B21/B$17)</f>
        <v>0.5730337078651685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29</v>
      </c>
      <c r="C22" s="6">
        <f>IF(B$17=0,0,B22/B$17)</f>
        <v>0.3258426966292135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0.10112359550561797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3.2250000000000014</v>
      </c>
      <c r="P23" s="80">
        <v>32</v>
      </c>
      <c r="Q23" s="68">
        <v>103.20000000000005</v>
      </c>
    </row>
    <row r="24" spans="1:17">
      <c r="A24" s="19" t="s">
        <v>5</v>
      </c>
      <c r="B24" s="16">
        <f>IF(B$17=0,0,C24/B$17)</f>
        <v>5788.7640449438204</v>
      </c>
      <c r="C24" s="8">
        <v>515200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6871.666666666667</v>
      </c>
      <c r="C25" s="98">
        <v>412300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3548.2758620689656</v>
      </c>
      <c r="C26" s="98">
        <v>102900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 t="shared" si="3"/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-5424.6575342465758</v>
      </c>
      <c r="C27" s="98">
        <v>-396000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 t="shared" si="3"/>
        <v>-17.055263157894732</v>
      </c>
      <c r="P27" s="80">
        <v>38</v>
      </c>
      <c r="Q27" s="68">
        <v>-648.0999999999998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 t="shared" si="3"/>
        <v>-19.448275862068964</v>
      </c>
      <c r="P28" s="80">
        <v>29</v>
      </c>
      <c r="Q28" s="68">
        <v>-564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1.9011406844106464E-3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-26.504761904761899</v>
      </c>
      <c r="P32" s="80">
        <v>21</v>
      </c>
      <c r="Q32" s="68">
        <v>-556.59999999999991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 t="shared" si="3"/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10</v>
      </c>
      <c r="C35" s="102">
        <f t="shared" ref="C35:C47" si="4">IF(B$17=0,0,B35/B$17)</f>
        <v>0.11235955056179775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 t="shared" si="3"/>
        <v>-44.385714285714286</v>
      </c>
      <c r="P35" s="80">
        <v>7</v>
      </c>
      <c r="Q35" s="68">
        <v>-310.7</v>
      </c>
    </row>
    <row r="36" spans="1:17">
      <c r="A36" s="19" t="s">
        <v>135</v>
      </c>
      <c r="B36" s="13">
        <v>23</v>
      </c>
      <c r="C36" s="6">
        <f t="shared" si="4"/>
        <v>0.25842696629213485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18</v>
      </c>
      <c r="C37" s="6">
        <f t="shared" si="4"/>
        <v>0.20224719101123595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23</v>
      </c>
      <c r="C38" s="6">
        <f t="shared" si="4"/>
        <v>0.25842696629213485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4"/>
        <v>8.98876404494382E-2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4"/>
        <v>7.8651685393258425E-2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</sheetData>
  <sortState xmlns:xlrd2="http://schemas.microsoft.com/office/spreadsheetml/2017/richdata2" ref="E2:I7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7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70</v>
      </c>
      <c r="C2" s="121"/>
      <c r="E2" s="32" t="s">
        <v>181</v>
      </c>
      <c r="F2" s="29" t="s">
        <v>156</v>
      </c>
      <c r="G2" s="12">
        <v>74</v>
      </c>
      <c r="H2" s="93">
        <f>IF(B$17=0,0,G2/B$17)</f>
        <v>0.52112676056338025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857.14285714285711</v>
      </c>
      <c r="P2" s="79">
        <v>70</v>
      </c>
      <c r="Q2" s="63">
        <v>60000</v>
      </c>
    </row>
    <row r="3" spans="1:17">
      <c r="A3" s="19" t="s">
        <v>8</v>
      </c>
      <c r="B3" s="122">
        <v>542</v>
      </c>
      <c r="C3" s="123"/>
      <c r="E3" s="33" t="s">
        <v>54</v>
      </c>
      <c r="F3" s="30" t="s">
        <v>20</v>
      </c>
      <c r="G3" s="13">
        <v>63</v>
      </c>
      <c r="H3" s="94">
        <f>IF(B$17=0,0,G3/B$17)</f>
        <v>0.44366197183098594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174.28571428571428</v>
      </c>
      <c r="P3" s="80">
        <v>70</v>
      </c>
      <c r="Q3" s="64">
        <v>12200</v>
      </c>
    </row>
    <row r="4" spans="1:17">
      <c r="A4" s="19" t="s">
        <v>6</v>
      </c>
      <c r="B4" s="124">
        <v>732</v>
      </c>
      <c r="C4" s="125"/>
      <c r="E4" s="33" t="s">
        <v>184</v>
      </c>
      <c r="F4" s="30" t="s">
        <v>187</v>
      </c>
      <c r="G4" s="13">
        <v>63</v>
      </c>
      <c r="H4" s="94">
        <f>IF(B$17=0,0,G4/B$17)</f>
        <v>0.44366197183098594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446.37681159420288</v>
      </c>
      <c r="P4" s="80">
        <v>69</v>
      </c>
      <c r="Q4" s="64">
        <v>30800</v>
      </c>
    </row>
    <row r="5" spans="1:17">
      <c r="A5" s="19" t="s">
        <v>7</v>
      </c>
      <c r="B5" s="126">
        <f>IF(B$2=0,0,B$4/B$2)</f>
        <v>10.457142857142857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0.323943661971831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849.20634920634916</v>
      </c>
      <c r="P5" s="80">
        <v>63</v>
      </c>
      <c r="Q5" s="64">
        <v>53500</v>
      </c>
    </row>
    <row r="6" spans="1:17">
      <c r="A6" s="19" t="s">
        <v>1</v>
      </c>
      <c r="B6" s="128">
        <f>IF(B$2=0,0,(B$7*1+B$8*2+B$9*3+B$10*4)/B$2)</f>
        <v>2.1857142857142855</v>
      </c>
      <c r="C6" s="129"/>
      <c r="E6" s="33" t="s">
        <v>56</v>
      </c>
      <c r="F6" s="30" t="s">
        <v>185</v>
      </c>
      <c r="G6" s="13">
        <v>39</v>
      </c>
      <c r="H6" s="94">
        <f>IF(B$17=0,0,G6/B$17)</f>
        <v>0.27464788732394368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813.5593220338983</v>
      </c>
      <c r="P6" s="80">
        <v>59</v>
      </c>
      <c r="Q6" s="64">
        <v>48000</v>
      </c>
    </row>
    <row r="7" spans="1:17">
      <c r="A7" s="19" t="s">
        <v>2</v>
      </c>
      <c r="B7" s="13">
        <v>22</v>
      </c>
      <c r="C7" s="6">
        <f t="shared" ref="C7:C12" si="2">IF(B$2=0,0,B7/B$2)</f>
        <v>0.31428571428571428</v>
      </c>
      <c r="E7" s="33" t="s">
        <v>55</v>
      </c>
      <c r="F7" s="30" t="s">
        <v>155</v>
      </c>
      <c r="G7" s="13">
        <v>36</v>
      </c>
      <c r="H7" s="94">
        <f>IF(B$17=0,0,G7/B$17)</f>
        <v>0.25352112676056338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748.64864864864865</v>
      </c>
      <c r="P7" s="80">
        <v>37</v>
      </c>
      <c r="Q7" s="64">
        <v>27700</v>
      </c>
    </row>
    <row r="8" spans="1:17">
      <c r="A8" s="19" t="s">
        <v>3</v>
      </c>
      <c r="B8" s="13">
        <v>21</v>
      </c>
      <c r="C8" s="6">
        <f>IF(B$2=0,0,B8/B$2)</f>
        <v>0.3</v>
      </c>
      <c r="E8" s="33" t="s">
        <v>59</v>
      </c>
      <c r="F8" s="30" t="s">
        <v>23</v>
      </c>
      <c r="G8" s="13">
        <v>29</v>
      </c>
      <c r="H8" s="94">
        <f>IF(B$17=0,0,G8/B$17)</f>
        <v>0.20422535211267606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19</v>
      </c>
      <c r="C9" s="7">
        <f>IF(B$2=0,0,B9/B$2)</f>
        <v>0.27142857142857141</v>
      </c>
      <c r="E9" s="33" t="s">
        <v>57</v>
      </c>
      <c r="F9" s="30" t="s">
        <v>21</v>
      </c>
      <c r="G9" s="13">
        <v>27</v>
      </c>
      <c r="H9" s="94">
        <f>IF(B$17=0,0,G9/B$17)</f>
        <v>0.19014084507042253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8</v>
      </c>
      <c r="C10" s="7">
        <f>IF(B$2=0,0,B10/B$2)</f>
        <v>0.11428571428571428</v>
      </c>
      <c r="E10" s="33" t="s">
        <v>182</v>
      </c>
      <c r="F10" s="30" t="s">
        <v>19</v>
      </c>
      <c r="G10" s="13">
        <v>23</v>
      </c>
      <c r="H10" s="94">
        <f>IF(B$17=0,0,G10/B$17)</f>
        <v>0.1619718309859155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43</v>
      </c>
      <c r="C11" s="7">
        <f>IF(B$2=0,0,B11/B$2)</f>
        <v>0.61428571428571432</v>
      </c>
      <c r="E11" s="33" t="s">
        <v>58</v>
      </c>
      <c r="F11" s="30" t="s">
        <v>22</v>
      </c>
      <c r="G11" s="13">
        <v>5</v>
      </c>
      <c r="H11" s="94">
        <f>IF(B$17=0,0,G11/B$17)</f>
        <v>3.5211267605633804E-2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1.4285714285714285E-2</v>
      </c>
      <c r="E12" s="33" t="s">
        <v>183</v>
      </c>
      <c r="F12" s="30" t="s">
        <v>186</v>
      </c>
      <c r="G12" s="13">
        <v>5</v>
      </c>
      <c r="H12" s="94">
        <f>IF(B$17=0,0,G12/B$17)</f>
        <v>3.5211267605633804E-2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5.3041666666666671</v>
      </c>
      <c r="P12" s="79">
        <v>24</v>
      </c>
      <c r="Q12" s="67">
        <v>127.30000000000001</v>
      </c>
    </row>
    <row r="13" spans="1:17">
      <c r="A13" s="22" t="s">
        <v>97</v>
      </c>
      <c r="B13" s="15">
        <v>118</v>
      </c>
      <c r="C13" s="11">
        <f>IF(B$3=0,0,B13/B$3)</f>
        <v>0.21771217712177121</v>
      </c>
      <c r="E13" s="33" t="s">
        <v>66</v>
      </c>
      <c r="F13" s="30" t="s">
        <v>30</v>
      </c>
      <c r="G13" s="13">
        <v>4</v>
      </c>
      <c r="H13" s="94">
        <f>IF(B$17=0,0,G13/B$17)</f>
        <v>2.8169014084507043E-2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128</v>
      </c>
      <c r="C14" s="6">
        <f>IF(B$3=0,0,B14/B$3)</f>
        <v>0.23616236162361623</v>
      </c>
      <c r="E14" s="33" t="s">
        <v>74</v>
      </c>
      <c r="F14" s="30" t="s">
        <v>38</v>
      </c>
      <c r="G14" s="13">
        <v>3</v>
      </c>
      <c r="H14" s="94">
        <f>IF(B$17=0,0,G14/B$17)</f>
        <v>2.1126760563380281E-2</v>
      </c>
      <c r="I14" s="56">
        <v>19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74</v>
      </c>
      <c r="C15" s="4">
        <f>IF(B$13=0,0,B15/B$13)</f>
        <v>0.6271186440677966</v>
      </c>
      <c r="E15" s="33" t="s">
        <v>77</v>
      </c>
      <c r="F15" s="30" t="s">
        <v>41</v>
      </c>
      <c r="G15" s="13">
        <v>3</v>
      </c>
      <c r="H15" s="94">
        <f>IF(B$17=0,0,G15/B$17)</f>
        <v>2.1126760563380281E-2</v>
      </c>
      <c r="I15" s="56">
        <v>23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54</v>
      </c>
      <c r="C16" s="4">
        <f>IF(B$14=0,0,B16/B$14)</f>
        <v>0.421875</v>
      </c>
      <c r="E16" s="33" t="s">
        <v>67</v>
      </c>
      <c r="F16" s="30" t="s">
        <v>31</v>
      </c>
      <c r="G16" s="13">
        <v>2</v>
      </c>
      <c r="H16" s="94">
        <f>IF(B$17=0,0,G16/B$17)</f>
        <v>1.4084507042253521E-2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142</v>
      </c>
      <c r="C17" s="4">
        <f>IF(B$3=0,0,B17/B$3)</f>
        <v>0.26199261992619927</v>
      </c>
      <c r="E17" s="33" t="s">
        <v>61</v>
      </c>
      <c r="F17" s="30" t="s">
        <v>25</v>
      </c>
      <c r="G17" s="13">
        <v>1</v>
      </c>
      <c r="H17" s="94">
        <f>IF(B$17=0,0,G17/B$17)</f>
        <v>7.0422535211267607E-3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</v>
      </c>
      <c r="C18" s="6">
        <f>IF(B$3=0,0,B18/B$3)</f>
        <v>0.12177121771217712</v>
      </c>
      <c r="E18" s="33" t="s">
        <v>62</v>
      </c>
      <c r="F18" s="30" t="s">
        <v>26</v>
      </c>
      <c r="G18" s="13">
        <v>1</v>
      </c>
      <c r="H18" s="94">
        <f>IF(B$17=0,0,G18/B$17)</f>
        <v>7.0422535211267607E-3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55</v>
      </c>
      <c r="C19" s="6">
        <f>IF(B$17=0,0,B19/B$17)</f>
        <v>0.38732394366197181</v>
      </c>
      <c r="E19" s="33" t="s">
        <v>69</v>
      </c>
      <c r="F19" s="30" t="s">
        <v>33</v>
      </c>
      <c r="G19" s="13">
        <v>1</v>
      </c>
      <c r="H19" s="94">
        <f>IF(B$17=0,0,G19/B$17)</f>
        <v>7.0422535211267607E-3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87</v>
      </c>
      <c r="C20" s="6">
        <f>IF(B$17=0,0,B20/B$17)</f>
        <v>0.61267605633802813</v>
      </c>
      <c r="E20" s="33" t="s">
        <v>71</v>
      </c>
      <c r="F20" s="30" t="s">
        <v>35</v>
      </c>
      <c r="G20" s="13">
        <v>1</v>
      </c>
      <c r="H20" s="94">
        <f>IF(B$17=0,0,G20/B$17)</f>
        <v>7.0422535211267607E-3</v>
      </c>
      <c r="I20" s="56">
        <v>18</v>
      </c>
      <c r="K20" s="5">
        <v>18</v>
      </c>
      <c r="L20" s="61">
        <v>145.99999999999997</v>
      </c>
      <c r="N20" s="76" t="s">
        <v>333</v>
      </c>
      <c r="O20" s="86">
        <f>IF(P20=0,0,Q20/P20)</f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74</v>
      </c>
      <c r="C21" s="6">
        <f>IF(B$17=0,0,B21/B$17)</f>
        <v>0.52112676056338025</v>
      </c>
      <c r="E21" s="33" t="s">
        <v>76</v>
      </c>
      <c r="F21" s="30" t="s">
        <v>40</v>
      </c>
      <c r="G21" s="13">
        <v>1</v>
      </c>
      <c r="H21" s="94">
        <f>IF(B$17=0,0,G21/B$17)</f>
        <v>7.0422535211267607E-3</v>
      </c>
      <c r="I21" s="56">
        <v>6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54</v>
      </c>
      <c r="C22" s="6">
        <f>IF(B$17=0,0,B22/B$17)</f>
        <v>0.38028169014084506</v>
      </c>
      <c r="E22" s="33" t="s">
        <v>78</v>
      </c>
      <c r="F22" s="30" t="s">
        <v>42</v>
      </c>
      <c r="G22" s="13">
        <v>1</v>
      </c>
      <c r="H22" s="94">
        <f>IF(B$17=0,0,G22/B$17)</f>
        <v>7.0422535211267607E-3</v>
      </c>
      <c r="I22" s="56">
        <v>10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14</v>
      </c>
      <c r="C23" s="6">
        <f>IF(B$17=0,0,B23/B$17)</f>
        <v>9.8591549295774641E-2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>IF(P23=0,0,Q23/P23)</f>
        <v>26.504761904761899</v>
      </c>
      <c r="P23" s="80">
        <v>21</v>
      </c>
      <c r="Q23" s="68">
        <v>556.59999999999991</v>
      </c>
    </row>
    <row r="24" spans="1:17">
      <c r="A24" s="19" t="s">
        <v>5</v>
      </c>
      <c r="B24" s="16">
        <f>IF(B$17=0,0,C24/B$17)</f>
        <v>5714.788732394366</v>
      </c>
      <c r="C24" s="8">
        <v>811500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>IF(P24=0,0,Q24/P24)</f>
        <v>23.314285714285717</v>
      </c>
      <c r="P24" s="80">
        <v>7</v>
      </c>
      <c r="Q24" s="68">
        <v>163.20000000000002</v>
      </c>
    </row>
    <row r="25" spans="1:17">
      <c r="A25" s="20" t="s">
        <v>133</v>
      </c>
      <c r="B25" s="97">
        <f>IF($B$17-B$16=0,0,C25/($B$17-B$16))</f>
        <v>7111.363636363636</v>
      </c>
      <c r="C25" s="98">
        <v>625800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3438.8888888888887</v>
      </c>
      <c r="C26" s="98">
        <v>185700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>IF(P26=0,0,Q26/P26)</f>
        <v>19.507142857142856</v>
      </c>
      <c r="P26" s="80">
        <v>28</v>
      </c>
      <c r="Q26" s="68">
        <v>546.19999999999993</v>
      </c>
    </row>
    <row r="27" spans="1:17">
      <c r="A27" s="20" t="s">
        <v>132</v>
      </c>
      <c r="B27" s="97">
        <f>IF(B$18=0,0,C27/B$18)</f>
        <v>-4536.363636363636</v>
      </c>
      <c r="C27" s="98">
        <v>-299400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269</v>
      </c>
      <c r="O30" s="86">
        <f>IF(P30=0,0,Q30/P30)</f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277</v>
      </c>
      <c r="O31" s="86">
        <f>IF(P31=0,0,Q31/P31)</f>
        <v>10.907142857142858</v>
      </c>
      <c r="P31" s="80">
        <v>28</v>
      </c>
      <c r="Q31" s="68">
        <v>305.40000000000003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-7.0647058823529409</v>
      </c>
      <c r="P34" s="80">
        <v>34</v>
      </c>
      <c r="Q34" s="68">
        <v>-240.2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0.11267605633802817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38</v>
      </c>
      <c r="C36" s="6">
        <f t="shared" si="3"/>
        <v>0.26760563380281688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37</v>
      </c>
      <c r="C37" s="6">
        <f t="shared" si="3"/>
        <v>0.26056338028169013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24</v>
      </c>
      <c r="C38" s="6">
        <f t="shared" si="3"/>
        <v>0.16901408450704225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3"/>
        <v>0.12676056338028169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3.5211267605633804E-2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2.8169014084507043E-2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22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54</v>
      </c>
      <c r="F2" s="29" t="s">
        <v>20</v>
      </c>
      <c r="G2" s="12">
        <v>80</v>
      </c>
      <c r="H2" s="93">
        <f>IF(B$17=0,0,G2/B$17)</f>
        <v>0.58394160583941601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-1285.3932584269662</v>
      </c>
      <c r="P2" s="79">
        <v>89</v>
      </c>
      <c r="Q2" s="63">
        <v>-114400</v>
      </c>
    </row>
    <row r="3" spans="1:17">
      <c r="A3" s="19" t="s">
        <v>8</v>
      </c>
      <c r="B3" s="122">
        <v>655</v>
      </c>
      <c r="C3" s="123"/>
      <c r="E3" s="33" t="s">
        <v>181</v>
      </c>
      <c r="F3" s="30" t="s">
        <v>156</v>
      </c>
      <c r="G3" s="13">
        <v>78</v>
      </c>
      <c r="H3" s="94">
        <f>IF(B$17=0,0,G3/B$17)</f>
        <v>0.56934306569343063</v>
      </c>
      <c r="I3" s="56">
        <v>16</v>
      </c>
      <c r="K3" s="5">
        <v>1</v>
      </c>
      <c r="L3" s="61">
        <v>6.3</v>
      </c>
      <c r="N3" s="76" t="s">
        <v>104</v>
      </c>
      <c r="O3" s="83">
        <f t="shared" si="0"/>
        <v>516.85393258426961</v>
      </c>
      <c r="P3" s="80">
        <v>89</v>
      </c>
      <c r="Q3" s="64">
        <v>46000</v>
      </c>
    </row>
    <row r="4" spans="1:17">
      <c r="A4" s="19" t="s">
        <v>6</v>
      </c>
      <c r="B4" s="124">
        <v>-235.59999999999997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0.5036496350364964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-464.77272727272725</v>
      </c>
      <c r="P4" s="80">
        <v>88</v>
      </c>
      <c r="Q4" s="64">
        <v>-40900</v>
      </c>
    </row>
    <row r="5" spans="1:17">
      <c r="A5" s="19" t="s">
        <v>7</v>
      </c>
      <c r="B5" s="126">
        <f>IF(B$2=0,0,B$4/B$2)</f>
        <v>-2.6471910112359547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0.35036496350364965</v>
      </c>
      <c r="I5" s="56">
        <v>27</v>
      </c>
      <c r="K5" s="5">
        <v>3</v>
      </c>
      <c r="L5" s="61">
        <v>0.60000000000000142</v>
      </c>
      <c r="N5" s="76" t="s">
        <v>157</v>
      </c>
      <c r="O5" s="83">
        <f>IF(P5=0,0,Q5/P5)</f>
        <v>-861.90476190476193</v>
      </c>
      <c r="P5" s="80">
        <v>84</v>
      </c>
      <c r="Q5" s="64">
        <v>-72400</v>
      </c>
    </row>
    <row r="6" spans="1:17">
      <c r="A6" s="19" t="s">
        <v>1</v>
      </c>
      <c r="B6" s="128">
        <f>IF(B$2=0,0,(B$7*1+B$8*2+B$9*3+B$10*4)/B$2)</f>
        <v>2.5730337078651684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0.27737226277372262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-544.11764705882354</v>
      </c>
      <c r="P6" s="80">
        <v>68</v>
      </c>
      <c r="Q6" s="64">
        <v>-37000</v>
      </c>
    </row>
    <row r="7" spans="1:17">
      <c r="A7" s="19" t="s">
        <v>2</v>
      </c>
      <c r="B7" s="13">
        <v>23</v>
      </c>
      <c r="C7" s="6">
        <f t="shared" ref="C7:C12" si="2">IF(B$2=0,0,B7/B$2)</f>
        <v>0.25842696629213485</v>
      </c>
      <c r="E7" s="33" t="s">
        <v>55</v>
      </c>
      <c r="F7" s="30" t="s">
        <v>155</v>
      </c>
      <c r="G7" s="13">
        <v>34</v>
      </c>
      <c r="H7" s="94">
        <f>IF(B$17=0,0,G7/B$17)</f>
        <v>0.24817518248175183</v>
      </c>
      <c r="I7" s="56">
        <v>18</v>
      </c>
      <c r="K7" s="5">
        <v>5</v>
      </c>
      <c r="L7" s="61">
        <v>129</v>
      </c>
      <c r="N7" s="76" t="s">
        <v>107</v>
      </c>
      <c r="O7" s="83">
        <f t="shared" si="0"/>
        <v>2539.1304347826085</v>
      </c>
      <c r="P7" s="80">
        <v>46</v>
      </c>
      <c r="Q7" s="64">
        <v>116800</v>
      </c>
    </row>
    <row r="8" spans="1:17">
      <c r="A8" s="19" t="s">
        <v>3</v>
      </c>
      <c r="B8" s="13">
        <v>16</v>
      </c>
      <c r="C8" s="6">
        <f>IF(B$2=0,0,B8/B$2)</f>
        <v>0.1797752808988764</v>
      </c>
      <c r="E8" s="33" t="s">
        <v>57</v>
      </c>
      <c r="F8" s="30" t="s">
        <v>21</v>
      </c>
      <c r="G8" s="13">
        <v>25</v>
      </c>
      <c r="H8" s="94">
        <f>IF(B$17=0,0,G8/B$17)</f>
        <v>0.18248175182481752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26</v>
      </c>
      <c r="C9" s="7">
        <f>IF(B$2=0,0,B9/B$2)</f>
        <v>0.29213483146067415</v>
      </c>
      <c r="E9" s="33" t="s">
        <v>59</v>
      </c>
      <c r="F9" s="30" t="s">
        <v>23</v>
      </c>
      <c r="G9" s="13">
        <v>23</v>
      </c>
      <c r="H9" s="94">
        <f>IF(B$17=0,0,G9/B$17)</f>
        <v>0.16788321167883211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24</v>
      </c>
      <c r="C10" s="7">
        <f>IF(B$2=0,0,B10/B$2)</f>
        <v>0.2696629213483146</v>
      </c>
      <c r="E10" s="33" t="s">
        <v>182</v>
      </c>
      <c r="F10" s="30" t="s">
        <v>19</v>
      </c>
      <c r="G10" s="13">
        <v>12</v>
      </c>
      <c r="H10" s="94">
        <f>IF(B$17=0,0,G10/B$17)</f>
        <v>8.7591240875912413E-2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0.43820224719101125</v>
      </c>
      <c r="E11" s="33" t="s">
        <v>58</v>
      </c>
      <c r="F11" s="30" t="s">
        <v>22</v>
      </c>
      <c r="G11" s="13">
        <v>10</v>
      </c>
      <c r="H11" s="94">
        <f>IF(B$17=0,0,G11/B$17)</f>
        <v>7.2992700729927001E-2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1.1235955056179775E-2</v>
      </c>
      <c r="E12" s="33" t="s">
        <v>74</v>
      </c>
      <c r="F12" s="30" t="s">
        <v>38</v>
      </c>
      <c r="G12" s="13">
        <v>8</v>
      </c>
      <c r="H12" s="94">
        <f>IF(B$17=0,0,G12/B$17)</f>
        <v>5.8394160583941604E-2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149</v>
      </c>
      <c r="C13" s="11">
        <f>IF(B$3=0,0,B13/B$3)</f>
        <v>0.22748091603053436</v>
      </c>
      <c r="E13" s="33" t="s">
        <v>183</v>
      </c>
      <c r="F13" s="30" t="s">
        <v>186</v>
      </c>
      <c r="G13" s="13">
        <v>5</v>
      </c>
      <c r="H13" s="94">
        <f>IF(B$17=0,0,G13/B$17)</f>
        <v>3.6496350364963501E-2</v>
      </c>
      <c r="I13" s="56">
        <v>13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169</v>
      </c>
      <c r="C14" s="6">
        <f>IF(B$3=0,0,B14/B$3)</f>
        <v>0.25801526717557249</v>
      </c>
      <c r="E14" s="33" t="s">
        <v>66</v>
      </c>
      <c r="F14" s="30" t="s">
        <v>30</v>
      </c>
      <c r="G14" s="13">
        <v>4</v>
      </c>
      <c r="H14" s="94">
        <f>IF(B$17=0,0,G14/B$17)</f>
        <v>2.9197080291970802E-2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1.6478260869565233</v>
      </c>
      <c r="P14" s="80">
        <v>23</v>
      </c>
      <c r="Q14" s="68">
        <v>37.900000000000034</v>
      </c>
    </row>
    <row r="15" spans="1:17">
      <c r="A15" s="18" t="s">
        <v>99</v>
      </c>
      <c r="B15" s="12">
        <f>B21</f>
        <v>77</v>
      </c>
      <c r="C15" s="4">
        <f>IF(B$13=0,0,B15/B$13)</f>
        <v>0.51677852348993292</v>
      </c>
      <c r="E15" s="33" t="s">
        <v>77</v>
      </c>
      <c r="F15" s="30" t="s">
        <v>41</v>
      </c>
      <c r="G15" s="13">
        <v>4</v>
      </c>
      <c r="H15" s="94">
        <f>IF(B$17=0,0,G15/B$17)</f>
        <v>2.9197080291970802E-2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0.33136094674556216</v>
      </c>
      <c r="E16" s="33" t="s">
        <v>63</v>
      </c>
      <c r="F16" s="30" t="s">
        <v>27</v>
      </c>
      <c r="G16" s="13">
        <v>2</v>
      </c>
      <c r="H16" s="94">
        <f>IF(B$17=0,0,G16/B$17)</f>
        <v>1.4598540145985401E-2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137</v>
      </c>
      <c r="C17" s="4">
        <f>IF(B$3=0,0,B17/B$3)</f>
        <v>0.20916030534351146</v>
      </c>
      <c r="E17" s="33" t="s">
        <v>62</v>
      </c>
      <c r="F17" s="30" t="s">
        <v>26</v>
      </c>
      <c r="G17" s="13">
        <v>1</v>
      </c>
      <c r="H17" s="94">
        <f>IF(B$17=0,0,G17/B$17)</f>
        <v>7.2992700729927005E-3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110</v>
      </c>
      <c r="C18" s="6">
        <f>IF(B$3=0,0,B18/B$3)</f>
        <v>0.16793893129770993</v>
      </c>
      <c r="E18" s="33" t="s">
        <v>67</v>
      </c>
      <c r="F18" s="30" t="s">
        <v>31</v>
      </c>
      <c r="G18" s="13">
        <v>1</v>
      </c>
      <c r="H18" s="94">
        <f>IF(B$17=0,0,G18/B$17)</f>
        <v>7.2992700729927005E-3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0.40145985401459855</v>
      </c>
      <c r="E19" s="33" t="s">
        <v>69</v>
      </c>
      <c r="F19" s="30" t="s">
        <v>33</v>
      </c>
      <c r="G19" s="13">
        <v>1</v>
      </c>
      <c r="H19" s="94">
        <f>IF(B$17=0,0,G19/B$17)</f>
        <v>7.2992700729927005E-3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82</v>
      </c>
      <c r="C20" s="6">
        <f>IF(B$17=0,0,B20/B$17)</f>
        <v>0.59854014598540151</v>
      </c>
      <c r="E20" s="33" t="s">
        <v>76</v>
      </c>
      <c r="F20" s="30" t="s">
        <v>40</v>
      </c>
      <c r="G20" s="13">
        <v>1</v>
      </c>
      <c r="H20" s="94">
        <f>IF(B$17=0,0,G20/B$17)</f>
        <v>7.2992700729927005E-3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77</v>
      </c>
      <c r="C21" s="6">
        <f>IF(B$17=0,0,B21/B$17)</f>
        <v>0.56204379562043794</v>
      </c>
      <c r="E21" s="33" t="s">
        <v>78</v>
      </c>
      <c r="F21" s="30" t="s">
        <v>42</v>
      </c>
      <c r="G21" s="13">
        <v>1</v>
      </c>
      <c r="H21" s="94">
        <f>IF(B$17=0,0,G21/B$17)</f>
        <v>7.2992700729927005E-3</v>
      </c>
      <c r="I21" s="56">
        <v>9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0.40875912408759124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>IF(P22=0,0,Q22/P22)</f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2.9197080291970802E-2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>IF(P23=0,0,Q23/P23)</f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6389.7810218978102</v>
      </c>
      <c r="C24" s="8">
        <v>875400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7564.1975308641977</v>
      </c>
      <c r="C25" s="98">
        <v>612700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-5297.272727272727</v>
      </c>
      <c r="C27" s="98">
        <v>-582700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1.7900000000000069</v>
      </c>
      <c r="P27" s="80">
        <v>40</v>
      </c>
      <c r="Q27" s="68">
        <v>71.600000000000279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-3.2249999999999983</v>
      </c>
      <c r="P28" s="80">
        <v>32</v>
      </c>
      <c r="Q28" s="68">
        <v>-103.19999999999995</v>
      </c>
    </row>
    <row r="29" spans="1:17">
      <c r="A29" s="19" t="s">
        <v>131</v>
      </c>
      <c r="B29" s="13">
        <v>27</v>
      </c>
      <c r="C29" s="96">
        <v>15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-16.479245283018866</v>
      </c>
      <c r="P31" s="80">
        <v>53</v>
      </c>
      <c r="Q31" s="68">
        <v>-873.39999999999986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-19.507142857142846</v>
      </c>
      <c r="P32" s="80">
        <v>28</v>
      </c>
      <c r="Q32" s="68">
        <v>-546.1999999999997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0.16058394160583941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3"/>
        <v>0.18248175182481752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3"/>
        <v>0.20437956204379562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27</v>
      </c>
      <c r="C38" s="6">
        <f t="shared" si="3"/>
        <v>0.19708029197080293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3"/>
        <v>0.12408759124087591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3"/>
        <v>9.4890510948905105E-2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2.1897810218978103E-2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7.2992700729927005E-3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7.2992700729927005E-3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85</v>
      </c>
      <c r="C2" s="121"/>
      <c r="E2" s="32" t="s">
        <v>181</v>
      </c>
      <c r="F2" s="29" t="s">
        <v>156</v>
      </c>
      <c r="G2" s="12">
        <v>74</v>
      </c>
      <c r="H2" s="93">
        <f>IF(B$17=0,0,G2/B$17)</f>
        <v>0.55223880597014929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61.904761904761905</v>
      </c>
      <c r="P2" s="79">
        <v>84</v>
      </c>
      <c r="Q2" s="63">
        <v>5200</v>
      </c>
    </row>
    <row r="3" spans="1:17">
      <c r="A3" s="19" t="s">
        <v>8</v>
      </c>
      <c r="B3" s="122">
        <v>592</v>
      </c>
      <c r="C3" s="123"/>
      <c r="E3" s="33" t="s">
        <v>54</v>
      </c>
      <c r="F3" s="30" t="s">
        <v>20</v>
      </c>
      <c r="G3" s="13">
        <v>69</v>
      </c>
      <c r="H3" s="94">
        <f>IF(B$17=0,0,G3/B$17)</f>
        <v>0.5149253731343284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-254.11764705882354</v>
      </c>
      <c r="P3" s="80">
        <v>85</v>
      </c>
      <c r="Q3" s="64">
        <v>-21600</v>
      </c>
    </row>
    <row r="4" spans="1:17">
      <c r="A4" s="19" t="s">
        <v>6</v>
      </c>
      <c r="B4" s="124">
        <v>184.10000000000002</v>
      </c>
      <c r="C4" s="125"/>
      <c r="E4" s="33" t="s">
        <v>184</v>
      </c>
      <c r="F4" s="30" t="s">
        <v>187</v>
      </c>
      <c r="G4" s="13">
        <v>67</v>
      </c>
      <c r="H4" s="94">
        <f>IF(B$17=0,0,G4/B$17)</f>
        <v>0.5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509.63855421686748</v>
      </c>
      <c r="P4" s="80">
        <v>83</v>
      </c>
      <c r="Q4" s="64">
        <v>42300</v>
      </c>
    </row>
    <row r="5" spans="1:17">
      <c r="A5" s="19" t="s">
        <v>7</v>
      </c>
      <c r="B5" s="126">
        <f>IF(B$2=0,0,B$4/B$2)</f>
        <v>2.1658823529411766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0.34328358208955223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-456.94444444444446</v>
      </c>
      <c r="P5" s="80">
        <v>72</v>
      </c>
      <c r="Q5" s="64">
        <v>-32900</v>
      </c>
    </row>
    <row r="6" spans="1:17">
      <c r="A6" s="19" t="s">
        <v>1</v>
      </c>
      <c r="B6" s="128">
        <f>IF(B$2=0,0,(B$7*1+B$8*2+B$9*3+B$10*4)/B$2)</f>
        <v>2.4352941176470586</v>
      </c>
      <c r="C6" s="129"/>
      <c r="E6" s="33" t="s">
        <v>55</v>
      </c>
      <c r="F6" s="30" t="s">
        <v>155</v>
      </c>
      <c r="G6" s="13">
        <v>38</v>
      </c>
      <c r="H6" s="94">
        <f>IF(B$17=0,0,G6/B$17)</f>
        <v>0.28358208955223879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824.52830188679241</v>
      </c>
      <c r="P6" s="80">
        <v>53</v>
      </c>
      <c r="Q6" s="64">
        <v>43700</v>
      </c>
    </row>
    <row r="7" spans="1:17">
      <c r="A7" s="19" t="s">
        <v>2</v>
      </c>
      <c r="B7" s="13">
        <v>26</v>
      </c>
      <c r="C7" s="6">
        <f t="shared" ref="C7:C12" si="2">IF(B$2=0,0,B7/B$2)</f>
        <v>0.30588235294117649</v>
      </c>
      <c r="E7" s="33" t="s">
        <v>56</v>
      </c>
      <c r="F7" s="30" t="s">
        <v>185</v>
      </c>
      <c r="G7" s="13">
        <v>30</v>
      </c>
      <c r="H7" s="94">
        <f>IF(B$17=0,0,G7/B$17)</f>
        <v>0.22388059701492538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71.428571428571431</v>
      </c>
      <c r="P7" s="80">
        <v>35</v>
      </c>
      <c r="Q7" s="64">
        <v>2500</v>
      </c>
    </row>
    <row r="8" spans="1:17">
      <c r="A8" s="19" t="s">
        <v>3</v>
      </c>
      <c r="B8" s="13">
        <v>21</v>
      </c>
      <c r="C8" s="6">
        <f>IF(B$2=0,0,B8/B$2)</f>
        <v>0.24705882352941178</v>
      </c>
      <c r="E8" s="33" t="s">
        <v>59</v>
      </c>
      <c r="F8" s="30" t="s">
        <v>23</v>
      </c>
      <c r="G8" s="13">
        <v>26</v>
      </c>
      <c r="H8" s="94">
        <f>IF(B$17=0,0,G8/B$17)</f>
        <v>0.19402985074626866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-1620</v>
      </c>
      <c r="P8" s="80">
        <v>10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0.15294117647058825</v>
      </c>
      <c r="E9" s="33" t="s">
        <v>57</v>
      </c>
      <c r="F9" s="30" t="s">
        <v>21</v>
      </c>
      <c r="G9" s="13">
        <v>24</v>
      </c>
      <c r="H9" s="94">
        <f>IF(B$17=0,0,G9/B$17)</f>
        <v>0.17910447761194029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25</v>
      </c>
      <c r="C10" s="7">
        <f>IF(B$2=0,0,B10/B$2)</f>
        <v>0.29411764705882354</v>
      </c>
      <c r="E10" s="33" t="s">
        <v>182</v>
      </c>
      <c r="F10" s="30" t="s">
        <v>19</v>
      </c>
      <c r="G10" s="13">
        <v>19</v>
      </c>
      <c r="H10" s="94">
        <f>IF(B$17=0,0,G10/B$17)</f>
        <v>0.1417910447761194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47</v>
      </c>
      <c r="C11" s="7">
        <f>IF(B$2=0,0,B11/B$2)</f>
        <v>0.55294117647058827</v>
      </c>
      <c r="E11" s="33" t="s">
        <v>74</v>
      </c>
      <c r="F11" s="30" t="s">
        <v>38</v>
      </c>
      <c r="G11" s="13">
        <v>6</v>
      </c>
      <c r="H11" s="94">
        <f>IF(B$17=0,0,G11/B$17)</f>
        <v>4.4776119402985072E-2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2.3529411764705882E-2</v>
      </c>
      <c r="E12" s="33" t="s">
        <v>67</v>
      </c>
      <c r="F12" s="30" t="s">
        <v>31</v>
      </c>
      <c r="G12" s="13">
        <v>4</v>
      </c>
      <c r="H12" s="94">
        <f>IF(B$17=0,0,G12/B$17)</f>
        <v>2.9850746268656716E-2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14.670833333333333</v>
      </c>
      <c r="P12" s="79">
        <v>24</v>
      </c>
      <c r="Q12" s="67">
        <v>352.09999999999997</v>
      </c>
    </row>
    <row r="13" spans="1:17">
      <c r="A13" s="22" t="s">
        <v>97</v>
      </c>
      <c r="B13" s="15">
        <v>152</v>
      </c>
      <c r="C13" s="11">
        <f>IF(B$3=0,0,B13/B$3)</f>
        <v>0.25675675675675674</v>
      </c>
      <c r="E13" s="33" t="s">
        <v>58</v>
      </c>
      <c r="F13" s="30" t="s">
        <v>22</v>
      </c>
      <c r="G13" s="13">
        <v>3</v>
      </c>
      <c r="H13" s="94">
        <f>IF(B$17=0,0,G13/B$17)</f>
        <v>2.2388059701492536E-2</v>
      </c>
      <c r="I13" s="56">
        <v>30</v>
      </c>
      <c r="K13" s="5">
        <v>11</v>
      </c>
      <c r="L13" s="61">
        <v>-357.9</v>
      </c>
      <c r="N13" s="76" t="s">
        <v>127</v>
      </c>
      <c r="O13" s="86">
        <f>IF(P13=0,0,Q13/P13)</f>
        <v>-2.931578947368422</v>
      </c>
      <c r="P13" s="80">
        <v>19</v>
      </c>
      <c r="Q13" s="68">
        <v>-55.700000000000017</v>
      </c>
    </row>
    <row r="14" spans="1:17">
      <c r="A14" s="19" t="s">
        <v>94</v>
      </c>
      <c r="B14" s="13">
        <v>149</v>
      </c>
      <c r="C14" s="6">
        <f>IF(B$3=0,0,B14/B$3)</f>
        <v>0.2516891891891892</v>
      </c>
      <c r="E14" s="33" t="s">
        <v>69</v>
      </c>
      <c r="F14" s="30" t="s">
        <v>33</v>
      </c>
      <c r="G14" s="13">
        <v>3</v>
      </c>
      <c r="H14" s="94">
        <f>IF(B$17=0,0,G14/B$17)</f>
        <v>2.2388059701492536E-2</v>
      </c>
      <c r="I14" s="56">
        <v>6</v>
      </c>
      <c r="K14" s="5">
        <v>12</v>
      </c>
      <c r="L14" s="61">
        <v>-303.79999999999995</v>
      </c>
      <c r="N14" s="76" t="s">
        <v>128</v>
      </c>
      <c r="O14" s="86">
        <f>IF(P14=0,0,Q14/P14)</f>
        <v>-2.4909090909090925</v>
      </c>
      <c r="P14" s="80">
        <v>22</v>
      </c>
      <c r="Q14" s="68">
        <v>-54.80000000000004</v>
      </c>
    </row>
    <row r="15" spans="1:17">
      <c r="A15" s="18" t="s">
        <v>99</v>
      </c>
      <c r="B15" s="12">
        <f>B21</f>
        <v>74</v>
      </c>
      <c r="C15" s="4">
        <f>IF(B$13=0,0,B15/B$13)</f>
        <v>0.48684210526315791</v>
      </c>
      <c r="E15" s="33" t="s">
        <v>77</v>
      </c>
      <c r="F15" s="30" t="s">
        <v>41</v>
      </c>
      <c r="G15" s="13">
        <v>3</v>
      </c>
      <c r="H15" s="94">
        <f>IF(B$17=0,0,G15/B$17)</f>
        <v>2.2388059701492536E-2</v>
      </c>
      <c r="I15" s="56">
        <v>22</v>
      </c>
      <c r="K15" s="5">
        <v>13</v>
      </c>
      <c r="L15" s="61">
        <v>-352.49999999999994</v>
      </c>
      <c r="N15" s="77" t="s">
        <v>159</v>
      </c>
      <c r="O15" s="87">
        <f>IF(P15=0,0,Q15/P15)</f>
        <v>-2.8749999999999964</v>
      </c>
      <c r="P15" s="81">
        <v>20</v>
      </c>
      <c r="Q15" s="69">
        <v>-57.499999999999929</v>
      </c>
    </row>
    <row r="16" spans="1:17">
      <c r="A16" s="18" t="s">
        <v>100</v>
      </c>
      <c r="B16" s="12">
        <f>B22</f>
        <v>45</v>
      </c>
      <c r="C16" s="4">
        <f>IF(B$14=0,0,B16/B$14)</f>
        <v>0.30201342281879195</v>
      </c>
      <c r="E16" s="33" t="s">
        <v>61</v>
      </c>
      <c r="F16" s="30" t="s">
        <v>25</v>
      </c>
      <c r="G16" s="13">
        <v>1</v>
      </c>
      <c r="H16" s="94">
        <f>IF(B$17=0,0,G16/B$17)</f>
        <v>7.462686567164179E-3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134</v>
      </c>
      <c r="C17" s="4">
        <f>IF(B$3=0,0,B17/B$3)</f>
        <v>0.22635135135135134</v>
      </c>
      <c r="E17" s="33" t="s">
        <v>66</v>
      </c>
      <c r="F17" s="30" t="s">
        <v>30</v>
      </c>
      <c r="G17" s="13">
        <v>1</v>
      </c>
      <c r="H17" s="94">
        <f>IF(B$17=0,0,G17/B$17)</f>
        <v>7.462686567164179E-3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80</v>
      </c>
      <c r="C18" s="6">
        <f>IF(B$3=0,0,B18/B$3)</f>
        <v>0.13513513513513514</v>
      </c>
      <c r="E18" s="33" t="s">
        <v>183</v>
      </c>
      <c r="F18" s="30" t="s">
        <v>186</v>
      </c>
      <c r="G18" s="13">
        <v>1</v>
      </c>
      <c r="H18" s="94">
        <f>IF(B$17=0,0,G18/B$17)</f>
        <v>7.462686567164179E-3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45.321739130434786</v>
      </c>
      <c r="P18" s="79">
        <v>23</v>
      </c>
      <c r="Q18" s="67">
        <v>1042.4000000000001</v>
      </c>
    </row>
    <row r="19" spans="1:17">
      <c r="A19" s="19" t="s">
        <v>12</v>
      </c>
      <c r="B19" s="13">
        <v>46</v>
      </c>
      <c r="C19" s="6">
        <f>IF(B$17=0,0,B19/B$17)</f>
        <v>0.34328358208955223</v>
      </c>
      <c r="E19" s="33" t="s">
        <v>71</v>
      </c>
      <c r="F19" s="30" t="s">
        <v>35</v>
      </c>
      <c r="G19" s="13">
        <v>1</v>
      </c>
      <c r="H19" s="94">
        <f>IF(B$17=0,0,G19/B$17)</f>
        <v>7.462686567164179E-3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88</v>
      </c>
      <c r="C20" s="6">
        <f>IF(B$17=0,0,B20/B$17)</f>
        <v>0.65671641791044777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74</v>
      </c>
      <c r="C21" s="6">
        <f>IF(B$17=0,0,B21/B$17)</f>
        <v>0.55223880597014929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45</v>
      </c>
      <c r="C22" s="6">
        <f>IF(B$17=0,0,B22/B$17)</f>
        <v>0.33582089552238809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15</v>
      </c>
      <c r="C23" s="6">
        <f>IF(B$17=0,0,B23/B$17)</f>
        <v>0.11194029850746269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>IF(P23=0,0,Q23/P23)</f>
        <v>19.448275862068968</v>
      </c>
      <c r="P23" s="80">
        <v>29</v>
      </c>
      <c r="Q23" s="68">
        <v>564.00000000000011</v>
      </c>
    </row>
    <row r="24" spans="1:17">
      <c r="A24" s="19" t="s">
        <v>5</v>
      </c>
      <c r="B24" s="16">
        <f>IF(B$17=0,0,C24/B$17)</f>
        <v>6194.0298507462685</v>
      </c>
      <c r="C24" s="8">
        <v>830000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195</v>
      </c>
      <c r="O24" s="86">
        <f>IF(P24=0,0,Q24/P24)</f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7432.5842696629215</v>
      </c>
      <c r="C25" s="98">
        <v>661500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3744.4444444444443</v>
      </c>
      <c r="C26" s="98">
        <v>168500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>IF(P26=0,0,Q26/P26)</f>
        <v>-1.7900000000000049</v>
      </c>
      <c r="P26" s="80">
        <v>40</v>
      </c>
      <c r="Q26" s="68">
        <v>-71.600000000000193</v>
      </c>
    </row>
    <row r="27" spans="1:17">
      <c r="A27" s="20" t="s">
        <v>132</v>
      </c>
      <c r="B27" s="97">
        <f>IF(B$18=0,0,C27/B$18)</f>
        <v>-4910</v>
      </c>
      <c r="C27" s="98">
        <v>-392800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-4.1984375000000016</v>
      </c>
      <c r="P27" s="80">
        <v>64</v>
      </c>
      <c r="Q27" s="68">
        <v>-268.7000000000001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333</v>
      </c>
      <c r="O28" s="86">
        <f>IF(P28=0,0,Q28/P28)</f>
        <v>-6.6700000000000017</v>
      </c>
      <c r="P28" s="80">
        <v>20</v>
      </c>
      <c r="Q28" s="68">
        <v>-133.40000000000003</v>
      </c>
    </row>
    <row r="29" spans="1:17">
      <c r="A29" s="19" t="s">
        <v>131</v>
      </c>
      <c r="B29" s="13">
        <v>34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-10.90714285714286</v>
      </c>
      <c r="P29" s="80">
        <v>28</v>
      </c>
      <c r="Q29" s="68">
        <v>-305.40000000000009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1</v>
      </c>
      <c r="C32" s="9">
        <f>IF(B$3=0,0,B32/B$3)</f>
        <v>1.6891891891891893E-3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0.15671641791044777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31</v>
      </c>
      <c r="C36" s="6">
        <f t="shared" si="3"/>
        <v>0.23134328358208955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22</v>
      </c>
      <c r="C37" s="6">
        <f t="shared" si="3"/>
        <v>0.16417910447761194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34</v>
      </c>
      <c r="C38" s="6">
        <f t="shared" si="3"/>
        <v>0.2537313432835821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0.13432835820895522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3.7313432835820892E-2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7.462686567164179E-3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7.462686567164179E-3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7.462686567164179E-3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0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106</v>
      </c>
      <c r="C2" s="121"/>
      <c r="E2" s="32" t="s">
        <v>54</v>
      </c>
      <c r="F2" s="29" t="s">
        <v>20</v>
      </c>
      <c r="G2" s="12">
        <v>111</v>
      </c>
      <c r="H2" s="93">
        <f>IF(B$17=0,0,G2/B$17)</f>
        <v>0.59677419354838712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41.509433962264154</v>
      </c>
      <c r="P2" s="79">
        <v>106</v>
      </c>
      <c r="Q2" s="63">
        <v>4400</v>
      </c>
    </row>
    <row r="3" spans="1:17">
      <c r="A3" s="19" t="s">
        <v>8</v>
      </c>
      <c r="B3" s="122">
        <v>750</v>
      </c>
      <c r="C3" s="123"/>
      <c r="E3" s="33" t="s">
        <v>184</v>
      </c>
      <c r="F3" s="30" t="s">
        <v>187</v>
      </c>
      <c r="G3" s="13">
        <v>90</v>
      </c>
      <c r="H3" s="94">
        <f>IF(B$17=0,0,G3/B$17)</f>
        <v>0.4838709677419355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296.22641509433964</v>
      </c>
      <c r="P3" s="80">
        <v>106</v>
      </c>
      <c r="Q3" s="64">
        <v>31400</v>
      </c>
    </row>
    <row r="4" spans="1:17">
      <c r="A4" s="19" t="s">
        <v>6</v>
      </c>
      <c r="B4" s="124">
        <v>1056.5000000000005</v>
      </c>
      <c r="C4" s="125"/>
      <c r="E4" s="33" t="s">
        <v>181</v>
      </c>
      <c r="F4" s="30" t="s">
        <v>156</v>
      </c>
      <c r="G4" s="13">
        <v>88</v>
      </c>
      <c r="H4" s="94">
        <f>IF(B$17=0,0,G4/B$17)</f>
        <v>0.4731182795698925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1129</v>
      </c>
      <c r="P4" s="80">
        <v>100</v>
      </c>
      <c r="Q4" s="64">
        <v>112900</v>
      </c>
    </row>
    <row r="5" spans="1:17">
      <c r="A5" s="19" t="s">
        <v>7</v>
      </c>
      <c r="B5" s="126">
        <f>IF(B$2=0,0,B$4/B$2)</f>
        <v>9.9669811320754764</v>
      </c>
      <c r="C5" s="127"/>
      <c r="E5" s="33" t="s">
        <v>60</v>
      </c>
      <c r="F5" s="30" t="s">
        <v>24</v>
      </c>
      <c r="G5" s="13">
        <v>73</v>
      </c>
      <c r="H5" s="94">
        <f>IF(B$17=0,0,G5/B$17)</f>
        <v>0.39247311827956988</v>
      </c>
      <c r="I5" s="56">
        <v>21</v>
      </c>
      <c r="K5" s="5">
        <v>3</v>
      </c>
      <c r="L5" s="61">
        <v>144.5</v>
      </c>
      <c r="N5" s="76" t="s">
        <v>157</v>
      </c>
      <c r="O5" s="83">
        <f>IF(P5=0,0,Q5/P5)</f>
        <v>997.70114942528733</v>
      </c>
      <c r="P5" s="80">
        <v>87</v>
      </c>
      <c r="Q5" s="64">
        <v>86800</v>
      </c>
    </row>
    <row r="6" spans="1:17">
      <c r="A6" s="19" t="s">
        <v>1</v>
      </c>
      <c r="B6" s="128">
        <f>IF(B$2=0,0,(B$7*1+B$8*2+B$9*3+B$10*4)/B$2)</f>
        <v>2.2169811320754715</v>
      </c>
      <c r="C6" s="129"/>
      <c r="E6" s="33" t="s">
        <v>56</v>
      </c>
      <c r="F6" s="30" t="s">
        <v>185</v>
      </c>
      <c r="G6" s="13">
        <v>44</v>
      </c>
      <c r="H6" s="94">
        <f>IF(B$17=0,0,G6/B$17)</f>
        <v>0.23655913978494625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620</v>
      </c>
      <c r="P6" s="80">
        <v>65</v>
      </c>
      <c r="Q6" s="64">
        <v>40300</v>
      </c>
    </row>
    <row r="7" spans="1:17">
      <c r="A7" s="19" t="s">
        <v>2</v>
      </c>
      <c r="B7" s="13">
        <v>34</v>
      </c>
      <c r="C7" s="6">
        <f t="shared" ref="C7:C12" si="2">IF(B$2=0,0,B7/B$2)</f>
        <v>0.32075471698113206</v>
      </c>
      <c r="E7" s="33" t="s">
        <v>57</v>
      </c>
      <c r="F7" s="30" t="s">
        <v>21</v>
      </c>
      <c r="G7" s="13">
        <v>38</v>
      </c>
      <c r="H7" s="94">
        <f>IF(B$17=0,0,G7/B$17)</f>
        <v>0.20430107526881722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254.76190476190476</v>
      </c>
      <c r="P7" s="80">
        <v>42</v>
      </c>
      <c r="Q7" s="64">
        <v>10700</v>
      </c>
    </row>
    <row r="8" spans="1:17">
      <c r="A8" s="19" t="s">
        <v>3</v>
      </c>
      <c r="B8" s="13">
        <v>31</v>
      </c>
      <c r="C8" s="6">
        <f>IF(B$2=0,0,B8/B$2)</f>
        <v>0.29245283018867924</v>
      </c>
      <c r="E8" s="33" t="s">
        <v>59</v>
      </c>
      <c r="F8" s="30" t="s">
        <v>23</v>
      </c>
      <c r="G8" s="13">
        <v>36</v>
      </c>
      <c r="H8" s="94">
        <f>IF(B$17=0,0,G8/B$17)</f>
        <v>0.19354838709677419</v>
      </c>
      <c r="I8" s="56">
        <v>13</v>
      </c>
      <c r="K8" s="5">
        <v>6</v>
      </c>
      <c r="L8" s="61">
        <v>173.40000000000003</v>
      </c>
      <c r="N8" s="76" t="s">
        <v>108</v>
      </c>
      <c r="O8" s="83">
        <f t="shared" si="0"/>
        <v>818.18181818181813</v>
      </c>
      <c r="P8" s="80">
        <v>11</v>
      </c>
      <c r="Q8" s="64">
        <v>9000</v>
      </c>
    </row>
    <row r="9" spans="1:17">
      <c r="A9" s="20" t="s">
        <v>4</v>
      </c>
      <c r="B9" s="14">
        <v>25</v>
      </c>
      <c r="C9" s="7">
        <f>IF(B$2=0,0,B9/B$2)</f>
        <v>0.23584905660377359</v>
      </c>
      <c r="E9" s="33" t="s">
        <v>55</v>
      </c>
      <c r="F9" s="30" t="s">
        <v>155</v>
      </c>
      <c r="G9" s="13">
        <v>31</v>
      </c>
      <c r="H9" s="94">
        <f>IF(B$17=0,0,G9/B$17)</f>
        <v>0.16666666666666666</v>
      </c>
      <c r="I9" s="56">
        <v>29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16</v>
      </c>
      <c r="C10" s="7">
        <f>IF(B$2=0,0,B10/B$2)</f>
        <v>0.15094339622641509</v>
      </c>
      <c r="E10" s="33" t="s">
        <v>182</v>
      </c>
      <c r="F10" s="30" t="s">
        <v>19</v>
      </c>
      <c r="G10" s="13">
        <v>17</v>
      </c>
      <c r="H10" s="94">
        <f>IF(B$17=0,0,G10/B$17)</f>
        <v>9.1397849462365593E-2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65</v>
      </c>
      <c r="C11" s="7">
        <f>IF(B$2=0,0,B11/B$2)</f>
        <v>0.6132075471698113</v>
      </c>
      <c r="E11" s="33" t="s">
        <v>77</v>
      </c>
      <c r="F11" s="30" t="s">
        <v>41</v>
      </c>
      <c r="G11" s="13">
        <v>16</v>
      </c>
      <c r="H11" s="94">
        <f>IF(B$17=0,0,G11/B$17)</f>
        <v>8.6021505376344093E-2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7</v>
      </c>
      <c r="H12" s="94">
        <f>IF(B$17=0,0,G12/B$17)</f>
        <v>3.7634408602150539E-2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1.5571428571428574</v>
      </c>
      <c r="P12" s="79">
        <v>28</v>
      </c>
      <c r="Q12" s="67">
        <v>43.600000000000009</v>
      </c>
    </row>
    <row r="13" spans="1:17">
      <c r="A13" s="22" t="s">
        <v>97</v>
      </c>
      <c r="B13" s="15">
        <v>155</v>
      </c>
      <c r="C13" s="11">
        <f>IF(B$3=0,0,B13/B$3)</f>
        <v>0.20666666666666667</v>
      </c>
      <c r="E13" s="33" t="s">
        <v>67</v>
      </c>
      <c r="F13" s="30" t="s">
        <v>31</v>
      </c>
      <c r="G13" s="13">
        <v>5</v>
      </c>
      <c r="H13" s="94">
        <f>IF(B$17=0,0,G13/B$17)</f>
        <v>2.6881720430107527E-2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13.421739130434782</v>
      </c>
      <c r="P13" s="80">
        <v>23</v>
      </c>
      <c r="Q13" s="68">
        <v>308.7</v>
      </c>
    </row>
    <row r="14" spans="1:17">
      <c r="A14" s="19" t="s">
        <v>94</v>
      </c>
      <c r="B14" s="13">
        <v>282</v>
      </c>
      <c r="C14" s="6">
        <f>IF(B$3=0,0,B14/B$3)</f>
        <v>0.376</v>
      </c>
      <c r="E14" s="33" t="s">
        <v>66</v>
      </c>
      <c r="F14" s="30" t="s">
        <v>30</v>
      </c>
      <c r="G14" s="13">
        <v>4</v>
      </c>
      <c r="H14" s="94">
        <f>IF(B$17=0,0,G14/B$17)</f>
        <v>2.1505376344086023E-2</v>
      </c>
      <c r="I14" s="56">
        <v>11</v>
      </c>
      <c r="K14" s="5">
        <v>12</v>
      </c>
      <c r="L14" s="61">
        <v>137.20000000000005</v>
      </c>
      <c r="N14" s="76" t="s">
        <v>128</v>
      </c>
      <c r="O14" s="86">
        <f>IF(P14=0,0,Q14/P14)</f>
        <v>11.866666666666667</v>
      </c>
      <c r="P14" s="80">
        <v>33</v>
      </c>
      <c r="Q14" s="68">
        <v>391.6</v>
      </c>
    </row>
    <row r="15" spans="1:17">
      <c r="A15" s="18" t="s">
        <v>99</v>
      </c>
      <c r="B15" s="12">
        <f>B21</f>
        <v>90</v>
      </c>
      <c r="C15" s="4">
        <f>IF(B$13=0,0,B15/B$13)</f>
        <v>0.58064516129032262</v>
      </c>
      <c r="E15" s="33" t="s">
        <v>74</v>
      </c>
      <c r="F15" s="30" t="s">
        <v>38</v>
      </c>
      <c r="G15" s="13">
        <v>4</v>
      </c>
      <c r="H15" s="94">
        <f>IF(B$17=0,0,G15/B$17)</f>
        <v>2.1505376344086023E-2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14.209090909090907</v>
      </c>
      <c r="P15" s="81">
        <v>22</v>
      </c>
      <c r="Q15" s="69">
        <v>312.59999999999997</v>
      </c>
    </row>
    <row r="16" spans="1:17">
      <c r="A16" s="18" t="s">
        <v>100</v>
      </c>
      <c r="B16" s="12">
        <f>B22</f>
        <v>84</v>
      </c>
      <c r="C16" s="4">
        <f>IF(B$14=0,0,B16/B$14)</f>
        <v>0.2978723404255319</v>
      </c>
      <c r="E16" s="33" t="s">
        <v>62</v>
      </c>
      <c r="F16" s="30" t="s">
        <v>26</v>
      </c>
      <c r="G16" s="13">
        <v>3</v>
      </c>
      <c r="H16" s="94">
        <f>IF(B$17=0,0,G16/B$17)</f>
        <v>1.6129032258064516E-2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186</v>
      </c>
      <c r="C17" s="4">
        <f>IF(B$3=0,0,B17/B$3)</f>
        <v>0.248</v>
      </c>
      <c r="E17" s="33" t="s">
        <v>71</v>
      </c>
      <c r="F17" s="30" t="s">
        <v>35</v>
      </c>
      <c r="G17" s="13">
        <v>3</v>
      </c>
      <c r="H17" s="94">
        <f>IF(B$17=0,0,G17/B$17)</f>
        <v>1.6129032258064516E-2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70</v>
      </c>
      <c r="C18" s="6">
        <f>IF(B$3=0,0,B18/B$3)</f>
        <v>9.3333333333333338E-2</v>
      </c>
      <c r="E18" s="33" t="s">
        <v>78</v>
      </c>
      <c r="F18" s="30" t="s">
        <v>42</v>
      </c>
      <c r="G18" s="13">
        <v>2</v>
      </c>
      <c r="H18" s="94">
        <f>IF(B$17=0,0,G18/B$17)</f>
        <v>1.0752688172043012E-2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64</v>
      </c>
      <c r="C19" s="6">
        <f>IF(B$17=0,0,B19/B$17)</f>
        <v>0.34408602150537637</v>
      </c>
      <c r="E19" s="33" t="s">
        <v>183</v>
      </c>
      <c r="F19" s="30" t="s">
        <v>186</v>
      </c>
      <c r="G19" s="13">
        <v>1</v>
      </c>
      <c r="H19" s="94">
        <f>IF(B$17=0,0,G19/B$17)</f>
        <v>5.3763440860215058E-3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122</v>
      </c>
      <c r="C20" s="6">
        <f>IF(B$17=0,0,B20/B$17)</f>
        <v>0.65591397849462363</v>
      </c>
      <c r="E20" s="33" t="s">
        <v>69</v>
      </c>
      <c r="F20" s="30" t="s">
        <v>33</v>
      </c>
      <c r="G20" s="13">
        <v>1</v>
      </c>
      <c r="H20" s="94">
        <f>IF(B$17=0,0,G20/B$17)</f>
        <v>5.3763440860215058E-3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90</v>
      </c>
      <c r="C21" s="6">
        <f>IF(B$17=0,0,B21/B$17)</f>
        <v>0.4838709677419355</v>
      </c>
      <c r="E21" s="33" t="s">
        <v>79</v>
      </c>
      <c r="F21" s="30" t="s">
        <v>43</v>
      </c>
      <c r="G21" s="13">
        <v>1</v>
      </c>
      <c r="H21" s="94">
        <f>IF(B$17=0,0,G21/B$17)</f>
        <v>5.3763440860215058E-3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84</v>
      </c>
      <c r="C22" s="6">
        <f>IF(B$17=0,0,B22/B$17)</f>
        <v>0.45161290322580644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34.031818181818188</v>
      </c>
      <c r="P22" s="80">
        <v>22</v>
      </c>
      <c r="Q22" s="68">
        <v>748.70000000000016</v>
      </c>
    </row>
    <row r="23" spans="1:17">
      <c r="A23" s="19" t="s">
        <v>150</v>
      </c>
      <c r="B23" s="13">
        <v>12</v>
      </c>
      <c r="C23" s="6">
        <f>IF(B$17=0,0,B23/B$17)</f>
        <v>6.4516129032258063E-2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6276.8817204301076</v>
      </c>
      <c r="C24" s="8">
        <v>1167500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20.057142857142857</v>
      </c>
      <c r="P24" s="80">
        <v>21</v>
      </c>
      <c r="Q24" s="68">
        <v>421.2</v>
      </c>
    </row>
    <row r="25" spans="1:17">
      <c r="A25" s="20" t="s">
        <v>133</v>
      </c>
      <c r="B25" s="97">
        <f>IF($B$17-B$16=0,0,C25/($B$17-B$16))</f>
        <v>7386.2745098039213</v>
      </c>
      <c r="C25" s="98">
        <v>753400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>IF(P25=0,0,Q25/P25)</f>
        <v>17.878947368421056</v>
      </c>
      <c r="P25" s="80">
        <v>19</v>
      </c>
      <c r="Q25" s="68">
        <v>339.70000000000005</v>
      </c>
    </row>
    <row r="26" spans="1:17">
      <c r="A26" s="20" t="s">
        <v>134</v>
      </c>
      <c r="B26" s="97">
        <f>IF(B$16=0,0,C26/B$16)</f>
        <v>4929.7619047619046</v>
      </c>
      <c r="C26" s="98">
        <v>414100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-5887.1428571428569</v>
      </c>
      <c r="C27" s="98">
        <v>-412100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>IF(P27=0,0,Q27/P27)</f>
        <v>17.055263157894728</v>
      </c>
      <c r="P27" s="80">
        <v>38</v>
      </c>
      <c r="Q27" s="68">
        <v>648.09999999999968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272</v>
      </c>
      <c r="O28" s="86">
        <f>IF(P28=0,0,Q28/P28)</f>
        <v>16.479245283018862</v>
      </c>
      <c r="P28" s="80">
        <v>53</v>
      </c>
      <c r="Q28" s="68">
        <v>873.39999999999975</v>
      </c>
    </row>
    <row r="29" spans="1:17">
      <c r="A29" s="19" t="s">
        <v>131</v>
      </c>
      <c r="B29" s="13">
        <v>46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7.0647058823529383</v>
      </c>
      <c r="P30" s="80">
        <v>34</v>
      </c>
      <c r="Q30" s="68">
        <v>240.1999999999999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277</v>
      </c>
      <c r="O31" s="86">
        <f>IF(P31=0,0,Q31/P31)</f>
        <v>4.1984375000000007</v>
      </c>
      <c r="P31" s="80">
        <v>64</v>
      </c>
      <c r="Q31" s="68">
        <v>268.70000000000005</v>
      </c>
    </row>
    <row r="32" spans="1:17">
      <c r="A32" s="21" t="s">
        <v>112</v>
      </c>
      <c r="B32" s="26">
        <v>1</v>
      </c>
      <c r="C32" s="9">
        <f>IF(B$3=0,0,B32/B$3)</f>
        <v>1.3333333333333333E-3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0.11827956989247312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41</v>
      </c>
      <c r="C36" s="6">
        <f t="shared" si="3"/>
        <v>0.22043010752688172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49</v>
      </c>
      <c r="C37" s="6">
        <f t="shared" si="3"/>
        <v>0.26344086021505375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35</v>
      </c>
      <c r="C38" s="6">
        <f t="shared" si="3"/>
        <v>0.18817204301075269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19</v>
      </c>
      <c r="C39" s="6">
        <f t="shared" si="3"/>
        <v>0.10215053763440861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12</v>
      </c>
      <c r="C40" s="6">
        <f t="shared" si="3"/>
        <v>6.4516129032258063E-2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1.0752688172043012E-2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2.6881720430107527E-2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5.3763440860215058E-3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21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0.68181818181818177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-2506.8965517241381</v>
      </c>
      <c r="P2" s="79">
        <v>29</v>
      </c>
      <c r="Q2" s="63">
        <v>-72700</v>
      </c>
    </row>
    <row r="3" spans="1:17">
      <c r="A3" s="19" t="s">
        <v>8</v>
      </c>
      <c r="B3" s="122">
        <v>187</v>
      </c>
      <c r="C3" s="123"/>
      <c r="E3" s="33" t="s">
        <v>184</v>
      </c>
      <c r="F3" s="30" t="s">
        <v>187</v>
      </c>
      <c r="G3" s="13">
        <v>14</v>
      </c>
      <c r="H3" s="94">
        <f>IF(B$17=0,0,G3/B$17)</f>
        <v>0.63636363636363635</v>
      </c>
      <c r="I3" s="56">
        <v>4</v>
      </c>
      <c r="K3" s="5">
        <v>1</v>
      </c>
      <c r="L3" s="61">
        <v>-24</v>
      </c>
      <c r="N3" s="76" t="s">
        <v>104</v>
      </c>
      <c r="O3" s="83">
        <f t="shared" si="0"/>
        <v>-934.48275862068965</v>
      </c>
      <c r="P3" s="80">
        <v>29</v>
      </c>
      <c r="Q3" s="64">
        <v>-27100</v>
      </c>
    </row>
    <row r="4" spans="1:17">
      <c r="A4" s="19" t="s">
        <v>6</v>
      </c>
      <c r="B4" s="124">
        <v>-767.5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0.45454545454545453</v>
      </c>
      <c r="I4" s="56">
        <v>33</v>
      </c>
      <c r="K4" s="5">
        <v>2</v>
      </c>
      <c r="L4" s="61">
        <v>-11.2</v>
      </c>
      <c r="N4" s="76" t="s">
        <v>105</v>
      </c>
      <c r="O4" s="83">
        <f t="shared" si="0"/>
        <v>-1107.1428571428571</v>
      </c>
      <c r="P4" s="80">
        <v>28</v>
      </c>
      <c r="Q4" s="64">
        <v>-31000</v>
      </c>
    </row>
    <row r="5" spans="1:17">
      <c r="A5" s="19" t="s">
        <v>7</v>
      </c>
      <c r="B5" s="126">
        <f>IF(B$2=0,0,B$4/B$2)</f>
        <v>-26.46551724137931</v>
      </c>
      <c r="C5" s="127"/>
      <c r="E5" s="33" t="s">
        <v>56</v>
      </c>
      <c r="F5" s="30" t="s">
        <v>185</v>
      </c>
      <c r="G5" s="13">
        <v>6</v>
      </c>
      <c r="H5" s="94">
        <f>IF(B$17=0,0,G5/B$17)</f>
        <v>0.27272727272727271</v>
      </c>
      <c r="I5" s="56">
        <v>23</v>
      </c>
      <c r="K5" s="5">
        <v>3</v>
      </c>
      <c r="L5" s="61">
        <v>-63.7</v>
      </c>
      <c r="N5" s="76" t="s">
        <v>157</v>
      </c>
      <c r="O5" s="83">
        <f>IF(P5=0,0,Q5/P5)</f>
        <v>-2390.909090909091</v>
      </c>
      <c r="P5" s="80">
        <v>22</v>
      </c>
      <c r="Q5" s="64">
        <v>-52600</v>
      </c>
    </row>
    <row r="6" spans="1:17">
      <c r="A6" s="19" t="s">
        <v>1</v>
      </c>
      <c r="B6" s="128">
        <f>IF(B$2=0,0,(B$7*1+B$8*2+B$9*3+B$10*4)/B$2)</f>
        <v>3.2068965517241379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0.27272727272727271</v>
      </c>
      <c r="I6" s="56">
        <v>34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-1755.5555555555557</v>
      </c>
      <c r="P6" s="80">
        <v>18</v>
      </c>
      <c r="Q6" s="64">
        <v>-31600</v>
      </c>
    </row>
    <row r="7" spans="1:17">
      <c r="A7" s="19" t="s">
        <v>2</v>
      </c>
      <c r="B7" s="13">
        <v>1</v>
      </c>
      <c r="C7" s="6">
        <f t="shared" ref="C7:C12" si="2">IF(B$2=0,0,B7/B$2)</f>
        <v>3.4482758620689655E-2</v>
      </c>
      <c r="E7" s="33" t="s">
        <v>58</v>
      </c>
      <c r="F7" s="30" t="s">
        <v>22</v>
      </c>
      <c r="G7" s="13">
        <v>4</v>
      </c>
      <c r="H7" s="94">
        <f>IF(B$17=0,0,G7/B$17)</f>
        <v>0.18181818181818182</v>
      </c>
      <c r="I7" s="56">
        <v>2</v>
      </c>
      <c r="K7" s="5">
        <v>5</v>
      </c>
      <c r="L7" s="61">
        <v>-133.1</v>
      </c>
      <c r="N7" s="76" t="s">
        <v>107</v>
      </c>
      <c r="O7" s="83">
        <f t="shared" si="0"/>
        <v>-2187.5</v>
      </c>
      <c r="P7" s="80">
        <v>8</v>
      </c>
      <c r="Q7" s="64">
        <v>-17500</v>
      </c>
    </row>
    <row r="8" spans="1:17">
      <c r="A8" s="19" t="s">
        <v>3</v>
      </c>
      <c r="B8" s="13">
        <v>8</v>
      </c>
      <c r="C8" s="6">
        <f>IF(B$2=0,0,B8/B$2)</f>
        <v>0.27586206896551724</v>
      </c>
      <c r="E8" s="33" t="s">
        <v>59</v>
      </c>
      <c r="F8" s="30" t="s">
        <v>23</v>
      </c>
      <c r="G8" s="13">
        <v>4</v>
      </c>
      <c r="H8" s="94">
        <f>IF(B$17=0,0,G8/B$17)</f>
        <v>0.18181818181818182</v>
      </c>
      <c r="I8" s="56">
        <v>16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0.13793103448275862</v>
      </c>
      <c r="E9" s="33" t="s">
        <v>57</v>
      </c>
      <c r="F9" s="30" t="s">
        <v>21</v>
      </c>
      <c r="G9" s="13">
        <v>3</v>
      </c>
      <c r="H9" s="94">
        <f>IF(B$17=0,0,G9/B$17)</f>
        <v>0.13636363636363635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16</v>
      </c>
      <c r="C10" s="7">
        <f>IF(B$2=0,0,B10/B$2)</f>
        <v>0.55172413793103448</v>
      </c>
      <c r="E10" s="33" t="s">
        <v>66</v>
      </c>
      <c r="F10" s="30" t="s">
        <v>30</v>
      </c>
      <c r="G10" s="13">
        <v>2</v>
      </c>
      <c r="H10" s="94">
        <f>IF(B$17=0,0,G10/B$17)</f>
        <v>9.0909090909090912E-2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0.31034482758620691</v>
      </c>
      <c r="E11" s="33" t="s">
        <v>182</v>
      </c>
      <c r="F11" s="30" t="s">
        <v>19</v>
      </c>
      <c r="G11" s="13">
        <v>1</v>
      </c>
      <c r="H11" s="94">
        <f>IF(B$17=0,0,G11/B$17)</f>
        <v>4.5454545454545456E-2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183</v>
      </c>
      <c r="F12" s="30" t="s">
        <v>186</v>
      </c>
      <c r="G12" s="13">
        <v>1</v>
      </c>
      <c r="H12" s="94">
        <f>IF(B$17=0,0,G12/B$17)</f>
        <v>4.5454545454545456E-2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-28.829999999999995</v>
      </c>
      <c r="P12" s="79">
        <v>10</v>
      </c>
      <c r="Q12" s="67">
        <v>-288.29999999999995</v>
      </c>
    </row>
    <row r="13" spans="1:17">
      <c r="A13" s="22" t="s">
        <v>97</v>
      </c>
      <c r="B13" s="15">
        <v>26</v>
      </c>
      <c r="C13" s="11">
        <f>IF(B$3=0,0,B13/B$3)</f>
        <v>0.13903743315508021</v>
      </c>
      <c r="E13" s="33" t="s">
        <v>77</v>
      </c>
      <c r="F13" s="30" t="s">
        <v>41</v>
      </c>
      <c r="G13" s="13">
        <v>1</v>
      </c>
      <c r="H13" s="94">
        <f>IF(B$17=0,0,G13/B$17)</f>
        <v>4.5454545454545456E-2</v>
      </c>
      <c r="I13" s="56">
        <v>14</v>
      </c>
      <c r="K13" s="5">
        <v>11</v>
      </c>
      <c r="L13" s="61">
        <v>-334.5</v>
      </c>
      <c r="N13" s="76" t="s">
        <v>127</v>
      </c>
      <c r="O13" s="86">
        <f>IF(P13=0,0,Q13/P13)</f>
        <v>-44.571428571428569</v>
      </c>
      <c r="P13" s="80">
        <v>7</v>
      </c>
      <c r="Q13" s="68">
        <v>-312</v>
      </c>
    </row>
    <row r="14" spans="1:17">
      <c r="A14" s="19" t="s">
        <v>94</v>
      </c>
      <c r="B14" s="13">
        <v>30</v>
      </c>
      <c r="C14" s="6">
        <f>IF(B$3=0,0,B14/B$3)</f>
        <v>0.16042780748663102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10</v>
      </c>
      <c r="C15" s="4">
        <f>IF(B$13=0,0,B15/B$13)</f>
        <v>0.38461538461538464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-23.000000000000004</v>
      </c>
      <c r="P15" s="81">
        <v>5</v>
      </c>
      <c r="Q15" s="69">
        <v>-115.00000000000001</v>
      </c>
    </row>
    <row r="16" spans="1:17">
      <c r="A16" s="18" t="s">
        <v>100</v>
      </c>
      <c r="B16" s="12">
        <f>B22</f>
        <v>8</v>
      </c>
      <c r="C16" s="4">
        <f>IF(B$14=0,0,B16/B$14)</f>
        <v>0.26666666666666666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0.11764705882352941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0.19251336898395721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11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0.45454545454545453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8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276</v>
      </c>
      <c r="O22" s="86">
        <f t="shared" si="3"/>
        <v>-34.031818181818188</v>
      </c>
      <c r="P22" s="80">
        <v>22</v>
      </c>
      <c r="Q22" s="68">
        <v>-748.70000000000016</v>
      </c>
    </row>
    <row r="23" spans="1:17">
      <c r="A23" s="19" t="s">
        <v>150</v>
      </c>
      <c r="B23" s="13">
        <v>4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5572.727272727273</v>
      </c>
      <c r="C24" s="8">
        <v>122600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6485.7142857142853</v>
      </c>
      <c r="C25" s="98">
        <v>90800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-45.321739130434786</v>
      </c>
      <c r="P25" s="80">
        <v>23</v>
      </c>
      <c r="Q25" s="68">
        <v>-1042.4000000000001</v>
      </c>
    </row>
    <row r="26" spans="1:17">
      <c r="A26" s="20" t="s">
        <v>134</v>
      </c>
      <c r="B26" s="97">
        <f>IF(B$16=0,0,C26/B$16)</f>
        <v>3975</v>
      </c>
      <c r="C26" s="98">
        <v>31800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-51.762499999999996</v>
      </c>
      <c r="P26" s="80">
        <v>8</v>
      </c>
      <c r="Q26" s="68">
        <v>-414.09999999999997</v>
      </c>
    </row>
    <row r="27" spans="1:17">
      <c r="A27" s="20" t="s">
        <v>132</v>
      </c>
      <c r="B27" s="97">
        <f>IF(B$18=0,0,C27/B$18)</f>
        <v>-5183.333333333333</v>
      </c>
      <c r="C27" s="98">
        <v>-186600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5.3475935828877002E-3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4.5454545454545456E-2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0.22727272727272727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60</v>
      </c>
      <c r="F2" s="29" t="s">
        <v>24</v>
      </c>
      <c r="G2" s="12">
        <v>21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1596.5517241379309</v>
      </c>
      <c r="P2" s="79">
        <v>29</v>
      </c>
      <c r="Q2" s="63">
        <v>46300</v>
      </c>
    </row>
    <row r="3" spans="1:17">
      <c r="A3" s="19" t="s">
        <v>8</v>
      </c>
      <c r="B3" s="122">
        <v>197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-1824.1379310344828</v>
      </c>
      <c r="P3" s="80">
        <v>29</v>
      </c>
      <c r="Q3" s="64">
        <v>-52900</v>
      </c>
    </row>
    <row r="4" spans="1:17">
      <c r="A4" s="19" t="s">
        <v>6</v>
      </c>
      <c r="B4" s="124">
        <v>-152.69999999999999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-107.14285714285714</v>
      </c>
      <c r="P4" s="80">
        <v>28</v>
      </c>
      <c r="Q4" s="64">
        <v>-3000</v>
      </c>
    </row>
    <row r="5" spans="1:17">
      <c r="A5" s="19" t="s">
        <v>7</v>
      </c>
      <c r="B5" s="126">
        <f>IF(B$2=0,0,B$4/B$2)</f>
        <v>-5.2655172413793103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0.27777777777777779</v>
      </c>
      <c r="I5" s="56">
        <v>20</v>
      </c>
      <c r="K5" s="5">
        <v>3</v>
      </c>
      <c r="L5" s="61">
        <v>-64.3</v>
      </c>
      <c r="N5" s="76" t="s">
        <v>157</v>
      </c>
      <c r="O5" s="83">
        <f>IF(P5=0,0,Q5/P5)</f>
        <v>1078.2608695652175</v>
      </c>
      <c r="P5" s="80">
        <v>23</v>
      </c>
      <c r="Q5" s="64">
        <v>24800</v>
      </c>
    </row>
    <row r="6" spans="1:17">
      <c r="A6" s="19" t="s">
        <v>1</v>
      </c>
      <c r="B6" s="128">
        <f>IF(B$2=0,0,(B$7*1+B$8*2+B$9*3+B$10*4)/B$2)</f>
        <v>2.6206896551724137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0.27777777777777779</v>
      </c>
      <c r="I6" s="56">
        <v>13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-2907.1428571428573</v>
      </c>
      <c r="P6" s="80">
        <v>14</v>
      </c>
      <c r="Q6" s="64">
        <v>-40700</v>
      </c>
    </row>
    <row r="7" spans="1:17">
      <c r="A7" s="19" t="s">
        <v>2</v>
      </c>
      <c r="B7" s="13">
        <v>6</v>
      </c>
      <c r="C7" s="6">
        <f t="shared" ref="C7:C12" si="2">IF(B$2=0,0,B7/B$2)</f>
        <v>0.20689655172413793</v>
      </c>
      <c r="E7" s="33" t="s">
        <v>184</v>
      </c>
      <c r="F7" s="30" t="s">
        <v>187</v>
      </c>
      <c r="G7" s="13">
        <v>10</v>
      </c>
      <c r="H7" s="94">
        <f>IF(B$17=0,0,G7/B$17)</f>
        <v>0.27777777777777779</v>
      </c>
      <c r="I7" s="56">
        <v>39</v>
      </c>
      <c r="K7" s="5">
        <v>5</v>
      </c>
      <c r="L7" s="61">
        <v>-72.099999999999994</v>
      </c>
      <c r="N7" s="76" t="s">
        <v>107</v>
      </c>
      <c r="O7" s="83">
        <f t="shared" si="0"/>
        <v>-2775</v>
      </c>
      <c r="P7" s="80">
        <v>8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0.2413793103448276</v>
      </c>
      <c r="E8" s="33" t="s">
        <v>55</v>
      </c>
      <c r="F8" s="30" t="s">
        <v>155</v>
      </c>
      <c r="G8" s="13">
        <v>9</v>
      </c>
      <c r="H8" s="94">
        <f>IF(B$17=0,0,G8/B$17)</f>
        <v>0.25</v>
      </c>
      <c r="I8" s="56">
        <v>14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0.27586206896551724</v>
      </c>
      <c r="E9" s="33" t="s">
        <v>182</v>
      </c>
      <c r="F9" s="30" t="s">
        <v>19</v>
      </c>
      <c r="G9" s="13">
        <v>4</v>
      </c>
      <c r="H9" s="94">
        <f>IF(B$17=0,0,G9/B$17)</f>
        <v>0.1111111111111111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0.27586206896551724</v>
      </c>
      <c r="E10" s="33" t="s">
        <v>59</v>
      </c>
      <c r="F10" s="30" t="s">
        <v>23</v>
      </c>
      <c r="G10" s="13">
        <v>3</v>
      </c>
      <c r="H10" s="94">
        <f>IF(B$17=0,0,G10/B$17)</f>
        <v>8.3333333333333329E-2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0.44827586206896552</v>
      </c>
      <c r="E11" s="33" t="s">
        <v>58</v>
      </c>
      <c r="F11" s="30" t="s">
        <v>22</v>
      </c>
      <c r="G11" s="13">
        <v>2</v>
      </c>
      <c r="H11" s="94">
        <f>IF(B$17=0,0,G11/B$17)</f>
        <v>5.5555555555555552E-2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5.5555555555555552E-2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38</v>
      </c>
      <c r="C13" s="11">
        <f>IF(B$3=0,0,B13/B$3)</f>
        <v>0.19289340101522842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7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33</v>
      </c>
      <c r="C14" s="6">
        <f>IF(B$3=0,0,B14/B$3)</f>
        <v>0.16751269035532995</v>
      </c>
      <c r="E14" s="33" t="s">
        <v>74</v>
      </c>
      <c r="F14" s="30" t="s">
        <v>38</v>
      </c>
      <c r="G14" s="13">
        <v>1</v>
      </c>
      <c r="H14" s="94">
        <f>IF(B$17=0,0,G14/B$17)</f>
        <v>2.7777777777777776E-2</v>
      </c>
      <c r="I14" s="56">
        <v>16</v>
      </c>
      <c r="K14" s="5">
        <v>12</v>
      </c>
      <c r="L14" s="61">
        <v>-26.499999999999993</v>
      </c>
      <c r="N14" s="76" t="s">
        <v>128</v>
      </c>
      <c r="O14" s="86">
        <f>IF(P14=0,0,Q14/P14)</f>
        <v>-13.419999999999998</v>
      </c>
      <c r="P14" s="80">
        <v>5</v>
      </c>
      <c r="Q14" s="68">
        <v>-67.099999999999994</v>
      </c>
    </row>
    <row r="15" spans="1:17">
      <c r="A15" s="18" t="s">
        <v>99</v>
      </c>
      <c r="B15" s="12">
        <f>B21</f>
        <v>20</v>
      </c>
      <c r="C15" s="4">
        <f>IF(B$13=0,0,B15/B$13)</f>
        <v>0.52631578947368418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0.18274111675126903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0.1065989847715736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44.385714285714286</v>
      </c>
      <c r="P18" s="79">
        <v>7</v>
      </c>
      <c r="Q18" s="67">
        <v>310.7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 t="shared" si="3"/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6.6700000000000017</v>
      </c>
      <c r="P20" s="80">
        <v>20</v>
      </c>
      <c r="Q20" s="68">
        <v>133.40000000000003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-20.057142857142853</v>
      </c>
      <c r="P23" s="80">
        <v>21</v>
      </c>
      <c r="Q23" s="68">
        <v>-421.19999999999993</v>
      </c>
    </row>
    <row r="24" spans="1:17">
      <c r="A24" s="19" t="s">
        <v>5</v>
      </c>
      <c r="B24" s="16">
        <f>IF(B$17=0,0,C24/B$17)</f>
        <v>5266.666666666667</v>
      </c>
      <c r="C24" s="8">
        <v>189600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 t="shared" si="3"/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7123.8095238095239</v>
      </c>
      <c r="C25" s="98">
        <v>149600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 t="shared" si="3"/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0.1388888888888889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0.27777777777777779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5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2024-12-19T09:33:40Z</dcterms:modified>
</cp:coreProperties>
</file>