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35569D88-9D1C-4360-A385-965EF84767FD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9" l="1"/>
  <c r="O20" i="6319"/>
  <c r="O32" i="6301"/>
  <c r="O18" i="6318"/>
  <c r="O18" i="6309" l="1"/>
  <c r="O25" i="6318"/>
  <c r="O20" i="6318" l="1"/>
  <c r="O21" i="6301"/>
  <c r="O23" i="6320" l="1"/>
  <c r="O21" i="6320"/>
  <c r="O18" i="6320" l="1"/>
  <c r="O24" i="6320"/>
  <c r="O36" i="6277" l="1"/>
  <c r="O48" i="6277"/>
  <c r="O19" i="6313"/>
  <c r="O22" i="6319"/>
  <c r="O25" i="6319"/>
  <c r="O19" i="6320"/>
  <c r="O22" i="6320"/>
  <c r="O20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4" i="6319"/>
  <c r="O30" i="6315"/>
  <c r="O23" i="6314"/>
  <c r="O18" i="6319"/>
  <c r="O21" i="6319"/>
  <c r="O23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6" i="6309"/>
  <c r="O37" i="6272"/>
  <c r="H23" i="6319" l="1"/>
  <c r="C23" i="6319"/>
  <c r="H27" i="6319"/>
  <c r="C16" i="6319"/>
  <c r="H15" i="6319"/>
  <c r="H8" i="6319"/>
  <c r="H9" i="6319"/>
  <c r="H5" i="6319"/>
  <c r="H7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0" i="6319"/>
  <c r="H24" i="6319"/>
  <c r="H28" i="6319"/>
  <c r="H35" i="6319"/>
  <c r="H39" i="6319"/>
  <c r="H10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2" i="6319"/>
  <c r="H14" i="6319"/>
  <c r="C21" i="6319"/>
  <c r="B25" i="6319"/>
  <c r="H31" i="6319"/>
  <c r="C36" i="6319"/>
  <c r="C40" i="6319"/>
  <c r="C45" i="6319"/>
  <c r="H4" i="6319"/>
  <c r="H19" i="6319"/>
  <c r="H22" i="6319"/>
  <c r="H26" i="6319"/>
  <c r="H32" i="6319"/>
  <c r="H37" i="6319"/>
  <c r="H41" i="6319"/>
  <c r="C46" i="6319"/>
  <c r="H6" i="6319"/>
  <c r="H17" i="6319"/>
  <c r="C22" i="6319"/>
  <c r="C37" i="6319"/>
  <c r="C41" i="6319"/>
  <c r="O30" i="6298" l="1"/>
  <c r="O20" i="6314"/>
  <c r="O24" i="6318" l="1"/>
  <c r="O19" i="6277"/>
  <c r="O24" i="6313" l="1"/>
  <c r="O19" i="6318"/>
  <c r="O19" i="6314" l="1"/>
  <c r="O21" i="6317"/>
  <c r="O21" i="6315"/>
  <c r="O25" i="6272"/>
  <c r="O23" i="6318"/>
  <c r="O21" i="6318"/>
  <c r="O22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7" i="6318"/>
  <c r="O2" i="6318"/>
  <c r="O23" i="6317"/>
  <c r="O25" i="6314"/>
  <c r="H11" i="6318" l="1"/>
  <c r="H5" i="6318"/>
  <c r="H10" i="6318"/>
  <c r="C22" i="6318"/>
  <c r="C37" i="6318"/>
  <c r="H3" i="6318"/>
  <c r="H6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2" i="6318"/>
  <c r="H29" i="6318"/>
  <c r="H8" i="6318"/>
  <c r="H16" i="6318"/>
  <c r="C19" i="6318"/>
  <c r="H9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4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1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1" i="6277" l="1"/>
  <c r="O30" i="6314"/>
  <c r="O35" i="6313" l="1"/>
  <c r="O29" i="6287"/>
  <c r="O34" i="6311" l="1"/>
  <c r="O36" i="6307"/>
  <c r="O18" i="6304"/>
  <c r="O20" i="6304"/>
  <c r="O29" i="6309"/>
  <c r="O34" i="6304"/>
  <c r="O27" i="6302"/>
  <c r="O18" i="6301"/>
  <c r="O24" i="6311" l="1"/>
  <c r="O29" i="6313"/>
  <c r="O28" i="6305"/>
  <c r="O22" i="6305"/>
  <c r="O22" i="6311" l="1"/>
  <c r="O26" i="6311"/>
  <c r="O47" i="6277"/>
  <c r="O31" i="6309"/>
  <c r="O24" i="6287"/>
  <c r="O31" i="6311"/>
  <c r="O29" i="6307" l="1"/>
  <c r="O33" i="6307"/>
  <c r="O38" i="6287"/>
  <c r="O40" i="6287"/>
  <c r="O36" i="6287"/>
  <c r="O22" i="6315"/>
  <c r="O28" i="6315"/>
  <c r="O22" i="6314"/>
  <c r="O49" i="6277"/>
  <c r="O40" i="6277"/>
  <c r="O52" i="6277"/>
  <c r="O23" i="6315"/>
  <c r="O28" i="6313"/>
  <c r="O22" i="6309"/>
  <c r="O31" i="6315" l="1"/>
  <c r="O19" i="6315"/>
  <c r="O24" i="6305"/>
  <c r="O29" i="6306"/>
  <c r="O20" i="6302" l="1"/>
  <c r="O34" i="6315"/>
  <c r="O32" i="6314" l="1"/>
  <c r="O27" i="6309"/>
  <c r="O22" i="6307"/>
  <c r="O18" i="6305"/>
  <c r="O30" i="6305"/>
  <c r="O31" i="6305"/>
  <c r="O35" i="6307" l="1"/>
  <c r="O23" i="6307"/>
  <c r="O24" i="6302"/>
  <c r="O35" i="6302"/>
  <c r="O19" i="6302"/>
  <c r="O29" i="6314"/>
  <c r="O27" i="6314"/>
  <c r="O20" i="6313"/>
  <c r="O33" i="6315" l="1"/>
  <c r="O32" i="6315"/>
  <c r="O31" i="6304"/>
  <c r="O30" i="6304"/>
  <c r="O23" i="6304"/>
  <c r="O31" i="6314"/>
  <c r="O18" i="6314"/>
  <c r="O32" i="6309"/>
  <c r="O25" i="6309"/>
  <c r="O24" i="6309"/>
  <c r="O23" i="6311" l="1"/>
  <c r="O26" i="6315"/>
  <c r="O24" i="6314"/>
  <c r="O27" i="6301"/>
  <c r="O28" i="6301"/>
  <c r="O26" i="6301"/>
  <c r="O25" i="6315" l="1"/>
  <c r="O24" i="6315"/>
  <c r="O2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4" i="6313"/>
  <c r="O29" i="6311"/>
  <c r="O27" i="6311"/>
  <c r="O30" i="6311"/>
  <c r="O41" i="6272"/>
  <c r="O26" i="6314"/>
  <c r="O28" i="6314"/>
  <c r="O21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3" i="6315"/>
  <c r="H10" i="6315"/>
  <c r="H37" i="6315"/>
  <c r="H18" i="6315"/>
  <c r="C37" i="6315"/>
  <c r="H21" i="6315"/>
  <c r="H9" i="6315"/>
  <c r="C19" i="6315"/>
  <c r="H22" i="6315"/>
  <c r="C39" i="6315"/>
  <c r="H12" i="6315"/>
  <c r="H4" i="6315"/>
  <c r="H24" i="6315"/>
  <c r="H11" i="6315"/>
  <c r="C20" i="6315"/>
  <c r="H7" i="6315"/>
  <c r="H5" i="6315"/>
  <c r="H26" i="6315"/>
  <c r="H29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5" i="6315"/>
  <c r="H27" i="6315"/>
  <c r="H31" i="6315"/>
  <c r="H35" i="6315"/>
  <c r="H39" i="6315"/>
  <c r="H3" i="6315"/>
  <c r="H19" i="6315"/>
  <c r="H28" i="6315"/>
  <c r="H17" i="6315"/>
  <c r="H36" i="6315"/>
  <c r="H40" i="6315"/>
  <c r="C44" i="6315"/>
  <c r="C21" i="6315"/>
  <c r="B25" i="6315"/>
  <c r="H20" i="6315"/>
  <c r="C36" i="6315"/>
  <c r="C40" i="6315"/>
  <c r="C17" i="6314"/>
  <c r="H6" i="6314"/>
  <c r="H10" i="6314"/>
  <c r="H27" i="6314"/>
  <c r="H36" i="6314"/>
  <c r="C44" i="6314"/>
  <c r="B25" i="6314"/>
  <c r="C36" i="6314"/>
  <c r="C40" i="6314"/>
  <c r="C45" i="6314"/>
  <c r="H2" i="6314"/>
  <c r="H11" i="6314"/>
  <c r="H24" i="6314"/>
  <c r="H18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6" i="6314"/>
  <c r="H25" i="6314"/>
  <c r="H28" i="6314"/>
  <c r="H33" i="6314"/>
  <c r="H38" i="6314"/>
  <c r="H42" i="6314"/>
  <c r="H17" i="6314"/>
  <c r="H30" i="6314"/>
  <c r="H40" i="6314"/>
  <c r="H8" i="6314"/>
  <c r="H19" i="6314"/>
  <c r="C21" i="6314"/>
  <c r="H31" i="6314"/>
  <c r="H7" i="6314"/>
  <c r="C19" i="6314"/>
  <c r="C23" i="6314"/>
  <c r="H34" i="6314"/>
  <c r="C38" i="6314"/>
  <c r="C42" i="6314"/>
  <c r="H3" i="6314"/>
  <c r="H13" i="6314"/>
  <c r="H23" i="6314"/>
  <c r="H26" i="6314"/>
  <c r="H29" i="6314"/>
  <c r="H35" i="6314"/>
  <c r="H39" i="6314"/>
  <c r="H4" i="6314"/>
  <c r="H14" i="6314"/>
  <c r="H21" i="6314"/>
  <c r="H15" i="6314"/>
  <c r="C20" i="6314"/>
  <c r="B24" i="6314"/>
  <c r="H12" i="6314"/>
  <c r="C35" i="6314"/>
  <c r="C39" i="6314"/>
  <c r="O32" i="6313" l="1"/>
  <c r="O22" i="6313"/>
  <c r="O30" i="6313"/>
  <c r="O19" i="6310"/>
  <c r="O22" i="6310"/>
  <c r="O24" i="6303"/>
  <c r="O27" i="6303"/>
  <c r="O29" i="6303"/>
  <c r="O27" i="6307"/>
  <c r="O24" i="6307"/>
  <c r="O25" i="6301" l="1"/>
  <c r="O26" i="6313"/>
  <c r="O25" i="6313" l="1"/>
  <c r="O31" i="6313"/>
  <c r="O33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4" i="6309"/>
  <c r="O40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3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4" i="6301"/>
  <c r="O23" i="6301"/>
  <c r="O37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5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8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3" i="6309"/>
  <c r="C17" i="6309"/>
  <c r="H4" i="6309"/>
  <c r="H14" i="6309"/>
  <c r="H20" i="6309"/>
  <c r="H21" i="6309"/>
  <c r="C37" i="6309"/>
  <c r="C43" i="6309"/>
  <c r="H18" i="6309"/>
  <c r="C22" i="6309"/>
  <c r="H10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6" i="6301" l="1"/>
  <c r="O30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2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4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3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9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10" i="6301"/>
  <c r="O2" i="6301"/>
  <c r="H3" i="6301"/>
  <c r="O50" i="6277"/>
  <c r="O35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2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3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5" i="6272"/>
  <c r="O5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<sst xmlns="http://schemas.openxmlformats.org/spreadsheetml/2006/main" count="9886" uniqueCount="344">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</sst>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全体!$K$2:$K$767</c:f>
              <c:numCache>
                <c:formatCode>General</c:formatCode>
                <c:ptCount val="7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</c:numCache>
            </c:numRef>
          </c:xVal>
          <c:yVal>
            <c:numRef>
              <c:f>全体!$L$2:$L$767</c:f>
              <c:numCache>
                <c:formatCode>\+0.0;\-0.0;\±0</c:formatCode>
                <c:ptCount val="76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-62.745098039215684</c:v>
                </c:pt>
                <c:pt idx="1">
                  <c:v>-1.8300653594771241</c:v>
                </c:pt>
                <c:pt idx="2">
                  <c:v>-36.56207366984993</c:v>
                </c:pt>
                <c:pt idx="3">
                  <c:v>-21.461187214611872</c:v>
                </c:pt>
                <c:pt idx="4">
                  <c:v>-2.2000000000000002</c:v>
                </c:pt>
                <c:pt idx="5">
                  <c:v>-53.797468354430379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130</c:v>
                </c:pt>
                <c:pt idx="1">
                  <c:v>259</c:v>
                </c:pt>
                <c:pt idx="2">
                  <c:v>260</c:v>
                </c:pt>
                <c:pt idx="3">
                  <c:v>250</c:v>
                </c:pt>
                <c:pt idx="4">
                  <c:v>146</c:v>
                </c:pt>
                <c:pt idx="5">
                  <c:v>94</c:v>
                </c:pt>
                <c:pt idx="6">
                  <c:v>33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佐藤成浩!$L$2:$L$58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632.14285714285711</c:v>
                </c:pt>
                <c:pt idx="1">
                  <c:v>1353.5714285714287</c:v>
                </c:pt>
                <c:pt idx="2">
                  <c:v>1107.2727272727273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中村花菜!$L$2:$L$47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-1346.6666666666667</c:v>
                </c:pt>
                <c:pt idx="1">
                  <c:v>222.22222222222223</c:v>
                </c:pt>
                <c:pt idx="2">
                  <c:v>-1175</c:v>
                </c:pt>
                <c:pt idx="3">
                  <c:v>-548.78048780487802</c:v>
                </c:pt>
                <c:pt idx="4">
                  <c:v>-102.94117647058823</c:v>
                </c:pt>
                <c:pt idx="5">
                  <c:v>-627.27272727272725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17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山本悠介!$L$2:$L$52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1226</c:v>
                </c:pt>
                <c:pt idx="1">
                  <c:v>1154</c:v>
                </c:pt>
                <c:pt idx="2">
                  <c:v>473.46938775510205</c:v>
                </c:pt>
                <c:pt idx="3">
                  <c:v>1050</c:v>
                </c:pt>
                <c:pt idx="4">
                  <c:v>1088.3720930232557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30</c:v>
                </c:pt>
                <c:pt idx="2">
                  <c:v>26</c:v>
                </c:pt>
                <c:pt idx="3">
                  <c:v>19</c:v>
                </c:pt>
                <c:pt idx="4">
                  <c:v>15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清水常緑!$L$2:$L$57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-1663.6363636363637</c:v>
                </c:pt>
                <c:pt idx="1">
                  <c:v>625.4545454545455</c:v>
                </c:pt>
                <c:pt idx="2">
                  <c:v>-129.62962962962962</c:v>
                </c:pt>
                <c:pt idx="3">
                  <c:v>-1009.8039215686274</c:v>
                </c:pt>
                <c:pt idx="4">
                  <c:v>-919.04761904761904</c:v>
                </c:pt>
                <c:pt idx="5">
                  <c:v>1332.1428571428571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15</c:v>
                </c:pt>
                <c:pt idx="1">
                  <c:v>14</c:v>
                </c:pt>
                <c:pt idx="2">
                  <c:v>17</c:v>
                </c:pt>
                <c:pt idx="3">
                  <c:v>11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所附快和!$L$2:$L$41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-905.12820512820508</c:v>
                </c:pt>
                <c:pt idx="2">
                  <c:v>39.473684210526315</c:v>
                </c:pt>
                <c:pt idx="3">
                  <c:v>-193.33333333333334</c:v>
                </c:pt>
                <c:pt idx="4">
                  <c:v>1286.3636363636363</c:v>
                </c:pt>
                <c:pt idx="5">
                  <c:v>-466.66666666666669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8</c:v>
                </c:pt>
                <c:pt idx="3">
                  <c:v>16</c:v>
                </c:pt>
                <c:pt idx="4">
                  <c:v>9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長野柊馬!$L$2:$L$59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261.40350877192981</c:v>
                </c:pt>
                <c:pt idx="1">
                  <c:v>-612.28070175438597</c:v>
                </c:pt>
                <c:pt idx="2">
                  <c:v>1703.8461538461538</c:v>
                </c:pt>
                <c:pt idx="3">
                  <c:v>874.41860465116281</c:v>
                </c:pt>
                <c:pt idx="4">
                  <c:v>900</c:v>
                </c:pt>
                <c:pt idx="5">
                  <c:v>1563.1578947368421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10</c:v>
                </c:pt>
                <c:pt idx="1">
                  <c:v>19</c:v>
                </c:pt>
                <c:pt idx="2">
                  <c:v>26</c:v>
                </c:pt>
                <c:pt idx="3">
                  <c:v>21</c:v>
                </c:pt>
                <c:pt idx="4">
                  <c:v>12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西野修世!$L$2:$L$14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-883.33333333333337</c:v>
                </c:pt>
                <c:pt idx="1">
                  <c:v>-3308.3333333333335</c:v>
                </c:pt>
                <c:pt idx="2">
                  <c:v>-1958.3333333333333</c:v>
                </c:pt>
                <c:pt idx="3">
                  <c:v>-1225</c:v>
                </c:pt>
                <c:pt idx="4">
                  <c:v>-1428.5714285714287</c:v>
                </c:pt>
                <c:pt idx="5">
                  <c:v>-4950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高橋英将!$L$2:$L$10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612.5</c:v>
                </c:pt>
                <c:pt idx="1">
                  <c:v>-2275</c:v>
                </c:pt>
                <c:pt idx="2">
                  <c:v>428.57142857142856</c:v>
                </c:pt>
                <c:pt idx="3">
                  <c:v>725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佐藤成!$L$2:$L$9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-785.71428571428567</c:v>
                </c:pt>
                <c:pt idx="1">
                  <c:v>1428.5714285714287</c:v>
                </c:pt>
                <c:pt idx="2">
                  <c:v>-4228.5714285714284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  <row r="123" spans="1:4">
      <c r="A123" s="24" t="s">
        <v>342</v>
      </c>
      <c r="B123" s="25">
        <v>45435.779490740744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45436.775312500002</v>
      </c>
      <c r="C124" s="24" t="s">
        <v>102</v>
      </c>
      <c r="D12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765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45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55</v>
      </c>
    </row>
    <row r="42" spans="1:2">
      <c r="A42" t="s">
        <v>277</v>
      </c>
      <c r="B42">
        <v>39</v>
      </c>
    </row>
    <row r="43" spans="1:2">
      <c r="A43" t="s">
        <v>276</v>
      </c>
      <c r="B43">
        <v>57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12</v>
      </c>
    </row>
    <row r="47" spans="1:2">
      <c r="A47" t="s">
        <v>333</v>
      </c>
      <c r="B47">
        <v>8</v>
      </c>
    </row>
    <row r="48" spans="1:2">
      <c r="A48" t="s">
        <v>335</v>
      </c>
      <c r="B48">
        <v>7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0.47989912331802792</v>
      </c>
      <c r="C2" s="113"/>
      <c r="D2" s="110"/>
      <c r="E2" s="111"/>
      <c r="F2" s="110"/>
      <c r="G2" s="111"/>
      <c r="H2" s="112">
        <v>0.844006707126156</v>
      </c>
      <c r="I2" s="113"/>
      <c r="J2" s="112">
        <v>0.62810578202443157</v>
      </c>
      <c r="K2" s="113"/>
      <c r="L2" s="112">
        <v>0.68392777869863586</v>
      </c>
      <c r="M2" s="113"/>
      <c r="N2" s="112">
        <v>0.78049862181884011</v>
      </c>
      <c r="O2" s="113"/>
      <c r="P2" s="112">
        <v>0.60839406731954204</v>
      </c>
      <c r="Q2" s="113"/>
      <c r="R2" s="112">
        <v>0.47401955069476714</v>
      </c>
      <c r="S2" s="113"/>
      <c r="T2" s="112">
        <v>-0.11313682645164717</v>
      </c>
      <c r="U2" s="113"/>
      <c r="V2" s="112">
        <v>0.2649491825702095</v>
      </c>
      <c r="W2" s="113"/>
      <c r="X2" s="112">
        <v>6.5308302291330847E-2</v>
      </c>
      <c r="Y2" s="113"/>
      <c r="Z2" s="112">
        <v>0.34243071817448495</v>
      </c>
      <c r="AA2" s="113"/>
      <c r="AB2" s="112">
        <v>0.29877983584667261</v>
      </c>
      <c r="AC2" s="113"/>
      <c r="AD2" s="112">
        <v>0.45588085810119866</v>
      </c>
      <c r="AE2" s="113"/>
      <c r="AF2" s="112">
        <v>-0.16658798036454364</v>
      </c>
      <c r="AG2" s="113"/>
      <c r="AH2" s="112">
        <v>0.29462466174343294</v>
      </c>
      <c r="AI2" s="113"/>
    </row>
    <row r="3" spans="1:35">
      <c r="A3" s="36">
        <v>1</v>
      </c>
      <c r="B3" s="37" t="s">
        <v>114</v>
      </c>
      <c r="C3" s="106">
        <v>191.25</v>
      </c>
      <c r="D3" s="37" t="s">
        <v>263</v>
      </c>
      <c r="E3" s="38">
        <v>808.9000000000002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276</v>
      </c>
      <c r="E4" s="46">
        <v>617.3000000000003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0.37931034482758619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276</v>
      </c>
      <c r="C5" s="107">
        <v>57</v>
      </c>
      <c r="D5" s="45" t="s">
        <v>169</v>
      </c>
      <c r="E5" s="46">
        <v>606.6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56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55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9.1133004926108374E-2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50</v>
      </c>
      <c r="D8" s="45" t="s">
        <v>265</v>
      </c>
      <c r="E8" s="46">
        <v>200.00000000000009</v>
      </c>
      <c r="F8" s="47" t="s">
        <v>263</v>
      </c>
      <c r="G8" s="59">
        <v>16.178000000000004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0.28388746803069054</v>
      </c>
      <c r="R8" s="47" t="s">
        <v>333</v>
      </c>
      <c r="S8" s="50">
        <v>9.2592592592592587E-2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45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263</v>
      </c>
      <c r="I9" s="48">
        <v>2.06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169</v>
      </c>
      <c r="S9" s="50">
        <v>9.8086124401913874E-2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244</v>
      </c>
      <c r="AG9" s="50">
        <v>0.5161290322580645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39</v>
      </c>
      <c r="D10" s="45" t="s">
        <v>205</v>
      </c>
      <c r="E10" s="46">
        <v>141.1</v>
      </c>
      <c r="F10" s="47" t="s">
        <v>169</v>
      </c>
      <c r="G10" s="59">
        <v>10.832142857142857</v>
      </c>
      <c r="H10" s="47" t="s">
        <v>191</v>
      </c>
      <c r="I10" s="48">
        <v>2.1428571428571428</v>
      </c>
      <c r="J10" s="47" t="s">
        <v>263</v>
      </c>
      <c r="K10" s="49">
        <v>0.38</v>
      </c>
      <c r="L10" s="47" t="s">
        <v>268</v>
      </c>
      <c r="M10" s="49">
        <v>0</v>
      </c>
      <c r="N10" s="47" t="s">
        <v>263</v>
      </c>
      <c r="O10" s="49">
        <v>0.66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335</v>
      </c>
      <c r="Y10" s="50">
        <v>0.26530612244897961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0.47126436781609193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10.829824561403514</v>
      </c>
      <c r="H11" s="47" t="s">
        <v>276</v>
      </c>
      <c r="I11" s="48">
        <v>2.1754385964912282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0.64912280701754388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263</v>
      </c>
      <c r="W11" s="51">
        <v>-4177.7777777777774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263</v>
      </c>
      <c r="AC11" s="50">
        <v>0.70238095238095233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2.2142857142857144</v>
      </c>
      <c r="J12" s="47" t="s">
        <v>163</v>
      </c>
      <c r="K12" s="49">
        <v>0.375</v>
      </c>
      <c r="L12" s="47" t="s">
        <v>263</v>
      </c>
      <c r="M12" s="49">
        <v>0.1</v>
      </c>
      <c r="N12" s="47" t="s">
        <v>169</v>
      </c>
      <c r="O12" s="49">
        <v>0.625</v>
      </c>
      <c r="P12" s="47" t="s">
        <v>276</v>
      </c>
      <c r="Q12" s="50">
        <v>0.24630541871921183</v>
      </c>
      <c r="R12" s="47" t="s">
        <v>179</v>
      </c>
      <c r="S12" s="50">
        <v>0.10687022900763359</v>
      </c>
      <c r="T12" s="47" t="s">
        <v>324</v>
      </c>
      <c r="U12" s="51">
        <v>7833.333333333333</v>
      </c>
      <c r="V12" s="47" t="s">
        <v>258</v>
      </c>
      <c r="W12" s="51">
        <v>-4254.545454545455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0.3392857142857143</v>
      </c>
      <c r="L13" s="47" t="s">
        <v>276</v>
      </c>
      <c r="M13" s="49">
        <v>0.14035087719298245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244</v>
      </c>
      <c r="U13" s="51">
        <v>7722.5806451612907</v>
      </c>
      <c r="V13" s="47" t="s">
        <v>324</v>
      </c>
      <c r="W13" s="51">
        <v>-4686.666666666667</v>
      </c>
      <c r="X13" s="47" t="s">
        <v>196</v>
      </c>
      <c r="Y13" s="50">
        <v>0.25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335</v>
      </c>
      <c r="M14" s="49">
        <v>0.14285714285714285</v>
      </c>
      <c r="N14" s="47" t="s">
        <v>227</v>
      </c>
      <c r="O14" s="49">
        <v>0.5714285714285714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169</v>
      </c>
      <c r="U14" s="51">
        <v>7649.4252873563219</v>
      </c>
      <c r="V14" s="47" t="s">
        <v>169</v>
      </c>
      <c r="W14" s="51">
        <v>-4731.707317073171</v>
      </c>
      <c r="X14" s="47" t="s">
        <v>205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0.31578947368421051</v>
      </c>
      <c r="L15" s="47" t="s">
        <v>195</v>
      </c>
      <c r="M15" s="49">
        <v>0.15254237288135594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164</v>
      </c>
      <c r="U15" s="51">
        <v>7355</v>
      </c>
      <c r="V15" s="47" t="s">
        <v>202</v>
      </c>
      <c r="W15" s="51">
        <v>-4800</v>
      </c>
      <c r="X15" s="47" t="s">
        <v>277</v>
      </c>
      <c r="Y15" s="50">
        <v>0.24163568773234201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333</v>
      </c>
      <c r="AE15" s="50">
        <v>0.375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169</v>
      </c>
      <c r="M16" s="49">
        <v>0.17857142857142858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335</v>
      </c>
      <c r="U16" s="51">
        <v>7214.2857142857147</v>
      </c>
      <c r="V16" s="47" t="s">
        <v>162</v>
      </c>
      <c r="W16" s="51">
        <v>-5000</v>
      </c>
      <c r="X16" s="47" t="s">
        <v>333</v>
      </c>
      <c r="Y16" s="50">
        <v>0.24074074074074073</v>
      </c>
      <c r="Z16" s="47" t="s">
        <v>161</v>
      </c>
      <c r="AA16" s="50">
        <v>0.23376623376623376</v>
      </c>
      <c r="AB16" s="47" t="s">
        <v>169</v>
      </c>
      <c r="AC16" s="50">
        <v>0.61538461538461542</v>
      </c>
      <c r="AD16" s="47" t="s">
        <v>304</v>
      </c>
      <c r="AE16" s="50">
        <v>0.35820895522388058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277</v>
      </c>
      <c r="K17" s="49">
        <v>0.28205128205128205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263</v>
      </c>
      <c r="S17" s="50">
        <v>0.11508951406649616</v>
      </c>
      <c r="T17" s="47" t="s">
        <v>223</v>
      </c>
      <c r="U17" s="51">
        <v>7200</v>
      </c>
      <c r="V17" s="47" t="s">
        <v>277</v>
      </c>
      <c r="W17" s="51">
        <v>-5021.0526315789475</v>
      </c>
      <c r="X17" s="47" t="s">
        <v>195</v>
      </c>
      <c r="Y17" s="50">
        <v>0.23349056603773585</v>
      </c>
      <c r="Z17" s="47" t="s">
        <v>272</v>
      </c>
      <c r="AA17" s="50">
        <v>0.23244552058111381</v>
      </c>
      <c r="AB17" s="47" t="s">
        <v>235</v>
      </c>
      <c r="AC17" s="50">
        <v>0.58181818181818179</v>
      </c>
      <c r="AD17" s="47" t="s">
        <v>191</v>
      </c>
      <c r="AE17" s="50">
        <v>0.35714285714285715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195</v>
      </c>
      <c r="K18" s="49">
        <v>0.2711864406779661</v>
      </c>
      <c r="L18" s="47" t="s">
        <v>213</v>
      </c>
      <c r="M18" s="49">
        <v>0.2</v>
      </c>
      <c r="N18" s="47" t="s">
        <v>114</v>
      </c>
      <c r="O18" s="49">
        <v>0.50196078431372548</v>
      </c>
      <c r="P18" s="47" t="s">
        <v>304</v>
      </c>
      <c r="Q18" s="50">
        <v>0.22222222222222221</v>
      </c>
      <c r="R18" s="47" t="s">
        <v>163</v>
      </c>
      <c r="S18" s="50">
        <v>0.11594202898550725</v>
      </c>
      <c r="T18" s="47" t="s">
        <v>227</v>
      </c>
      <c r="U18" s="51">
        <v>7161.9047619047615</v>
      </c>
      <c r="V18" s="47" t="s">
        <v>203</v>
      </c>
      <c r="W18" s="51">
        <v>-5080</v>
      </c>
      <c r="X18" s="47" t="s">
        <v>272</v>
      </c>
      <c r="Y18" s="50">
        <v>0.22518159806295399</v>
      </c>
      <c r="Z18" s="47" t="s">
        <v>297</v>
      </c>
      <c r="AA18" s="50">
        <v>0.2318840579710145</v>
      </c>
      <c r="AB18" s="47" t="s">
        <v>228</v>
      </c>
      <c r="AC18" s="50">
        <v>0.56666666666666665</v>
      </c>
      <c r="AD18" s="47" t="s">
        <v>169</v>
      </c>
      <c r="AE18" s="50">
        <v>0.3493975903614458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255</v>
      </c>
      <c r="K19" s="49">
        <v>0.26666666666666666</v>
      </c>
      <c r="L19" s="47" t="s">
        <v>238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0.12432432432432433</v>
      </c>
      <c r="T19" s="47" t="s">
        <v>161</v>
      </c>
      <c r="U19" s="51">
        <v>7025</v>
      </c>
      <c r="V19" s="47" t="s">
        <v>333</v>
      </c>
      <c r="W19" s="51">
        <v>-5080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2.4901960784313726</v>
      </c>
      <c r="J20" s="47" t="s">
        <v>216</v>
      </c>
      <c r="K20" s="49">
        <v>0.25925925925925924</v>
      </c>
      <c r="L20" s="47" t="s">
        <v>244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0.21193817729614498</v>
      </c>
      <c r="R20" s="47" t="s">
        <v>195</v>
      </c>
      <c r="S20" s="50">
        <v>0.12735849056603774</v>
      </c>
      <c r="T20" s="47" t="s">
        <v>213</v>
      </c>
      <c r="U20" s="51">
        <v>6962.5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114</v>
      </c>
      <c r="AA20" s="50">
        <v>0.22792680760348197</v>
      </c>
      <c r="AB20" s="47" t="s">
        <v>114</v>
      </c>
      <c r="AC20" s="50">
        <v>0.54370629370629375</v>
      </c>
      <c r="AD20" s="47" t="s">
        <v>114</v>
      </c>
      <c r="AE20" s="50">
        <v>0.33826968043647698</v>
      </c>
      <c r="AF20" s="47" t="s">
        <v>277</v>
      </c>
      <c r="AG20" s="50">
        <v>0.39622641509433965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0.25620915032679736</v>
      </c>
      <c r="L21" s="47" t="s">
        <v>162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238</v>
      </c>
      <c r="U21" s="51">
        <v>6914.7058823529414</v>
      </c>
      <c r="V21" s="47" t="s">
        <v>265</v>
      </c>
      <c r="W21" s="51">
        <v>-5379.166666666667</v>
      </c>
      <c r="X21" s="47" t="s">
        <v>255</v>
      </c>
      <c r="Y21" s="50">
        <v>0.215962441314554</v>
      </c>
      <c r="Z21" s="47" t="s">
        <v>277</v>
      </c>
      <c r="AA21" s="50">
        <v>0.22304832713754646</v>
      </c>
      <c r="AB21" s="47" t="s">
        <v>276</v>
      </c>
      <c r="AC21" s="50">
        <v>0.54216867469879515</v>
      </c>
      <c r="AD21" s="47" t="s">
        <v>272</v>
      </c>
      <c r="AE21" s="50">
        <v>0.33333333333333331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-0.17202614379084988</v>
      </c>
      <c r="H22" s="47" t="s">
        <v>163</v>
      </c>
      <c r="I22" s="48">
        <v>2.5</v>
      </c>
      <c r="J22" s="47" t="s">
        <v>272</v>
      </c>
      <c r="K22" s="49">
        <v>0.25454545454545452</v>
      </c>
      <c r="L22" s="47" t="s">
        <v>241</v>
      </c>
      <c r="M22" s="49">
        <v>0.22222222222222221</v>
      </c>
      <c r="N22" s="47" t="s">
        <v>244</v>
      </c>
      <c r="O22" s="49">
        <v>0.5</v>
      </c>
      <c r="P22" s="47" t="s">
        <v>169</v>
      </c>
      <c r="Q22" s="50">
        <v>0.20813397129186603</v>
      </c>
      <c r="R22" s="47" t="s">
        <v>191</v>
      </c>
      <c r="S22" s="50">
        <v>0.13043478260869565</v>
      </c>
      <c r="T22" s="47" t="s">
        <v>277</v>
      </c>
      <c r="U22" s="51">
        <v>6796.2264150943392</v>
      </c>
      <c r="V22" s="47" t="s">
        <v>223</v>
      </c>
      <c r="W22" s="51">
        <v>-5450</v>
      </c>
      <c r="X22" s="47" t="s">
        <v>263</v>
      </c>
      <c r="Y22" s="50">
        <v>0.21483375959079284</v>
      </c>
      <c r="Z22" s="47" t="s">
        <v>263</v>
      </c>
      <c r="AA22" s="50">
        <v>0.22250639386189258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263</v>
      </c>
      <c r="AG22" s="50">
        <v>0.38738738738738737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179</v>
      </c>
      <c r="K23" s="49">
        <v>0.25</v>
      </c>
      <c r="L23" s="47" t="s">
        <v>258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195</v>
      </c>
      <c r="U23" s="51">
        <v>6763.2075471698117</v>
      </c>
      <c r="V23" s="47" t="s">
        <v>269</v>
      </c>
      <c r="W23" s="51">
        <v>-5485</v>
      </c>
      <c r="X23" s="47" t="s">
        <v>177</v>
      </c>
      <c r="Y23" s="50">
        <v>0.21052631578947367</v>
      </c>
      <c r="Z23" s="47" t="s">
        <v>235</v>
      </c>
      <c r="AA23" s="50">
        <v>0.21839080459770116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0.38554216867469882</v>
      </c>
      <c r="AH23" s="47" t="s">
        <v>238</v>
      </c>
      <c r="AI23" s="54">
        <v>52300</v>
      </c>
    </row>
    <row r="24" spans="1:35">
      <c r="A24" s="44">
        <v>22</v>
      </c>
      <c r="B24" s="45" t="s">
        <v>324</v>
      </c>
      <c r="C24" s="107">
        <v>12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235</v>
      </c>
      <c r="K24" s="49">
        <v>0.22222222222222221</v>
      </c>
      <c r="L24" s="47" t="s">
        <v>297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191</v>
      </c>
      <c r="U24" s="51">
        <v>6733.333333333333</v>
      </c>
      <c r="V24" s="47" t="s">
        <v>164</v>
      </c>
      <c r="W24" s="51">
        <v>-5500</v>
      </c>
      <c r="X24" s="47" t="s">
        <v>228</v>
      </c>
      <c r="Y24" s="50">
        <v>0.20979020979020979</v>
      </c>
      <c r="Z24" s="47" t="s">
        <v>238</v>
      </c>
      <c r="AA24" s="50">
        <v>0.21621621621621623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161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191</v>
      </c>
      <c r="K25" s="49">
        <v>0.21428571428571427</v>
      </c>
      <c r="L25" s="47" t="s">
        <v>255</v>
      </c>
      <c r="M25" s="49">
        <v>0.23333333333333334</v>
      </c>
      <c r="N25" s="47" t="s">
        <v>175</v>
      </c>
      <c r="O25" s="49">
        <v>0.5</v>
      </c>
      <c r="P25" s="47" t="s">
        <v>272</v>
      </c>
      <c r="Q25" s="50">
        <v>0.2009685230024213</v>
      </c>
      <c r="R25" s="47" t="s">
        <v>114</v>
      </c>
      <c r="S25" s="50">
        <v>0.13341623734233435</v>
      </c>
      <c r="T25" s="47" t="s">
        <v>276</v>
      </c>
      <c r="U25" s="51">
        <v>6691</v>
      </c>
      <c r="V25" s="47" t="s">
        <v>272</v>
      </c>
      <c r="W25" s="51">
        <v>-5611.4285714285716</v>
      </c>
      <c r="X25" s="47" t="s">
        <v>244</v>
      </c>
      <c r="Y25" s="50">
        <v>0.20930232558139536</v>
      </c>
      <c r="Z25" s="47" t="s">
        <v>205</v>
      </c>
      <c r="AA25" s="50">
        <v>0.21428571428571427</v>
      </c>
      <c r="AB25" s="47" t="s">
        <v>258</v>
      </c>
      <c r="AC25" s="50">
        <v>0.52941176470588236</v>
      </c>
      <c r="AD25" s="47" t="s">
        <v>244</v>
      </c>
      <c r="AE25" s="50">
        <v>0.32</v>
      </c>
      <c r="AF25" s="47" t="s">
        <v>213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213</v>
      </c>
      <c r="C26" s="107">
        <v>10</v>
      </c>
      <c r="D26" s="45" t="s">
        <v>227</v>
      </c>
      <c r="E26" s="46">
        <v>-51.900000000000013</v>
      </c>
      <c r="F26" s="47" t="s">
        <v>277</v>
      </c>
      <c r="G26" s="59">
        <v>-4.0615384615384587</v>
      </c>
      <c r="H26" s="47" t="s">
        <v>272</v>
      </c>
      <c r="I26" s="48">
        <v>2.6</v>
      </c>
      <c r="J26" s="47" t="s">
        <v>164</v>
      </c>
      <c r="K26" s="49">
        <v>0.2</v>
      </c>
      <c r="L26" s="47" t="s">
        <v>265</v>
      </c>
      <c r="M26" s="49">
        <v>0.2413793103448276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235</v>
      </c>
      <c r="W26" s="51">
        <v>-5749.0566037735853</v>
      </c>
      <c r="X26" s="47" t="s">
        <v>203</v>
      </c>
      <c r="Y26" s="50">
        <v>0.20930232558139536</v>
      </c>
      <c r="Z26" s="47" t="s">
        <v>169</v>
      </c>
      <c r="AA26" s="50">
        <v>0.19856459330143542</v>
      </c>
      <c r="AB26" s="47" t="s">
        <v>272</v>
      </c>
      <c r="AC26" s="50">
        <v>0.5268817204301075</v>
      </c>
      <c r="AD26" s="47" t="s">
        <v>163</v>
      </c>
      <c r="AE26" s="50">
        <v>0.31818181818181818</v>
      </c>
      <c r="AF26" s="47" t="s">
        <v>333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162</v>
      </c>
      <c r="C27" s="107">
        <v>9</v>
      </c>
      <c r="D27" s="45" t="s">
        <v>180</v>
      </c>
      <c r="E27" s="46">
        <v>-52.6</v>
      </c>
      <c r="F27" s="47" t="s">
        <v>272</v>
      </c>
      <c r="G27" s="59">
        <v>-4.0945454545454529</v>
      </c>
      <c r="H27" s="47" t="s">
        <v>333</v>
      </c>
      <c r="I27" s="48">
        <v>2.625</v>
      </c>
      <c r="J27" s="47" t="s">
        <v>228</v>
      </c>
      <c r="K27" s="49">
        <v>0.2</v>
      </c>
      <c r="L27" s="47" t="s">
        <v>114</v>
      </c>
      <c r="M27" s="49">
        <v>0.24836601307189543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6545.2640402347024</v>
      </c>
      <c r="V27" s="47" t="s">
        <v>114</v>
      </c>
      <c r="W27" s="51">
        <v>-5814.3808255659123</v>
      </c>
      <c r="X27" s="47" t="s">
        <v>276</v>
      </c>
      <c r="Y27" s="50">
        <v>0.20443349753694581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276</v>
      </c>
      <c r="AE27" s="50">
        <v>0.31168831168831168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241</v>
      </c>
      <c r="C28" s="107">
        <v>9</v>
      </c>
      <c r="D28" s="45" t="s">
        <v>262</v>
      </c>
      <c r="E28" s="46">
        <v>-59.2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333</v>
      </c>
      <c r="O28" s="49">
        <v>0.5</v>
      </c>
      <c r="P28" s="47" t="s">
        <v>269</v>
      </c>
      <c r="Q28" s="50">
        <v>0.19727891156462585</v>
      </c>
      <c r="R28" s="47" t="s">
        <v>244</v>
      </c>
      <c r="S28" s="50">
        <v>0.13953488372093023</v>
      </c>
      <c r="T28" s="47" t="s">
        <v>272</v>
      </c>
      <c r="U28" s="51">
        <v>6460.2409638554218</v>
      </c>
      <c r="V28" s="47" t="s">
        <v>168</v>
      </c>
      <c r="W28" s="51">
        <v>-5835.7142857142853</v>
      </c>
      <c r="X28" s="47" t="s">
        <v>114</v>
      </c>
      <c r="Y28" s="50">
        <v>0.20323325635103925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238</v>
      </c>
      <c r="AE28" s="50">
        <v>0.3</v>
      </c>
      <c r="AF28" s="47" t="s">
        <v>114</v>
      </c>
      <c r="AG28" s="50">
        <v>0.36797988264878456</v>
      </c>
      <c r="AH28" s="47" t="s">
        <v>163</v>
      </c>
      <c r="AI28" s="54">
        <v>41700</v>
      </c>
    </row>
    <row r="29" spans="1:35">
      <c r="A29" s="44">
        <v>27</v>
      </c>
      <c r="B29" s="45" t="s">
        <v>258</v>
      </c>
      <c r="C29" s="107">
        <v>9</v>
      </c>
      <c r="D29" s="45" t="s">
        <v>333</v>
      </c>
      <c r="E29" s="46">
        <v>-59.699999999999996</v>
      </c>
      <c r="F29" s="47" t="s">
        <v>304</v>
      </c>
      <c r="G29" s="59">
        <v>-6.7880000000000003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333</v>
      </c>
      <c r="M29" s="49">
        <v>0.25</v>
      </c>
      <c r="N29" s="47" t="s">
        <v>195</v>
      </c>
      <c r="O29" s="49">
        <v>0.49152542372881358</v>
      </c>
      <c r="P29" s="47" t="s">
        <v>277</v>
      </c>
      <c r="Q29" s="50">
        <v>0.19702602230483271</v>
      </c>
      <c r="R29" s="47" t="s">
        <v>277</v>
      </c>
      <c r="S29" s="50">
        <v>0.14126394052044611</v>
      </c>
      <c r="T29" s="47" t="s">
        <v>269</v>
      </c>
      <c r="U29" s="51">
        <v>6444.8275862068967</v>
      </c>
      <c r="V29" s="47" t="s">
        <v>304</v>
      </c>
      <c r="W29" s="51">
        <v>-5882.1428571428569</v>
      </c>
      <c r="X29" s="47" t="s">
        <v>163</v>
      </c>
      <c r="Y29" s="50">
        <v>0.20289855072463769</v>
      </c>
      <c r="Z29" s="47" t="s">
        <v>255</v>
      </c>
      <c r="AA29" s="50">
        <v>0.18309859154929578</v>
      </c>
      <c r="AB29" s="47" t="s">
        <v>163</v>
      </c>
      <c r="AC29" s="50">
        <v>0.5</v>
      </c>
      <c r="AD29" s="47" t="s">
        <v>277</v>
      </c>
      <c r="AE29" s="50">
        <v>0.3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297</v>
      </c>
      <c r="C30" s="107">
        <v>9</v>
      </c>
      <c r="D30" s="45" t="s">
        <v>223</v>
      </c>
      <c r="E30" s="46">
        <v>-72.5</v>
      </c>
      <c r="F30" s="47" t="s">
        <v>333</v>
      </c>
      <c r="G30" s="59">
        <v>-7.4624999999999995</v>
      </c>
      <c r="H30" s="47" t="s">
        <v>277</v>
      </c>
      <c r="I30" s="48">
        <v>2.6666666666666665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238</v>
      </c>
      <c r="O30" s="49">
        <v>0.48</v>
      </c>
      <c r="P30" s="47" t="s">
        <v>228</v>
      </c>
      <c r="Q30" s="50">
        <v>0.19580419580419581</v>
      </c>
      <c r="R30" s="47" t="s">
        <v>335</v>
      </c>
      <c r="S30" s="50">
        <v>0.14285714285714285</v>
      </c>
      <c r="T30" s="47" t="s">
        <v>255</v>
      </c>
      <c r="U30" s="51">
        <v>6295.454545454545</v>
      </c>
      <c r="V30" s="47" t="s">
        <v>177</v>
      </c>
      <c r="W30" s="51">
        <v>-5950</v>
      </c>
      <c r="X30" s="47" t="s">
        <v>268</v>
      </c>
      <c r="Y30" s="50">
        <v>0.2</v>
      </c>
      <c r="Z30" s="47" t="s">
        <v>202</v>
      </c>
      <c r="AA30" s="50">
        <v>0.17647058823529413</v>
      </c>
      <c r="AB30" s="47" t="s">
        <v>167</v>
      </c>
      <c r="AC30" s="50">
        <v>0.5</v>
      </c>
      <c r="AD30" s="47" t="s">
        <v>228</v>
      </c>
      <c r="AE30" s="50">
        <v>0.29629629629629628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163</v>
      </c>
      <c r="C31" s="107">
        <v>8</v>
      </c>
      <c r="D31" s="45" t="s">
        <v>335</v>
      </c>
      <c r="E31" s="46">
        <v>-89.9</v>
      </c>
      <c r="F31" s="47" t="s">
        <v>228</v>
      </c>
      <c r="G31" s="59">
        <v>-8.8049999999999997</v>
      </c>
      <c r="H31" s="47" t="s">
        <v>241</v>
      </c>
      <c r="I31" s="48">
        <v>2.6666666666666665</v>
      </c>
      <c r="J31" s="47" t="s">
        <v>333</v>
      </c>
      <c r="K31" s="49">
        <v>0.125</v>
      </c>
      <c r="L31" s="47" t="s">
        <v>272</v>
      </c>
      <c r="M31" s="49">
        <v>0.27272727272727271</v>
      </c>
      <c r="N31" s="47" t="s">
        <v>304</v>
      </c>
      <c r="O31" s="49">
        <v>0.44</v>
      </c>
      <c r="P31" s="47" t="s">
        <v>238</v>
      </c>
      <c r="Q31" s="50">
        <v>0.18378378378378379</v>
      </c>
      <c r="R31" s="47" t="s">
        <v>297</v>
      </c>
      <c r="S31" s="50">
        <v>0.14492753623188406</v>
      </c>
      <c r="T31" s="47" t="s">
        <v>203</v>
      </c>
      <c r="U31" s="51">
        <v>6275</v>
      </c>
      <c r="V31" s="47" t="s">
        <v>213</v>
      </c>
      <c r="W31" s="51">
        <v>-5966.666666666667</v>
      </c>
      <c r="X31" s="47" t="s">
        <v>168</v>
      </c>
      <c r="Y31" s="50">
        <v>0.19718309859154928</v>
      </c>
      <c r="Z31" s="47" t="s">
        <v>262</v>
      </c>
      <c r="AA31" s="50">
        <v>0.17391304347826086</v>
      </c>
      <c r="AB31" s="47" t="s">
        <v>241</v>
      </c>
      <c r="AC31" s="50">
        <v>0.5</v>
      </c>
      <c r="AD31" s="47" t="s">
        <v>235</v>
      </c>
      <c r="AE31" s="50">
        <v>0.27631578947368424</v>
      </c>
      <c r="AF31" s="47" t="s">
        <v>235</v>
      </c>
      <c r="AG31" s="50">
        <v>0.34426229508196721</v>
      </c>
      <c r="AH31" s="47" t="s">
        <v>264</v>
      </c>
      <c r="AI31" s="54">
        <v>35600</v>
      </c>
    </row>
    <row r="32" spans="1:35">
      <c r="A32" s="44">
        <v>30</v>
      </c>
      <c r="B32" s="45" t="s">
        <v>333</v>
      </c>
      <c r="C32" s="107">
        <v>8</v>
      </c>
      <c r="D32" s="45" t="s">
        <v>199</v>
      </c>
      <c r="E32" s="46">
        <v>-97.4</v>
      </c>
      <c r="F32" s="47" t="s">
        <v>235</v>
      </c>
      <c r="G32" s="59">
        <v>-9.0577777777777744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168</v>
      </c>
      <c r="M32" s="49">
        <v>0.27777777777777779</v>
      </c>
      <c r="N32" s="47" t="s">
        <v>277</v>
      </c>
      <c r="O32" s="49">
        <v>0.4358974358974359</v>
      </c>
      <c r="P32" s="47" t="s">
        <v>191</v>
      </c>
      <c r="Q32" s="50">
        <v>0.18260869565217391</v>
      </c>
      <c r="R32" s="47" t="s">
        <v>304</v>
      </c>
      <c r="S32" s="50">
        <v>0.14814814814814814</v>
      </c>
      <c r="T32" s="47" t="s">
        <v>163</v>
      </c>
      <c r="U32" s="51">
        <v>5993.333333333333</v>
      </c>
      <c r="V32" s="47" t="s">
        <v>227</v>
      </c>
      <c r="W32" s="51">
        <v>-5992.8571428571431</v>
      </c>
      <c r="X32" s="47" t="s">
        <v>179</v>
      </c>
      <c r="Y32" s="50">
        <v>0.19083969465648856</v>
      </c>
      <c r="Z32" s="47" t="s">
        <v>258</v>
      </c>
      <c r="AA32" s="50">
        <v>0.171875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324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335</v>
      </c>
      <c r="C33" s="107">
        <v>7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335</v>
      </c>
      <c r="O33" s="49">
        <v>0.42857142857142855</v>
      </c>
      <c r="P33" s="47" t="s">
        <v>235</v>
      </c>
      <c r="Q33" s="50">
        <v>0.17528735632183909</v>
      </c>
      <c r="R33" s="47" t="s">
        <v>227</v>
      </c>
      <c r="S33" s="50">
        <v>0.15053763440860216</v>
      </c>
      <c r="T33" s="47" t="s">
        <v>168</v>
      </c>
      <c r="U33" s="51">
        <v>5988.3720930232557</v>
      </c>
      <c r="V33" s="47" t="s">
        <v>276</v>
      </c>
      <c r="W33" s="51">
        <v>-6205.405405405405</v>
      </c>
      <c r="X33" s="47" t="s">
        <v>216</v>
      </c>
      <c r="Y33" s="50">
        <v>0.18435754189944134</v>
      </c>
      <c r="Z33" s="47" t="s">
        <v>166</v>
      </c>
      <c r="AA33" s="50">
        <v>0.17142857142857143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213</v>
      </c>
      <c r="AI33" s="54">
        <v>34800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228</v>
      </c>
      <c r="I34" s="48">
        <v>2.7</v>
      </c>
      <c r="J34" s="47" t="s">
        <v>238</v>
      </c>
      <c r="K34" s="49">
        <v>0.08</v>
      </c>
      <c r="L34" s="47" t="s">
        <v>216</v>
      </c>
      <c r="M34" s="49">
        <v>0.29629629629629628</v>
      </c>
      <c r="N34" s="47" t="s">
        <v>272</v>
      </c>
      <c r="O34" s="49">
        <v>0.41818181818181815</v>
      </c>
      <c r="P34" s="47" t="s">
        <v>262</v>
      </c>
      <c r="Q34" s="50">
        <v>0.17391304347826086</v>
      </c>
      <c r="R34" s="47" t="s">
        <v>241</v>
      </c>
      <c r="S34" s="50">
        <v>0.15151515151515152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215</v>
      </c>
      <c r="AA34" s="50">
        <v>0.16666666666666666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276</v>
      </c>
      <c r="AG34" s="50">
        <v>0.32</v>
      </c>
      <c r="AH34" s="47" t="s">
        <v>333</v>
      </c>
      <c r="AI34" s="54">
        <v>34600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335</v>
      </c>
      <c r="I35" s="48">
        <v>2.7142857142857144</v>
      </c>
      <c r="J35" s="47" t="s">
        <v>213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235</v>
      </c>
      <c r="S35" s="50">
        <v>0.15229885057471265</v>
      </c>
      <c r="T35" s="47" t="s">
        <v>235</v>
      </c>
      <c r="U35" s="51">
        <v>5896.7213114754095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177</v>
      </c>
      <c r="AA35" s="50">
        <v>0.15789473684210525</v>
      </c>
      <c r="AB35" s="47" t="s">
        <v>277</v>
      </c>
      <c r="AC35" s="50">
        <v>0.44615384615384618</v>
      </c>
      <c r="AD35" s="47" t="s">
        <v>164</v>
      </c>
      <c r="AE35" s="50">
        <v>0.22580645161290322</v>
      </c>
      <c r="AF35" s="47" t="s">
        <v>241</v>
      </c>
      <c r="AG35" s="50">
        <v>0.26666666666666666</v>
      </c>
      <c r="AH35" s="47" t="s">
        <v>167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213</v>
      </c>
      <c r="G36" s="59">
        <v>-11.670000000000002</v>
      </c>
      <c r="H36" s="47" t="s">
        <v>223</v>
      </c>
      <c r="I36" s="48">
        <v>2.75</v>
      </c>
      <c r="J36" s="47" t="s">
        <v>324</v>
      </c>
      <c r="K36" s="49">
        <v>0</v>
      </c>
      <c r="L36" s="47" t="s">
        <v>228</v>
      </c>
      <c r="M36" s="49">
        <v>0.3</v>
      </c>
      <c r="N36" s="47" t="s">
        <v>228</v>
      </c>
      <c r="O36" s="49">
        <v>0.4</v>
      </c>
      <c r="P36" s="47" t="s">
        <v>215</v>
      </c>
      <c r="Q36" s="50">
        <v>0.16666666666666666</v>
      </c>
      <c r="R36" s="47" t="s">
        <v>264</v>
      </c>
      <c r="S36" s="50">
        <v>0.15384615384615385</v>
      </c>
      <c r="T36" s="47" t="s">
        <v>263</v>
      </c>
      <c r="U36" s="51">
        <v>5781.9819819819822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269</v>
      </c>
      <c r="AA36" s="50">
        <v>0.15646258503401361</v>
      </c>
      <c r="AB36" s="47" t="s">
        <v>324</v>
      </c>
      <c r="AC36" s="50">
        <v>0.41666666666666669</v>
      </c>
      <c r="AD36" s="47" t="s">
        <v>231</v>
      </c>
      <c r="AE36" s="50">
        <v>0.2</v>
      </c>
      <c r="AF36" s="47" t="s">
        <v>304</v>
      </c>
      <c r="AG36" s="50">
        <v>0.26190476190476192</v>
      </c>
      <c r="AH36" s="47" t="s">
        <v>241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258</v>
      </c>
      <c r="G37" s="59">
        <v>-11.955555555555556</v>
      </c>
      <c r="H37" s="47" t="s">
        <v>235</v>
      </c>
      <c r="I37" s="48">
        <v>2.7555555555555555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235</v>
      </c>
      <c r="O37" s="49">
        <v>0.4</v>
      </c>
      <c r="P37" s="47" t="s">
        <v>164</v>
      </c>
      <c r="Q37" s="50">
        <v>0.16528925619834711</v>
      </c>
      <c r="R37" s="47" t="s">
        <v>215</v>
      </c>
      <c r="S37" s="50">
        <v>0.16666666666666666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235</v>
      </c>
      <c r="Y37" s="50">
        <v>0.15804597701149425</v>
      </c>
      <c r="Z37" s="47" t="s">
        <v>333</v>
      </c>
      <c r="AA37" s="50">
        <v>0.14814814814814814</v>
      </c>
      <c r="AB37" s="47" t="s">
        <v>179</v>
      </c>
      <c r="AC37" s="50">
        <v>0.4</v>
      </c>
      <c r="AD37" s="47" t="s">
        <v>258</v>
      </c>
      <c r="AE37" s="50">
        <v>0.18181818181818182</v>
      </c>
      <c r="AF37" s="47" t="s">
        <v>169</v>
      </c>
      <c r="AG37" s="50">
        <v>0.25287356321839083</v>
      </c>
      <c r="AH37" s="47" t="s">
        <v>175</v>
      </c>
      <c r="AI37" s="54">
        <v>33600</v>
      </c>
    </row>
    <row r="38" spans="1:35">
      <c r="A38" s="44">
        <v>36</v>
      </c>
      <c r="B38" s="45" t="s">
        <v>208</v>
      </c>
      <c r="C38" s="107">
        <v>3</v>
      </c>
      <c r="D38" s="45" t="s">
        <v>114</v>
      </c>
      <c r="E38" s="46">
        <v>-131.60000000000016</v>
      </c>
      <c r="F38" s="47" t="s">
        <v>335</v>
      </c>
      <c r="G38" s="59">
        <v>-12.842857142857143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216</v>
      </c>
      <c r="Q38" s="50">
        <v>0.15083798882681565</v>
      </c>
      <c r="R38" s="47" t="s">
        <v>272</v>
      </c>
      <c r="S38" s="50">
        <v>0.16949152542372881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238</v>
      </c>
      <c r="Y38" s="50">
        <v>0.15675675675675677</v>
      </c>
      <c r="Z38" s="47" t="s">
        <v>265</v>
      </c>
      <c r="AA38" s="50">
        <v>0.14553990610328638</v>
      </c>
      <c r="AB38" s="47" t="s">
        <v>333</v>
      </c>
      <c r="AC38" s="50">
        <v>0.38461538461538464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324</v>
      </c>
      <c r="AI38" s="54">
        <v>32800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163</v>
      </c>
      <c r="M39" s="49">
        <v>0.375</v>
      </c>
      <c r="N39" s="47" t="s">
        <v>324</v>
      </c>
      <c r="O39" s="49">
        <v>0.33333333333333331</v>
      </c>
      <c r="P39" s="47" t="s">
        <v>213</v>
      </c>
      <c r="Q39" s="50">
        <v>0.14814814814814814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324</v>
      </c>
      <c r="Y39" s="50">
        <v>0.15584415584415584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235</v>
      </c>
      <c r="M40" s="49">
        <v>0.37777777777777777</v>
      </c>
      <c r="N40" s="47" t="s">
        <v>258</v>
      </c>
      <c r="O40" s="49">
        <v>0.33333333333333331</v>
      </c>
      <c r="P40" s="47" t="s">
        <v>333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4987.5</v>
      </c>
      <c r="V40" s="47" t="s">
        <v>255</v>
      </c>
      <c r="W40" s="51">
        <v>-6852.3809523809523</v>
      </c>
      <c r="X40" s="47" t="s">
        <v>169</v>
      </c>
      <c r="Y40" s="50">
        <v>0.15550239234449761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277</v>
      </c>
      <c r="E41" s="46">
        <v>-158.39999999999989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277</v>
      </c>
      <c r="M41" s="49">
        <v>0.38461538461538464</v>
      </c>
      <c r="N41" s="47" t="s">
        <v>262</v>
      </c>
      <c r="O41" s="49">
        <v>0.33333333333333331</v>
      </c>
      <c r="P41" s="47" t="s">
        <v>335</v>
      </c>
      <c r="Q41" s="50">
        <v>0.14285714285714285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238</v>
      </c>
      <c r="W41" s="51">
        <v>-6952.173913043478</v>
      </c>
      <c r="X41" s="47" t="s">
        <v>231</v>
      </c>
      <c r="Y41" s="50">
        <v>0.15384615384615385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213</v>
      </c>
      <c r="AE41" s="50">
        <v>0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223</v>
      </c>
      <c r="S42" s="50">
        <v>0.19047619047619047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241</v>
      </c>
      <c r="Y42" s="50">
        <v>0.15151515151515152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324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-26.958333333333332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324</v>
      </c>
      <c r="S43" s="50">
        <v>0.19480519480519481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180</v>
      </c>
      <c r="Y43" s="50">
        <v>0.14285714285714285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3.1666666666666665</v>
      </c>
      <c r="J44" s="47" t="s">
        <v>202</v>
      </c>
      <c r="K44" s="49">
        <v>0</v>
      </c>
      <c r="L44" s="47" t="s">
        <v>324</v>
      </c>
      <c r="M44" s="49">
        <v>0.5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324</v>
      </c>
      <c r="AA44" s="50">
        <v>9.0909090909090912E-2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8.1632653061224483E-2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269</v>
      </c>
      <c r="E46" s="46">
        <v>-223.90000000000003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7.792207792207792E-2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272</v>
      </c>
      <c r="E47" s="46">
        <v>-225.19999999999993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-242.09999999999994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324</v>
      </c>
      <c r="E49" s="46">
        <v>-323.5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-407.59999999999985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6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765</v>
      </c>
      <c r="C2" s="121"/>
      <c r="E2" s="32" t="s">
        <v>54</v>
      </c>
      <c r="F2" s="29" t="s">
        <v>20</v>
      </c>
      <c r="G2" s="12">
        <v>703</v>
      </c>
      <c r="H2" s="93">
        <f>IF(B$17=0,0,G2/B$17)</f>
        <v>0.58927074601844087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-62.745098039215684</v>
      </c>
      <c r="P2" s="79">
        <v>765</v>
      </c>
      <c r="Q2" s="63">
        <v>-48000</v>
      </c>
    </row>
    <row r="3" spans="1:17">
      <c r="A3" s="19" t="s">
        <v>8</v>
      </c>
      <c r="B3" s="122">
        <v>5629</v>
      </c>
      <c r="C3" s="123"/>
      <c r="E3" s="33" t="s">
        <v>181</v>
      </c>
      <c r="F3" s="30" t="s">
        <v>156</v>
      </c>
      <c r="G3" s="13">
        <v>618</v>
      </c>
      <c r="H3" s="94">
        <f>IF(B$17=0,0,G3/B$17)</f>
        <v>0.51802179379715008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-1.8300653594771241</v>
      </c>
      <c r="P3" s="80">
        <v>765</v>
      </c>
      <c r="Q3" s="64">
        <v>-1400</v>
      </c>
    </row>
    <row r="4" spans="1:17">
      <c r="A4" s="19" t="s">
        <v>6</v>
      </c>
      <c r="B4" s="124">
        <v>-131.60000000000016</v>
      </c>
      <c r="C4" s="125"/>
      <c r="E4" s="33" t="s">
        <v>184</v>
      </c>
      <c r="F4" s="30" t="s">
        <v>187</v>
      </c>
      <c r="G4" s="13">
        <v>597</v>
      </c>
      <c r="H4" s="94">
        <f>IF(B$17=0,0,G4/B$17)</f>
        <v>0.5004191114836547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-36.56207366984993</v>
      </c>
      <c r="P4" s="80">
        <v>733</v>
      </c>
      <c r="Q4" s="64">
        <v>-26800</v>
      </c>
    </row>
    <row r="5" spans="1:17">
      <c r="A5" s="19" t="s">
        <v>7</v>
      </c>
      <c r="B5" s="126">
        <f>IF(B$2=0,0,B$4/B$2)</f>
        <v>-0.17202614379084988</v>
      </c>
      <c r="C5" s="127"/>
      <c r="E5" s="33" t="s">
        <v>60</v>
      </c>
      <c r="F5" s="30" t="s">
        <v>24</v>
      </c>
      <c r="G5" s="13">
        <v>457</v>
      </c>
      <c r="H5" s="94">
        <f>IF(B$17=0,0,G5/B$17)</f>
        <v>0.38306789606035208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-21.461187214611872</v>
      </c>
      <c r="P5" s="80">
        <v>657</v>
      </c>
      <c r="Q5" s="64">
        <v>-14100</v>
      </c>
    </row>
    <row r="6" spans="1:17">
      <c r="A6" s="19" t="s">
        <v>1</v>
      </c>
      <c r="B6" s="128">
        <f>IF(B$2=0,0,(B$7*1+B$8*2+B$9*3+B$10*4)/B$2)</f>
        <v>2.4901960784313726</v>
      </c>
      <c r="C6" s="129"/>
      <c r="E6" s="33" t="s">
        <v>56</v>
      </c>
      <c r="F6" s="30" t="s">
        <v>185</v>
      </c>
      <c r="G6" s="13">
        <v>317</v>
      </c>
      <c r="H6" s="94">
        <f>IF(B$17=0,0,G6/B$17)</f>
        <v>0.26571668063704945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-2.2000000000000002</v>
      </c>
      <c r="P6" s="80">
        <v>500</v>
      </c>
      <c r="Q6" s="64">
        <v>-1100</v>
      </c>
    </row>
    <row r="7" spans="1:17">
      <c r="A7" s="19" t="s">
        <v>2</v>
      </c>
      <c r="B7" s="13">
        <v>196</v>
      </c>
      <c r="C7" s="6">
        <f t="shared" ref="C7:C12" si="2">IF(B$2=0,0,B7/B$2)</f>
        <v>0.25620915032679736</v>
      </c>
      <c r="E7" s="33" t="s">
        <v>57</v>
      </c>
      <c r="F7" s="30" t="s">
        <v>21</v>
      </c>
      <c r="G7" s="13">
        <v>273</v>
      </c>
      <c r="H7" s="94">
        <f>IF(B$17=0,0,G7/B$17)</f>
        <v>0.22883487007544007</v>
      </c>
      <c r="I7" s="56">
        <v>21</v>
      </c>
      <c r="K7" s="5">
        <v>5</v>
      </c>
      <c r="L7" s="61">
        <v>-14.199999999999992</v>
      </c>
      <c r="N7" s="76" t="s">
        <v>107</v>
      </c>
      <c r="O7" s="83">
        <f t="shared" si="0"/>
        <v>-53.797468354430379</v>
      </c>
      <c r="P7" s="80">
        <v>316</v>
      </c>
      <c r="Q7" s="64">
        <v>-17000</v>
      </c>
    </row>
    <row r="8" spans="1:17">
      <c r="A8" s="19" t="s">
        <v>3</v>
      </c>
      <c r="B8" s="13">
        <v>188</v>
      </c>
      <c r="C8" s="6">
        <f>IF(B$2=0,0,B8/B$2)</f>
        <v>0.24575163398692809</v>
      </c>
      <c r="E8" s="33" t="s">
        <v>55</v>
      </c>
      <c r="F8" s="30" t="s">
        <v>155</v>
      </c>
      <c r="G8" s="13">
        <v>256</v>
      </c>
      <c r="H8" s="94">
        <f>IF(B$17=0,0,G8/B$17)</f>
        <v>0.2145850796311819</v>
      </c>
      <c r="I8" s="56">
        <v>21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191</v>
      </c>
      <c r="C9" s="7">
        <f>IF(B$2=0,0,B9/B$2)</f>
        <v>0.24967320261437909</v>
      </c>
      <c r="E9" s="33" t="s">
        <v>59</v>
      </c>
      <c r="F9" s="30" t="s">
        <v>23</v>
      </c>
      <c r="G9" s="13">
        <v>190</v>
      </c>
      <c r="H9" s="94">
        <f>IF(B$17=0,0,G9/B$17)</f>
        <v>0.15926236378876782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190</v>
      </c>
      <c r="C10" s="7">
        <f>IF(B$2=0,0,B10/B$2)</f>
        <v>0.24836601307189543</v>
      </c>
      <c r="E10" s="33" t="s">
        <v>182</v>
      </c>
      <c r="F10" s="30" t="s">
        <v>19</v>
      </c>
      <c r="G10" s="13">
        <v>125</v>
      </c>
      <c r="H10" s="94">
        <f>IF(B$17=0,0,G10/B$17)</f>
        <v>0.10477787091366303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384</v>
      </c>
      <c r="C11" s="7">
        <f>IF(B$2=0,0,B11/B$2)</f>
        <v>0.50196078431372548</v>
      </c>
      <c r="E11" s="33" t="s">
        <v>58</v>
      </c>
      <c r="F11" s="30" t="s">
        <v>22</v>
      </c>
      <c r="G11" s="13">
        <v>83</v>
      </c>
      <c r="H11" s="94">
        <f>IF(B$17=0,0,G11/B$17)</f>
        <v>6.9572506286672262E-2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3.1372549019607843E-2</v>
      </c>
      <c r="E12" s="33" t="s">
        <v>77</v>
      </c>
      <c r="F12" s="30" t="s">
        <v>41</v>
      </c>
      <c r="G12" s="13">
        <v>54</v>
      </c>
      <c r="H12" s="94">
        <f>IF(B$17=0,0,G12/B$17)</f>
        <v>4.526404023470243E-2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0.38437500000000019</v>
      </c>
      <c r="P12" s="79">
        <v>192</v>
      </c>
      <c r="Q12" s="67">
        <v>73.80000000000004</v>
      </c>
    </row>
    <row r="13" spans="1:17">
      <c r="A13" s="22" t="s">
        <v>97</v>
      </c>
      <c r="B13" s="15">
        <v>1144</v>
      </c>
      <c r="C13" s="11">
        <f>IF(B$3=0,0,B13/B$3)</f>
        <v>0.20323325635103925</v>
      </c>
      <c r="E13" s="33" t="s">
        <v>183</v>
      </c>
      <c r="F13" s="30" t="s">
        <v>186</v>
      </c>
      <c r="G13" s="13">
        <v>35</v>
      </c>
      <c r="H13" s="94">
        <f>IF(B$17=0,0,G13/B$17)</f>
        <v>2.9337803855825649E-2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0.68802083333333119</v>
      </c>
      <c r="P13" s="80">
        <v>192</v>
      </c>
      <c r="Q13" s="68">
        <v>132.0999999999996</v>
      </c>
    </row>
    <row r="14" spans="1:17">
      <c r="A14" s="19" t="s">
        <v>94</v>
      </c>
      <c r="B14" s="13">
        <v>1283</v>
      </c>
      <c r="C14" s="6">
        <f>IF(B$3=0,0,B14/B$3)</f>
        <v>0.22792680760348197</v>
      </c>
      <c r="E14" s="33" t="s">
        <v>74</v>
      </c>
      <c r="F14" s="30" t="s">
        <v>38</v>
      </c>
      <c r="G14" s="13">
        <v>32</v>
      </c>
      <c r="H14" s="94">
        <f>IF(B$17=0,0,G14/B$17)</f>
        <v>2.6823134953897737E-2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-2.4343749999999997</v>
      </c>
      <c r="P14" s="80">
        <v>192</v>
      </c>
      <c r="Q14" s="68">
        <v>-467.39999999999992</v>
      </c>
    </row>
    <row r="15" spans="1:17">
      <c r="A15" s="18" t="s">
        <v>99</v>
      </c>
      <c r="B15" s="12">
        <f>B21</f>
        <v>622</v>
      </c>
      <c r="C15" s="4">
        <f>IF(B$13=0,0,B15/B$13)</f>
        <v>0.54370629370629375</v>
      </c>
      <c r="E15" s="33" t="s">
        <v>71</v>
      </c>
      <c r="F15" s="30" t="s">
        <v>35</v>
      </c>
      <c r="G15" s="13">
        <v>31</v>
      </c>
      <c r="H15" s="94">
        <f>IF(B$17=0,0,G15/B$17)</f>
        <v>2.5984911986588432E-2</v>
      </c>
      <c r="I15" s="56">
        <v>13</v>
      </c>
      <c r="K15" s="5">
        <v>13</v>
      </c>
      <c r="L15" s="61">
        <v>62.500000000000007</v>
      </c>
      <c r="N15" s="77" t="s">
        <v>159</v>
      </c>
      <c r="O15" s="87">
        <f>IF(P15=0,0,Q15/P15)</f>
        <v>0.67656249999999929</v>
      </c>
      <c r="P15" s="81">
        <v>192</v>
      </c>
      <c r="Q15" s="69">
        <v>129.89999999999986</v>
      </c>
    </row>
    <row r="16" spans="1:17">
      <c r="A16" s="18" t="s">
        <v>100</v>
      </c>
      <c r="B16" s="12">
        <f>B22</f>
        <v>434</v>
      </c>
      <c r="C16" s="4">
        <f>IF(B$14=0,0,B16/B$14)</f>
        <v>0.33826968043647698</v>
      </c>
      <c r="E16" s="33" t="s">
        <v>66</v>
      </c>
      <c r="F16" s="30" t="s">
        <v>30</v>
      </c>
      <c r="G16" s="13">
        <v>22</v>
      </c>
      <c r="H16" s="94">
        <f>IF(B$17=0,0,G16/B$17)</f>
        <v>1.8440905280804692E-2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1193</v>
      </c>
      <c r="C17" s="4">
        <f>IF(B$3=0,0,B17/B$3)</f>
        <v>0.21193817729614498</v>
      </c>
      <c r="E17" s="33" t="s">
        <v>67</v>
      </c>
      <c r="F17" s="30" t="s">
        <v>31</v>
      </c>
      <c r="G17" s="13">
        <v>16</v>
      </c>
      <c r="H17" s="94">
        <f>IF(B$17=0,0,G17/B$17)</f>
        <v>1.3411567476948869E-2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751</v>
      </c>
      <c r="C18" s="6">
        <f>IF(B$3=0,0,B18/B$3)</f>
        <v>0.13341623734233435</v>
      </c>
      <c r="E18" s="33" t="s">
        <v>69</v>
      </c>
      <c r="F18" s="30" t="s">
        <v>33</v>
      </c>
      <c r="G18" s="13">
        <v>12</v>
      </c>
      <c r="H18" s="94">
        <f>IF(B$17=0,0,G18/B$17)</f>
        <v>1.0058675607711651E-2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439</v>
      </c>
      <c r="C19" s="6">
        <f>IF(B$17=0,0,B19/B$17)</f>
        <v>0.36797988264878456</v>
      </c>
      <c r="E19" s="33" t="s">
        <v>78</v>
      </c>
      <c r="F19" s="30" t="s">
        <v>42</v>
      </c>
      <c r="G19" s="13">
        <v>11</v>
      </c>
      <c r="H19" s="94">
        <f>IF(B$17=0,0,G19/B$17)</f>
        <v>9.2204526404023462E-3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754</v>
      </c>
      <c r="C20" s="6">
        <f>IF(B$17=0,0,B20/B$17)</f>
        <v>0.63202011735121544</v>
      </c>
      <c r="E20" s="33" t="s">
        <v>62</v>
      </c>
      <c r="F20" s="30" t="s">
        <v>26</v>
      </c>
      <c r="G20" s="13">
        <v>9</v>
      </c>
      <c r="H20" s="94">
        <f>IF(B$17=0,0,G20/B$17)</f>
        <v>7.5440067057837385E-3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622</v>
      </c>
      <c r="C21" s="6">
        <f>IF(B$17=0,0,B21/B$17)</f>
        <v>0.52137468566638723</v>
      </c>
      <c r="E21" s="33" t="s">
        <v>61</v>
      </c>
      <c r="F21" s="30" t="s">
        <v>25</v>
      </c>
      <c r="G21" s="13">
        <v>7</v>
      </c>
      <c r="H21" s="94">
        <f>IF(B$17=0,0,G21/B$17)</f>
        <v>5.86756077116513E-3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434</v>
      </c>
      <c r="C22" s="6">
        <f>IF(B$17=0,0,B22/B$17)</f>
        <v>0.36378876781223807</v>
      </c>
      <c r="E22" s="33" t="s">
        <v>76</v>
      </c>
      <c r="F22" s="30" t="s">
        <v>40</v>
      </c>
      <c r="G22" s="13">
        <v>6</v>
      </c>
      <c r="H22" s="94">
        <f>IF(B$17=0,0,G22/B$17)</f>
        <v>5.0293378038558257E-3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137</v>
      </c>
      <c r="C23" s="6">
        <f>IF(B$17=0,0,B23/B$17)</f>
        <v>0.11483654652137469</v>
      </c>
      <c r="E23" s="33" t="s">
        <v>63</v>
      </c>
      <c r="F23" s="30" t="s">
        <v>27</v>
      </c>
      <c r="G23" s="13">
        <v>3</v>
      </c>
      <c r="H23" s="94">
        <f>IF(B$17=0,0,G23/B$17)</f>
        <v>2.5146689019279128E-3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6545.2640402347024</v>
      </c>
      <c r="C24" s="8">
        <v>7808500</v>
      </c>
      <c r="E24" s="33" t="s">
        <v>72</v>
      </c>
      <c r="F24" s="30" t="s">
        <v>36</v>
      </c>
      <c r="G24" s="13">
        <v>2</v>
      </c>
      <c r="H24" s="94">
        <f>IF(B$17=0,0,G24/B$17)</f>
        <v>1.6764459346186086E-3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7574.176548089592</v>
      </c>
      <c r="C25" s="98">
        <v>5748800</v>
      </c>
      <c r="E25" s="33" t="s">
        <v>75</v>
      </c>
      <c r="F25" s="30" t="s">
        <v>39</v>
      </c>
      <c r="G25" s="13">
        <v>2</v>
      </c>
      <c r="H25" s="94">
        <f>IF(B$17=0,0,G25/B$17)</f>
        <v>1.6764459346186086E-3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35.666666666666657</v>
      </c>
      <c r="P25" s="80">
        <v>36</v>
      </c>
      <c r="Q25" s="68">
        <v>1283.9999999999998</v>
      </c>
    </row>
    <row r="26" spans="1:17">
      <c r="A26" s="20" t="s">
        <v>134</v>
      </c>
      <c r="B26" s="97">
        <f>IF(B$16=0,0,C26/B$16)</f>
        <v>4745.852534562212</v>
      </c>
      <c r="C26" s="98">
        <v>2059700</v>
      </c>
      <c r="E26" s="33" t="s">
        <v>68</v>
      </c>
      <c r="F26" s="30" t="s">
        <v>32</v>
      </c>
      <c r="G26" s="13">
        <v>1</v>
      </c>
      <c r="H26" s="94">
        <f>IF(B$17=0,0,G26/B$17)</f>
        <v>8.3822296730930428E-4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-5814.3808255659123</v>
      </c>
      <c r="C27" s="98">
        <v>-4366600</v>
      </c>
      <c r="E27" s="33" t="s">
        <v>79</v>
      </c>
      <c r="F27" s="30" t="s">
        <v>43</v>
      </c>
      <c r="G27" s="13">
        <v>1</v>
      </c>
      <c r="H27" s="94">
        <f>IF(B$17=0,0,G27/B$17)</f>
        <v>8.3822296730930428E-4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8.3822296730930428E-4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8.3822296730930428E-4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14</v>
      </c>
      <c r="C32" s="9">
        <f>IF(B$3=0,0,B32/B$3)</f>
        <v>2.4871202700302007E-3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14.5037037037037</v>
      </c>
      <c r="P32" s="80">
        <v>27</v>
      </c>
      <c r="Q32" s="68">
        <v>391.59999999999991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269</v>
      </c>
      <c r="O33" s="86">
        <f>IF(P33=0,0,Q33/P33)</f>
        <v>13.939682539682531</v>
      </c>
      <c r="P33" s="80">
        <v>63</v>
      </c>
      <c r="Q33" s="68">
        <v>878.19999999999948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238</v>
      </c>
      <c r="O34" s="86">
        <f>IF(P34=0,0,Q34/P34)</f>
        <v>12.778666666666663</v>
      </c>
      <c r="P34" s="80">
        <v>75</v>
      </c>
      <c r="Q34" s="68">
        <v>958.39999999999964</v>
      </c>
    </row>
    <row r="35" spans="1:17">
      <c r="A35" s="52" t="s">
        <v>139</v>
      </c>
      <c r="B35" s="99">
        <v>130</v>
      </c>
      <c r="C35" s="102">
        <f t="shared" ref="C35:C47" si="3">IF(B$17=0,0,B35/B$17)</f>
        <v>0.10896898575020955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235</v>
      </c>
      <c r="O35" s="86">
        <f>IF(P35=0,0,Q35/P35)</f>
        <v>11.835555555555583</v>
      </c>
      <c r="P35" s="80">
        <v>135</v>
      </c>
      <c r="Q35" s="68">
        <v>1597.8000000000038</v>
      </c>
    </row>
    <row r="36" spans="1:17">
      <c r="A36" s="19" t="s">
        <v>135</v>
      </c>
      <c r="B36" s="13">
        <v>259</v>
      </c>
      <c r="C36" s="6">
        <f t="shared" si="3"/>
        <v>0.21709974853310982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260</v>
      </c>
      <c r="C37" s="6">
        <f t="shared" si="3"/>
        <v>0.2179379715004191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333</v>
      </c>
      <c r="O37" s="86">
        <f>IF(P37=0,0,Q37/P37)</f>
        <v>9.9500000000000011</v>
      </c>
      <c r="P37" s="80">
        <v>24</v>
      </c>
      <c r="Q37" s="68">
        <v>238.8</v>
      </c>
    </row>
    <row r="38" spans="1:17">
      <c r="A38" s="19" t="s">
        <v>137</v>
      </c>
      <c r="B38" s="100">
        <v>250</v>
      </c>
      <c r="C38" s="6">
        <f t="shared" si="3"/>
        <v>0.20955574182732606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146</v>
      </c>
      <c r="C39" s="6">
        <f t="shared" si="3"/>
        <v>0.12238055322715842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94</v>
      </c>
      <c r="C40" s="6">
        <f t="shared" si="3"/>
        <v>7.8792958927074608E-2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272</v>
      </c>
      <c r="O40" s="86">
        <f>IF(P40=0,0,Q40/P40)</f>
        <v>5.2951515151515149</v>
      </c>
      <c r="P40" s="80">
        <v>165</v>
      </c>
      <c r="Q40" s="68">
        <v>873.69999999999993</v>
      </c>
    </row>
    <row r="41" spans="1:17">
      <c r="A41" s="19" t="s">
        <v>141</v>
      </c>
      <c r="B41" s="100">
        <v>33</v>
      </c>
      <c r="C41" s="6">
        <f t="shared" si="3"/>
        <v>2.7661357921207042E-2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277</v>
      </c>
      <c r="O41" s="86">
        <f>IF(P41=0,0,Q41/P41)</f>
        <v>5.2777777777777937</v>
      </c>
      <c r="P41" s="80">
        <v>117</v>
      </c>
      <c r="Q41" s="68">
        <v>617.50000000000182</v>
      </c>
    </row>
    <row r="42" spans="1:17">
      <c r="A42" s="19" t="s">
        <v>142</v>
      </c>
      <c r="B42" s="100">
        <v>11</v>
      </c>
      <c r="C42" s="6">
        <f t="shared" si="3"/>
        <v>9.2204526404023462E-3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227</v>
      </c>
      <c r="O42" s="86">
        <f>IF(P42=0,0,Q42/P42)</f>
        <v>4.704761904761904</v>
      </c>
      <c r="P42" s="80">
        <v>42</v>
      </c>
      <c r="Q42" s="68">
        <v>197.59999999999997</v>
      </c>
    </row>
    <row r="43" spans="1:17">
      <c r="A43" s="19" t="s">
        <v>143</v>
      </c>
      <c r="B43" s="100">
        <v>6</v>
      </c>
      <c r="C43" s="6">
        <f t="shared" si="3"/>
        <v>5.0293378038558257E-3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8.3822296730930428E-4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2.5146689019279128E-3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-11.09417989417992</v>
      </c>
      <c r="P54" s="80">
        <v>189</v>
      </c>
      <c r="Q54" s="68">
        <v>-2096.8000000000047</v>
      </c>
    </row>
    <row r="55" spans="11:17">
      <c r="K55" s="5">
        <v>53</v>
      </c>
      <c r="L55" s="61">
        <v>-10.1</v>
      </c>
      <c r="N55" s="76" t="s">
        <v>168</v>
      </c>
      <c r="O55" s="86">
        <f>IF(P55=0,0,Q55/P55)</f>
        <v>-11.807407407407409</v>
      </c>
      <c r="P55" s="80">
        <v>54</v>
      </c>
      <c r="Q55" s="68">
        <v>-637.6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-14.599999999999985</v>
      </c>
      <c r="P56" s="80">
        <v>171</v>
      </c>
      <c r="Q56" s="68">
        <v>-2496.5999999999976</v>
      </c>
    </row>
    <row r="57" spans="11:17">
      <c r="K57" s="5">
        <v>55</v>
      </c>
      <c r="L57" s="61">
        <v>20.799999999999997</v>
      </c>
      <c r="N57" s="76" t="s">
        <v>167</v>
      </c>
      <c r="O57" s="86">
        <f>IF(P57=0,0,Q57/P57)</f>
        <v>-18.666666666666664</v>
      </c>
      <c r="P57" s="80">
        <v>3</v>
      </c>
      <c r="Q57" s="68">
        <v>-55.999999999999993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-21.677999999999987</v>
      </c>
      <c r="P58" s="80">
        <v>150</v>
      </c>
      <c r="Q58" s="68">
        <v>-3251.699999999998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0.87356321839080464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632.14285714285711</v>
      </c>
      <c r="P2" s="79">
        <v>56</v>
      </c>
      <c r="Q2" s="63">
        <v>35400</v>
      </c>
    </row>
    <row r="3" spans="1:17">
      <c r="A3" s="19" t="s">
        <v>8</v>
      </c>
      <c r="B3" s="122">
        <v>418</v>
      </c>
      <c r="C3" s="123"/>
      <c r="E3" s="33" t="s">
        <v>184</v>
      </c>
      <c r="F3" s="30" t="s">
        <v>187</v>
      </c>
      <c r="G3" s="13">
        <v>61</v>
      </c>
      <c r="H3" s="94">
        <f>IF(B$17=0,0,G3/B$17)</f>
        <v>0.70114942528735635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1353.5714285714287</v>
      </c>
      <c r="P3" s="80">
        <v>56</v>
      </c>
      <c r="Q3" s="64">
        <v>75800</v>
      </c>
    </row>
    <row r="4" spans="1:17">
      <c r="A4" s="19" t="s">
        <v>6</v>
      </c>
      <c r="B4" s="124">
        <v>606.6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0.45977011494252873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1107.2727272727273</v>
      </c>
      <c r="P4" s="80">
        <v>55</v>
      </c>
      <c r="Q4" s="64">
        <v>60900</v>
      </c>
    </row>
    <row r="5" spans="1:17">
      <c r="A5" s="19" t="s">
        <v>7</v>
      </c>
      <c r="B5" s="126">
        <f>IF(B$2=0,0,B$4/B$2)</f>
        <v>10.832142857142857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0.32183908045977011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0.31034482758620691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19</v>
      </c>
      <c r="C7" s="6">
        <f t="shared" ref="C7:C12" si="2">IF(B$2=0,0,B7/B$2)</f>
        <v>0.3392857142857143</v>
      </c>
      <c r="E7" s="33" t="s">
        <v>59</v>
      </c>
      <c r="F7" s="30" t="s">
        <v>23</v>
      </c>
      <c r="G7" s="13">
        <v>23</v>
      </c>
      <c r="H7" s="94">
        <f>IF(B$17=0,0,G7/B$17)</f>
        <v>0.26436781609195403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0.2857142857142857</v>
      </c>
      <c r="E8" s="33" t="s">
        <v>55</v>
      </c>
      <c r="F8" s="30" t="s">
        <v>155</v>
      </c>
      <c r="G8" s="13">
        <v>20</v>
      </c>
      <c r="H8" s="94">
        <f>IF(B$17=0,0,G8/B$17)</f>
        <v>0.22988505747126436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11</v>
      </c>
      <c r="C9" s="7">
        <f>IF(B$2=0,0,B9/B$2)</f>
        <v>0.19642857142857142</v>
      </c>
      <c r="E9" s="33" t="s">
        <v>56</v>
      </c>
      <c r="F9" s="30" t="s">
        <v>185</v>
      </c>
      <c r="G9" s="13">
        <v>15</v>
      </c>
      <c r="H9" s="94">
        <f>IF(B$17=0,0,G9/B$17)</f>
        <v>0.17241379310344829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0.17857142857142858</v>
      </c>
      <c r="E10" s="33" t="s">
        <v>58</v>
      </c>
      <c r="F10" s="30" t="s">
        <v>22</v>
      </c>
      <c r="G10" s="13">
        <v>8</v>
      </c>
      <c r="H10" s="94">
        <f>IF(B$17=0,0,G10/B$17)</f>
        <v>9.1954022988505746E-2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0.625</v>
      </c>
      <c r="E11" s="33" t="s">
        <v>182</v>
      </c>
      <c r="F11" s="30" t="s">
        <v>19</v>
      </c>
      <c r="G11" s="13">
        <v>7</v>
      </c>
      <c r="H11" s="94">
        <f>IF(B$17=0,0,G11/B$17)</f>
        <v>8.0459770114942528E-2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77</v>
      </c>
      <c r="F12" s="30" t="s">
        <v>41</v>
      </c>
      <c r="G12" s="13">
        <v>7</v>
      </c>
      <c r="H12" s="94">
        <f>IF(B$17=0,0,G12/B$17)</f>
        <v>8.0459770114942528E-2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65</v>
      </c>
      <c r="C13" s="11">
        <f>IF(B$3=0,0,B13/B$3)</f>
        <v>0.15550239234449761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83</v>
      </c>
      <c r="C14" s="6">
        <f>IF(B$3=0,0,B14/B$3)</f>
        <v>0.19856459330143542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15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0.61538461538461542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29</v>
      </c>
      <c r="C16" s="4">
        <f>IF(B$14=0,0,B16/B$14)</f>
        <v>0.3493975903614458</v>
      </c>
      <c r="E16" s="33" t="s">
        <v>68</v>
      </c>
      <c r="F16" s="30" t="s">
        <v>32</v>
      </c>
      <c r="G16" s="13">
        <v>1</v>
      </c>
      <c r="H16" s="94">
        <f>IF(B$17=0,0,G16/B$17)</f>
        <v>1.1494252873563218E-2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0.20813397129186603</v>
      </c>
      <c r="E17" s="33" t="s">
        <v>69</v>
      </c>
      <c r="F17" s="30" t="s">
        <v>33</v>
      </c>
      <c r="G17" s="13">
        <v>1</v>
      </c>
      <c r="H17" s="94">
        <f>IF(B$17=0,0,G17/B$17)</f>
        <v>1.1494252873563218E-2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9.8086124401913874E-2</v>
      </c>
      <c r="E18" s="33" t="s">
        <v>71</v>
      </c>
      <c r="F18" s="30" t="s">
        <v>35</v>
      </c>
      <c r="G18" s="13">
        <v>1</v>
      </c>
      <c r="H18" s="94">
        <f>IF(B$17=0,0,G18/B$17)</f>
        <v>1.1494252873563218E-2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0.25287356321839083</v>
      </c>
      <c r="E19" s="33" t="s">
        <v>74</v>
      </c>
      <c r="F19" s="30" t="s">
        <v>38</v>
      </c>
      <c r="G19" s="13">
        <v>1</v>
      </c>
      <c r="H19" s="94">
        <f>IF(B$17=0,0,G19/B$17)</f>
        <v>1.1494252873563218E-2</v>
      </c>
      <c r="I19" s="56">
        <v>18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65</v>
      </c>
      <c r="C20" s="6">
        <f>IF(B$17=0,0,B20/B$17)</f>
        <v>0.74712643678160917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40</v>
      </c>
      <c r="C21" s="6">
        <f>IF(B$17=0,0,B21/B$17)</f>
        <v>0.45977011494252873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0.33333333333333331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0.20689655172413793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7649.4252873563219</v>
      </c>
      <c r="C24" s="8">
        <v>665500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5.7471264367816091E-2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4"/>
        <v>0.18390804597701149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27</v>
      </c>
      <c r="C38" s="6">
        <f t="shared" si="4"/>
        <v>0.31034482758620691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8.0459770114942528E-2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6.8965517241379309E-2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1.1494252873563218E-2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-21.4</v>
      </c>
      <c r="P48" s="80">
        <v>1</v>
      </c>
      <c r="Q48" s="68">
        <v>-21.4</v>
      </c>
    </row>
    <row r="49" spans="11:17">
      <c r="K49" s="5">
        <v>47</v>
      </c>
      <c r="L49" s="61">
        <v>692.6</v>
      </c>
      <c r="N49" s="76" t="s">
        <v>276</v>
      </c>
      <c r="O49" s="86">
        <f t="shared" si="3"/>
        <v>-21.475000000000001</v>
      </c>
      <c r="P49" s="80">
        <v>4</v>
      </c>
      <c r="Q49" s="68">
        <v>-85.9</v>
      </c>
    </row>
    <row r="50" spans="11:17">
      <c r="K50" s="5">
        <v>48</v>
      </c>
      <c r="L50" s="61">
        <v>721.1</v>
      </c>
      <c r="N50" s="76" t="s">
        <v>235</v>
      </c>
      <c r="O50" s="86">
        <f t="shared" si="3"/>
        <v>-21.671428571428574</v>
      </c>
      <c r="P50" s="80">
        <v>7</v>
      </c>
      <c r="Q50" s="68">
        <v>-151.70000000000002</v>
      </c>
    </row>
    <row r="51" spans="11:17">
      <c r="K51" s="5">
        <v>49</v>
      </c>
      <c r="L51" s="61">
        <v>732</v>
      </c>
      <c r="N51" s="76" t="s">
        <v>241</v>
      </c>
      <c r="O51" s="86">
        <f t="shared" si="3"/>
        <v>-23.799999999999997</v>
      </c>
      <c r="P51" s="80">
        <v>1</v>
      </c>
      <c r="Q51" s="68">
        <v>-23.799999999999997</v>
      </c>
    </row>
    <row r="52" spans="11:17">
      <c r="K52" s="5">
        <v>50</v>
      </c>
      <c r="L52" s="61">
        <v>737.5</v>
      </c>
      <c r="N52" s="76" t="s">
        <v>263</v>
      </c>
      <c r="O52" s="86">
        <f t="shared" si="3"/>
        <v>-26.737500000000001</v>
      </c>
      <c r="P52" s="80">
        <v>8</v>
      </c>
      <c r="Q52" s="68">
        <v>-213.9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</sheetData>
  <sortState xmlns:xlrd2="http://schemas.microsoft.com/office/spreadsheetml/2017/richdata2" ref="E2:I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29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23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16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21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0.65573770491803274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-1346.6666666666667</v>
      </c>
      <c r="P2" s="79">
        <v>45</v>
      </c>
      <c r="Q2" s="63">
        <v>-60600</v>
      </c>
    </row>
    <row r="3" spans="1:17">
      <c r="A3" s="19" t="s">
        <v>8</v>
      </c>
      <c r="B3" s="122">
        <v>348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0.52459016393442626</v>
      </c>
      <c r="I3" s="56">
        <v>22</v>
      </c>
      <c r="K3" s="5">
        <v>1</v>
      </c>
      <c r="L3" s="61">
        <v>-53.7</v>
      </c>
      <c r="N3" s="76" t="s">
        <v>104</v>
      </c>
      <c r="O3" s="83">
        <f t="shared" si="0"/>
        <v>222.22222222222223</v>
      </c>
      <c r="P3" s="80">
        <v>45</v>
      </c>
      <c r="Q3" s="64">
        <v>10000</v>
      </c>
    </row>
    <row r="4" spans="1:17">
      <c r="A4" s="19" t="s">
        <v>6</v>
      </c>
      <c r="B4" s="124">
        <v>-407.59999999999985</v>
      </c>
      <c r="C4" s="125"/>
      <c r="E4" s="33" t="s">
        <v>184</v>
      </c>
      <c r="F4" s="30" t="s">
        <v>187</v>
      </c>
      <c r="G4" s="13">
        <v>32</v>
      </c>
      <c r="H4" s="94">
        <f>IF(B$17=0,0,G4/B$17)</f>
        <v>0.52459016393442626</v>
      </c>
      <c r="I4" s="56">
        <v>15</v>
      </c>
      <c r="K4" s="5">
        <v>2</v>
      </c>
      <c r="L4" s="61">
        <v>-70.800000000000011</v>
      </c>
      <c r="N4" s="76" t="s">
        <v>105</v>
      </c>
      <c r="O4" s="83">
        <f t="shared" si="0"/>
        <v>-1175</v>
      </c>
      <c r="P4" s="80">
        <v>44</v>
      </c>
      <c r="Q4" s="64">
        <v>-51700</v>
      </c>
    </row>
    <row r="5" spans="1:17">
      <c r="A5" s="19" t="s">
        <v>7</v>
      </c>
      <c r="B5" s="126">
        <f>IF(B$2=0,0,B$4/B$2)</f>
        <v>-9.0577777777777744</v>
      </c>
      <c r="C5" s="127"/>
      <c r="E5" s="33" t="s">
        <v>60</v>
      </c>
      <c r="F5" s="30" t="s">
        <v>24</v>
      </c>
      <c r="G5" s="13">
        <v>23</v>
      </c>
      <c r="H5" s="94">
        <f>IF(B$17=0,0,G5/B$17)</f>
        <v>0.37704918032786883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-548.78048780487802</v>
      </c>
      <c r="P5" s="80">
        <v>41</v>
      </c>
      <c r="Q5" s="64">
        <v>-22500</v>
      </c>
    </row>
    <row r="6" spans="1:17">
      <c r="A6" s="19" t="s">
        <v>1</v>
      </c>
      <c r="B6" s="128">
        <f>IF(B$2=0,0,(B$7*1+B$8*2+B$9*3+B$10*4)/B$2)</f>
        <v>2.7555555555555555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0.26229508196721313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-102.94117647058823</v>
      </c>
      <c r="P6" s="80">
        <v>34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55</v>
      </c>
      <c r="F7" s="30" t="s">
        <v>155</v>
      </c>
      <c r="G7" s="13">
        <v>13</v>
      </c>
      <c r="H7" s="94">
        <f>IF(B$17=0,0,G7/B$17)</f>
        <v>0.21311475409836064</v>
      </c>
      <c r="I7" s="56">
        <v>22</v>
      </c>
      <c r="K7" s="5">
        <v>5</v>
      </c>
      <c r="L7" s="61">
        <v>-168.90000000000003</v>
      </c>
      <c r="N7" s="76" t="s">
        <v>107</v>
      </c>
      <c r="O7" s="83">
        <f t="shared" si="0"/>
        <v>-627.27272727272725</v>
      </c>
      <c r="P7" s="80">
        <v>22</v>
      </c>
      <c r="Q7" s="64">
        <v>-13800</v>
      </c>
    </row>
    <row r="8" spans="1:17">
      <c r="A8" s="19" t="s">
        <v>3</v>
      </c>
      <c r="B8" s="13">
        <v>8</v>
      </c>
      <c r="C8" s="6">
        <f>IF(B$2=0,0,B8/B$2)</f>
        <v>0.17777777777777778</v>
      </c>
      <c r="E8" s="33" t="s">
        <v>57</v>
      </c>
      <c r="F8" s="30" t="s">
        <v>21</v>
      </c>
      <c r="G8" s="13">
        <v>13</v>
      </c>
      <c r="H8" s="94">
        <f>IF(B$17=0,0,G8/B$17)</f>
        <v>0.21311475409836064</v>
      </c>
      <c r="I8" s="56">
        <v>22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0.22222222222222221</v>
      </c>
      <c r="E9" s="33" t="s">
        <v>59</v>
      </c>
      <c r="F9" s="30" t="s">
        <v>23</v>
      </c>
      <c r="G9" s="13">
        <v>7</v>
      </c>
      <c r="H9" s="94">
        <f>IF(B$17=0,0,G9/B$17)</f>
        <v>0.11475409836065574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0.37777777777777777</v>
      </c>
      <c r="E10" s="33" t="s">
        <v>182</v>
      </c>
      <c r="F10" s="30" t="s">
        <v>19</v>
      </c>
      <c r="G10" s="13">
        <v>6</v>
      </c>
      <c r="H10" s="94">
        <f>IF(B$17=0,0,G10/B$17)</f>
        <v>9.8360655737704916E-2</v>
      </c>
      <c r="I10" s="56">
        <v>19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</v>
      </c>
      <c r="E11" s="33" t="s">
        <v>61</v>
      </c>
      <c r="F11" s="30" t="s">
        <v>25</v>
      </c>
      <c r="G11" s="13">
        <v>1</v>
      </c>
      <c r="H11" s="94">
        <f>IF(B$17=0,0,G11/B$17)</f>
        <v>1.6393442622950821E-2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4.4444444444444446E-2</v>
      </c>
      <c r="E12" s="33" t="s">
        <v>66</v>
      </c>
      <c r="F12" s="30" t="s">
        <v>30</v>
      </c>
      <c r="G12" s="13">
        <v>1</v>
      </c>
      <c r="H12" s="94">
        <f>IF(B$17=0,0,G12/B$17)</f>
        <v>1.6393442622950821E-2</v>
      </c>
      <c r="I12" s="56">
        <v>14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55</v>
      </c>
      <c r="C13" s="11">
        <f>IF(B$3=0,0,B13/B$3)</f>
        <v>0.15804597701149425</v>
      </c>
      <c r="E13" s="33" t="s">
        <v>183</v>
      </c>
      <c r="F13" s="30" t="s">
        <v>186</v>
      </c>
      <c r="G13" s="13">
        <v>1</v>
      </c>
      <c r="H13" s="94">
        <f>IF(B$17=0,0,G13/B$17)</f>
        <v>1.6393442622950821E-2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-1.2111111111111112</v>
      </c>
      <c r="P13" s="80">
        <v>9</v>
      </c>
      <c r="Q13" s="68">
        <v>-10.900000000000002</v>
      </c>
    </row>
    <row r="14" spans="1:17">
      <c r="A14" s="19" t="s">
        <v>94</v>
      </c>
      <c r="B14" s="13">
        <v>76</v>
      </c>
      <c r="C14" s="6">
        <f>IF(B$3=0,0,B14/B$3)</f>
        <v>0.21839080459770116</v>
      </c>
      <c r="E14" s="33" t="s">
        <v>71</v>
      </c>
      <c r="F14" s="30" t="s">
        <v>35</v>
      </c>
      <c r="G14" s="13">
        <v>1</v>
      </c>
      <c r="H14" s="94">
        <f>IF(B$17=0,0,G14/B$17)</f>
        <v>1.6393442622950821E-2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32</v>
      </c>
      <c r="C15" s="4">
        <f>IF(B$13=0,0,B15/B$13)</f>
        <v>0.58181818181818179</v>
      </c>
      <c r="E15" s="33" t="s">
        <v>76</v>
      </c>
      <c r="F15" s="30" t="s">
        <v>40</v>
      </c>
      <c r="G15" s="13">
        <v>1</v>
      </c>
      <c r="H15" s="94">
        <f>IF(B$17=0,0,G15/B$17)</f>
        <v>1.6393442622950821E-2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21</v>
      </c>
      <c r="C16" s="4">
        <f>IF(B$14=0,0,B16/B$14)</f>
        <v>0.27631578947368424</v>
      </c>
      <c r="E16" s="33" t="s">
        <v>77</v>
      </c>
      <c r="F16" s="30" t="s">
        <v>41</v>
      </c>
      <c r="G16" s="13">
        <v>1</v>
      </c>
      <c r="H16" s="94">
        <f>IF(B$17=0,0,G16/B$17)</f>
        <v>1.6393442622950821E-2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61</v>
      </c>
      <c r="C17" s="4">
        <f>IF(B$3=0,0,B17/B$3)</f>
        <v>0.17528735632183909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0.15229885057471265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0.34426229508196721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40</v>
      </c>
      <c r="C20" s="6">
        <f>IF(B$17=0,0,B20/B$17)</f>
        <v>0.65573770491803274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0.52459016393442626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>IF(P21=0,0,Q21/P21)</f>
        <v>14.166666666666666</v>
      </c>
      <c r="P21" s="80">
        <v>3</v>
      </c>
      <c r="Q21" s="68">
        <v>42.5</v>
      </c>
    </row>
    <row r="22" spans="1:17">
      <c r="A22" s="19" t="s">
        <v>149</v>
      </c>
      <c r="B22" s="13">
        <v>21</v>
      </c>
      <c r="C22" s="6">
        <f>IF(B$17=0,0,B22/B$17)</f>
        <v>0.34426229508196721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0.13114754098360656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>IF(P23=0,0,Q23/P23)</f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5896.7213114754095</v>
      </c>
      <c r="C24" s="8">
        <v>359700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216</v>
      </c>
      <c r="O24" s="86">
        <f>IF(P24=0,0,Q24/P24)</f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>IF(P25=0,0,Q25/P25)</f>
        <v>-5.9312500000000004</v>
      </c>
      <c r="P25" s="80">
        <v>16</v>
      </c>
      <c r="Q25" s="68">
        <v>-94.9</v>
      </c>
    </row>
    <row r="26" spans="1:17">
      <c r="A26" s="20" t="s">
        <v>134</v>
      </c>
      <c r="B26" s="97">
        <f>IF(B$16=0,0,C26/B$16)</f>
        <v>3704.7619047619046</v>
      </c>
      <c r="C26" s="98">
        <v>77800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>IF(P26=0,0,Q26/P26)</f>
        <v>-8.2545454545454522</v>
      </c>
      <c r="P26" s="80">
        <v>11</v>
      </c>
      <c r="Q26" s="68">
        <v>-90.799999999999969</v>
      </c>
    </row>
    <row r="27" spans="1:17">
      <c r="A27" s="20" t="s">
        <v>132</v>
      </c>
      <c r="B27" s="97">
        <f>IF(B$18=0,0,C27/B$18)</f>
        <v>-5749.0566037735853</v>
      </c>
      <c r="C27" s="98">
        <v>-304700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K28" s="5">
        <v>26</v>
      </c>
      <c r="L28" s="61">
        <v>-416.09999999999997</v>
      </c>
      <c r="N28" s="76" t="s">
        <v>276</v>
      </c>
      <c r="O28" s="86">
        <f>IF(P28=0,0,Q28/P28)</f>
        <v>-20.322222222222216</v>
      </c>
      <c r="P28" s="80">
        <v>18</v>
      </c>
      <c r="Q28" s="68">
        <v>-365.7999999999999</v>
      </c>
    </row>
    <row r="29" spans="1:17">
      <c r="A29" s="19" t="s">
        <v>131</v>
      </c>
      <c r="B29" s="13">
        <v>30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2.8735632183908046E-3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195</v>
      </c>
      <c r="O33" s="86">
        <f>IF(P33=0,0,Q33/P33)</f>
        <v>-27.309999999999992</v>
      </c>
      <c r="P33" s="80">
        <v>10</v>
      </c>
      <c r="Q33" s="68">
        <v>-273.09999999999991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263</v>
      </c>
      <c r="O34" s="86">
        <f>IF(P34=0,0,Q34/P34)</f>
        <v>-29.687499999999996</v>
      </c>
      <c r="P34" s="80">
        <v>16</v>
      </c>
      <c r="Q34" s="68">
        <v>-474.99999999999994</v>
      </c>
    </row>
    <row r="35" spans="1:17">
      <c r="A35" s="52" t="s">
        <v>139</v>
      </c>
      <c r="B35" s="99">
        <v>8</v>
      </c>
      <c r="C35" s="102">
        <f t="shared" ref="C35:C47" si="3">IF(B$17=0,0,B35/B$17)</f>
        <v>0.13114754098360656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17</v>
      </c>
      <c r="C36" s="6">
        <f t="shared" si="3"/>
        <v>0.27868852459016391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7</v>
      </c>
      <c r="C37" s="6">
        <f t="shared" si="3"/>
        <v>0.11475409836065574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19</v>
      </c>
      <c r="C38" s="6">
        <f t="shared" si="3"/>
        <v>0.31147540983606559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0.11475409836065574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3"/>
        <v>4.9180327868852458E-2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20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24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13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25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37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26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20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7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11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30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9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19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24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12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181</v>
      </c>
      <c r="F2" s="29" t="s">
        <v>156</v>
      </c>
      <c r="G2" s="12">
        <v>59</v>
      </c>
      <c r="H2" s="93">
        <f>IF(B$17=0,0,G2/B$17)</f>
        <v>0.53153153153153154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1226</v>
      </c>
      <c r="P2" s="79">
        <v>50</v>
      </c>
      <c r="Q2" s="63">
        <v>61300</v>
      </c>
    </row>
    <row r="3" spans="1:17">
      <c r="A3" s="19" t="s">
        <v>8</v>
      </c>
      <c r="B3" s="122">
        <v>391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0.44144144144144143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1154</v>
      </c>
      <c r="P3" s="80">
        <v>50</v>
      </c>
      <c r="Q3" s="64">
        <v>57700</v>
      </c>
    </row>
    <row r="4" spans="1:17">
      <c r="A4" s="19" t="s">
        <v>6</v>
      </c>
      <c r="B4" s="124">
        <v>808.9000000000002</v>
      </c>
      <c r="C4" s="125"/>
      <c r="E4" s="33" t="s">
        <v>54</v>
      </c>
      <c r="F4" s="30" t="s">
        <v>20</v>
      </c>
      <c r="G4" s="13">
        <v>48</v>
      </c>
      <c r="H4" s="94">
        <f>IF(B$17=0,0,G4/B$17)</f>
        <v>0.43243243243243246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473.46938775510205</v>
      </c>
      <c r="P4" s="80">
        <v>49</v>
      </c>
      <c r="Q4" s="64">
        <v>23200</v>
      </c>
    </row>
    <row r="5" spans="1:17">
      <c r="A5" s="19" t="s">
        <v>7</v>
      </c>
      <c r="B5" s="126">
        <f>IF(B$2=0,0,B$4/B$2)</f>
        <v>16.178000000000004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0.32432432432432434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1050</v>
      </c>
      <c r="P5" s="80">
        <v>46</v>
      </c>
      <c r="Q5" s="64">
        <v>48300</v>
      </c>
    </row>
    <row r="6" spans="1:17">
      <c r="A6" s="19" t="s">
        <v>1</v>
      </c>
      <c r="B6" s="128">
        <f>IF(B$2=0,0,(B$7*1+B$8*2+B$9*3+B$10*4)/B$2)</f>
        <v>2.06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0.27927927927927926</v>
      </c>
      <c r="I6" s="56">
        <v>20</v>
      </c>
      <c r="K6" s="5">
        <v>4</v>
      </c>
      <c r="L6" s="61">
        <v>43.2</v>
      </c>
      <c r="N6" s="76" t="s">
        <v>106</v>
      </c>
      <c r="O6" s="83">
        <f t="shared" ref="O6" si="1">IF(P6=0,0,Q6/P6)</f>
        <v>1088.3720930232557</v>
      </c>
      <c r="P6" s="80">
        <v>43</v>
      </c>
      <c r="Q6" s="64">
        <v>46800</v>
      </c>
    </row>
    <row r="7" spans="1:17">
      <c r="A7" s="19" t="s">
        <v>2</v>
      </c>
      <c r="B7" s="13">
        <v>19</v>
      </c>
      <c r="C7" s="6">
        <f t="shared" ref="C7:C12" si="2">IF(B$2=0,0,B7/B$2)</f>
        <v>0.38</v>
      </c>
      <c r="E7" s="33" t="s">
        <v>55</v>
      </c>
      <c r="F7" s="30" t="s">
        <v>155</v>
      </c>
      <c r="G7" s="13">
        <v>27</v>
      </c>
      <c r="H7" s="94">
        <f>IF(B$17=0,0,G7/B$17)</f>
        <v>0.24324324324324326</v>
      </c>
      <c r="I7" s="56">
        <v>18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14</v>
      </c>
      <c r="C8" s="6">
        <f>IF(B$2=0,0,B8/B$2)</f>
        <v>0.28000000000000003</v>
      </c>
      <c r="E8" s="33" t="s">
        <v>59</v>
      </c>
      <c r="F8" s="30" t="s">
        <v>23</v>
      </c>
      <c r="G8" s="13">
        <v>21</v>
      </c>
      <c r="H8" s="94">
        <f>IF(B$17=0,0,G8/B$17)</f>
        <v>0.1891891891891892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12</v>
      </c>
      <c r="C9" s="7">
        <f>IF(B$2=0,0,B9/B$2)</f>
        <v>0.24</v>
      </c>
      <c r="E9" s="33" t="s">
        <v>182</v>
      </c>
      <c r="F9" s="30" t="s">
        <v>19</v>
      </c>
      <c r="G9" s="13">
        <v>20</v>
      </c>
      <c r="H9" s="94">
        <f>IF(B$17=0,0,G9/B$17)</f>
        <v>0.18018018018018017</v>
      </c>
      <c r="I9" s="56">
        <v>9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</v>
      </c>
      <c r="E10" s="33" t="s">
        <v>57</v>
      </c>
      <c r="F10" s="30" t="s">
        <v>21</v>
      </c>
      <c r="G10" s="13">
        <v>19</v>
      </c>
      <c r="H10" s="94">
        <f>IF(B$17=0,0,G10/B$17)</f>
        <v>0.17117117117117117</v>
      </c>
      <c r="I10" s="56">
        <v>32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0.66</v>
      </c>
      <c r="E11" s="33" t="s">
        <v>183</v>
      </c>
      <c r="F11" s="30" t="s">
        <v>186</v>
      </c>
      <c r="G11" s="13">
        <v>5</v>
      </c>
      <c r="H11" s="94">
        <f>IF(B$17=0,0,G11/B$17)</f>
        <v>4.5045045045045043E-2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2.7027027027027029E-2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84</v>
      </c>
      <c r="C13" s="11">
        <f>IF(B$3=0,0,B13/B$3)</f>
        <v>0.21483375959079284</v>
      </c>
      <c r="E13" s="33" t="s">
        <v>66</v>
      </c>
      <c r="F13" s="30" t="s">
        <v>30</v>
      </c>
      <c r="G13" s="13">
        <v>3</v>
      </c>
      <c r="H13" s="94">
        <f>IF(B$17=0,0,G13/B$17)</f>
        <v>2.7027027027027029E-2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26.800000000000004</v>
      </c>
      <c r="P13" s="80">
        <v>7</v>
      </c>
      <c r="Q13" s="68">
        <v>187.60000000000002</v>
      </c>
    </row>
    <row r="14" spans="1:17">
      <c r="A14" s="19" t="s">
        <v>94</v>
      </c>
      <c r="B14" s="13">
        <v>87</v>
      </c>
      <c r="C14" s="6">
        <f>IF(B$3=0,0,B14/B$3)</f>
        <v>0.22250639386189258</v>
      </c>
      <c r="E14" s="33" t="s">
        <v>67</v>
      </c>
      <c r="F14" s="30" t="s">
        <v>31</v>
      </c>
      <c r="G14" s="13">
        <v>2</v>
      </c>
      <c r="H14" s="94">
        <f>IF(B$17=0,0,G14/B$17)</f>
        <v>1.8018018018018018E-2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-1.3555555555555534</v>
      </c>
      <c r="P14" s="80">
        <v>9</v>
      </c>
      <c r="Q14" s="68">
        <v>-12.199999999999982</v>
      </c>
    </row>
    <row r="15" spans="1:17">
      <c r="A15" s="18" t="s">
        <v>99</v>
      </c>
      <c r="B15" s="12">
        <f>B21</f>
        <v>59</v>
      </c>
      <c r="C15" s="4">
        <f>IF(B$13=0,0,B15/B$13)</f>
        <v>0.70238095238095233</v>
      </c>
      <c r="E15" s="33" t="s">
        <v>74</v>
      </c>
      <c r="F15" s="30" t="s">
        <v>38</v>
      </c>
      <c r="G15" s="13">
        <v>2</v>
      </c>
      <c r="H15" s="94">
        <f>IF(B$17=0,0,G15/B$17)</f>
        <v>1.8018018018018018E-2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41</v>
      </c>
      <c r="C16" s="4">
        <f>IF(B$14=0,0,B16/B$14)</f>
        <v>0.47126436781609193</v>
      </c>
      <c r="E16" s="33" t="s">
        <v>77</v>
      </c>
      <c r="F16" s="30" t="s">
        <v>41</v>
      </c>
      <c r="G16" s="13">
        <v>2</v>
      </c>
      <c r="H16" s="94">
        <f>IF(B$17=0,0,G16/B$17)</f>
        <v>1.8018018018018018E-2</v>
      </c>
      <c r="I16" s="56">
        <v>21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111</v>
      </c>
      <c r="C17" s="4">
        <f>IF(B$3=0,0,B17/B$3)</f>
        <v>0.28388746803069054</v>
      </c>
      <c r="E17" s="33" t="s">
        <v>61</v>
      </c>
      <c r="F17" s="30" t="s">
        <v>25</v>
      </c>
      <c r="G17" s="13">
        <v>1</v>
      </c>
      <c r="H17" s="94">
        <f>IF(B$17=0,0,G17/B$17)</f>
        <v>9.0090090090090089E-3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0.11508951406649616</v>
      </c>
      <c r="E18" s="33" t="s">
        <v>62</v>
      </c>
      <c r="F18" s="30" t="s">
        <v>26</v>
      </c>
      <c r="G18" s="13">
        <v>1</v>
      </c>
      <c r="H18" s="94">
        <f>IF(B$17=0,0,G18/B$17)</f>
        <v>9.0090090090090089E-3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 t="shared" ref="O18:O36" si="3">IF(P18=0,0,Q18/P18)</f>
        <v>84.85</v>
      </c>
      <c r="P18" s="79">
        <v>2</v>
      </c>
      <c r="Q18" s="67">
        <v>169.7</v>
      </c>
    </row>
    <row r="19" spans="1:17">
      <c r="A19" s="19" t="s">
        <v>12</v>
      </c>
      <c r="B19" s="13">
        <v>43</v>
      </c>
      <c r="C19" s="6">
        <f>IF(B$17=0,0,B19/B$17)</f>
        <v>0.38738738738738737</v>
      </c>
      <c r="E19" s="33" t="s">
        <v>69</v>
      </c>
      <c r="F19" s="30" t="s">
        <v>33</v>
      </c>
      <c r="G19" s="13">
        <v>1</v>
      </c>
      <c r="H19" s="94">
        <f>IF(B$17=0,0,G19/B$17)</f>
        <v>9.0090090090090089E-3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68</v>
      </c>
      <c r="C20" s="6">
        <f>IF(B$17=0,0,B20/B$17)</f>
        <v>0.61261261261261257</v>
      </c>
      <c r="E20" s="33" t="s">
        <v>71</v>
      </c>
      <c r="F20" s="30" t="s">
        <v>35</v>
      </c>
      <c r="G20" s="13">
        <v>1</v>
      </c>
      <c r="H20" s="94">
        <f>IF(B$17=0,0,G20/B$17)</f>
        <v>9.0090090090090089E-3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59</v>
      </c>
      <c r="C21" s="6">
        <f>IF(B$17=0,0,B21/B$17)</f>
        <v>0.53153153153153154</v>
      </c>
      <c r="E21" s="33" t="s">
        <v>76</v>
      </c>
      <c r="F21" s="30" t="s">
        <v>40</v>
      </c>
      <c r="G21" s="13">
        <v>1</v>
      </c>
      <c r="H21" s="94">
        <f>IF(B$17=0,0,G21/B$17)</f>
        <v>9.0090090090090089E-3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41</v>
      </c>
      <c r="C22" s="6">
        <f>IF(B$17=0,0,B22/B$17)</f>
        <v>0.36936936936936937</v>
      </c>
      <c r="E22" s="33" t="s">
        <v>78</v>
      </c>
      <c r="F22" s="30" t="s">
        <v>42</v>
      </c>
      <c r="G22" s="13">
        <v>1</v>
      </c>
      <c r="H22" s="94">
        <f>IF(B$17=0,0,G22/B$17)</f>
        <v>9.0090090090090089E-3</v>
      </c>
      <c r="I22" s="56">
        <v>9</v>
      </c>
      <c r="K22" s="5">
        <v>20</v>
      </c>
      <c r="L22" s="61">
        <v>162.19999999999996</v>
      </c>
      <c r="N22" s="76" t="s">
        <v>169</v>
      </c>
      <c r="O22" s="86">
        <f t="shared" si="3"/>
        <v>30.170000000000005</v>
      </c>
      <c r="P22" s="80">
        <v>10</v>
      </c>
      <c r="Q22" s="68">
        <v>301.70000000000005</v>
      </c>
    </row>
    <row r="23" spans="1:17">
      <c r="A23" s="19" t="s">
        <v>150</v>
      </c>
      <c r="B23" s="13">
        <v>11</v>
      </c>
      <c r="C23" s="6">
        <f>IF(B$17=0,0,B23/B$17)</f>
        <v>9.90990990990991E-2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29.687499999999996</v>
      </c>
      <c r="P23" s="80">
        <v>16</v>
      </c>
      <c r="Q23" s="68">
        <v>474.99999999999994</v>
      </c>
    </row>
    <row r="24" spans="1:17">
      <c r="A24" s="19" t="s">
        <v>5</v>
      </c>
      <c r="B24" s="16">
        <f>IF(B$17=0,0,C24/B$17)</f>
        <v>5781.9819819819822</v>
      </c>
      <c r="C24" s="8">
        <v>641800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 t="shared" si="3"/>
        <v>28.007142857142856</v>
      </c>
      <c r="P24" s="80">
        <v>14</v>
      </c>
      <c r="Q24" s="68">
        <v>392.09999999999997</v>
      </c>
    </row>
    <row r="25" spans="1:17">
      <c r="A25" s="20" t="s">
        <v>133</v>
      </c>
      <c r="B25" s="97">
        <f>IF($B$17-B$16=0,0,C25/($B$17-B$16))</f>
        <v>7157.1428571428569</v>
      </c>
      <c r="C25" s="98">
        <v>501000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244</v>
      </c>
      <c r="O25" s="86">
        <f t="shared" si="3"/>
        <v>25.240000000000002</v>
      </c>
      <c r="P25" s="80">
        <v>5</v>
      </c>
      <c r="Q25" s="68">
        <v>126.20000000000002</v>
      </c>
    </row>
    <row r="26" spans="1:17">
      <c r="A26" s="20" t="s">
        <v>134</v>
      </c>
      <c r="B26" s="97">
        <f>IF(B$16=0,0,C26/B$16)</f>
        <v>3434.1463414634145</v>
      </c>
      <c r="C26" s="98">
        <v>140800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 t="shared" si="3"/>
        <v>24.304761904761907</v>
      </c>
      <c r="P26" s="80">
        <v>21</v>
      </c>
      <c r="Q26" s="68">
        <v>510.40000000000003</v>
      </c>
    </row>
    <row r="27" spans="1:17">
      <c r="A27" s="20" t="s">
        <v>132</v>
      </c>
      <c r="B27" s="97">
        <f>IF(B$18=0,0,C27/B$18)</f>
        <v>-4177.7777777777774</v>
      </c>
      <c r="C27" s="98">
        <v>-188000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255</v>
      </c>
      <c r="O27" s="86">
        <f t="shared" si="3"/>
        <v>22.211111111111109</v>
      </c>
      <c r="P27" s="80">
        <v>9</v>
      </c>
      <c r="Q27" s="68">
        <v>199.89999999999998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16.433333333333334</v>
      </c>
      <c r="P29" s="80">
        <v>3</v>
      </c>
      <c r="Q29" s="68">
        <v>49.300000000000004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11.089999999999998</v>
      </c>
      <c r="P32" s="80">
        <v>20</v>
      </c>
      <c r="Q32" s="68">
        <v>221.79999999999995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 t="shared" si="3"/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228</v>
      </c>
      <c r="O34" s="86">
        <f t="shared" si="3"/>
        <v>-11.933333333333332</v>
      </c>
      <c r="P34" s="80">
        <v>3</v>
      </c>
      <c r="Q34" s="68">
        <v>-35.799999999999997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0.12612612612612611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264</v>
      </c>
      <c r="O35" s="86">
        <f t="shared" si="3"/>
        <v>-45.3</v>
      </c>
      <c r="P35" s="80">
        <v>1</v>
      </c>
      <c r="Q35" s="68">
        <v>-45.3</v>
      </c>
    </row>
    <row r="36" spans="1:17">
      <c r="A36" s="19" t="s">
        <v>135</v>
      </c>
      <c r="B36" s="13">
        <v>30</v>
      </c>
      <c r="C36" s="6">
        <f t="shared" si="4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333</v>
      </c>
      <c r="O36" s="86">
        <f t="shared" si="3"/>
        <v>-59.5</v>
      </c>
      <c r="P36" s="80">
        <v>1</v>
      </c>
      <c r="Q36" s="68">
        <v>-59.5</v>
      </c>
    </row>
    <row r="37" spans="1:17">
      <c r="A37" s="19" t="s">
        <v>136</v>
      </c>
      <c r="B37" s="100">
        <v>26</v>
      </c>
      <c r="C37" s="6">
        <f t="shared" si="4"/>
        <v>0.23423423423423423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19</v>
      </c>
      <c r="C38" s="6">
        <f t="shared" si="4"/>
        <v>0.17117117117117117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15</v>
      </c>
      <c r="C39" s="6">
        <f t="shared" si="4"/>
        <v>0.13513513513513514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3.6036036036036036E-2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</sheetData>
  <sortState xmlns:xlrd2="http://schemas.microsoft.com/office/spreadsheetml/2017/richdata2" ref="E2:I5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23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181</v>
      </c>
      <c r="F2" s="29" t="s">
        <v>156</v>
      </c>
      <c r="G2" s="12">
        <v>49</v>
      </c>
      <c r="H2" s="93">
        <f>IF(B$17=0,0,G2/B$17)</f>
        <v>0.59036144578313254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-1663.6363636363637</v>
      </c>
      <c r="P2" s="79">
        <v>55</v>
      </c>
      <c r="Q2" s="63">
        <v>-91500</v>
      </c>
    </row>
    <row r="3" spans="1:17">
      <c r="A3" s="19" t="s">
        <v>8</v>
      </c>
      <c r="B3" s="122">
        <v>413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0.5662650602409639</v>
      </c>
      <c r="I3" s="56">
        <v>12</v>
      </c>
      <c r="K3" s="5">
        <v>1</v>
      </c>
      <c r="L3" s="61">
        <v>6.3</v>
      </c>
      <c r="N3" s="76" t="s">
        <v>104</v>
      </c>
      <c r="O3" s="83">
        <f t="shared" si="0"/>
        <v>625.4545454545455</v>
      </c>
      <c r="P3" s="80">
        <v>55</v>
      </c>
      <c r="Q3" s="64">
        <v>34400</v>
      </c>
    </row>
    <row r="4" spans="1:17">
      <c r="A4" s="19" t="s">
        <v>6</v>
      </c>
      <c r="B4" s="124">
        <v>-225.19999999999993</v>
      </c>
      <c r="C4" s="125"/>
      <c r="E4" s="33" t="s">
        <v>54</v>
      </c>
      <c r="F4" s="30" t="s">
        <v>20</v>
      </c>
      <c r="G4" s="13">
        <v>45</v>
      </c>
      <c r="H4" s="94">
        <f>IF(B$17=0,0,G4/B$17)</f>
        <v>0.54216867469879515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-129.62962962962962</v>
      </c>
      <c r="P4" s="80">
        <v>54</v>
      </c>
      <c r="Q4" s="64">
        <v>-7000</v>
      </c>
    </row>
    <row r="5" spans="1:17">
      <c r="A5" s="19" t="s">
        <v>7</v>
      </c>
      <c r="B5" s="126">
        <f>IF(B$2=0,0,B$4/B$2)</f>
        <v>-4.0945454545454529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0.33734939759036142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-1009.8039215686274</v>
      </c>
      <c r="P5" s="80">
        <v>51</v>
      </c>
      <c r="Q5" s="64">
        <v>-51500</v>
      </c>
    </row>
    <row r="6" spans="1:17">
      <c r="A6" s="19" t="s">
        <v>1</v>
      </c>
      <c r="B6" s="128">
        <f>IF(B$2=0,0,(B$7*1+B$8*2+B$9*3+B$10*4)/B$2)</f>
        <v>2.6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0.31325301204819278</v>
      </c>
      <c r="I6" s="56">
        <v>18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-919.04761904761904</v>
      </c>
      <c r="P6" s="80">
        <v>42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0.25454545454545452</v>
      </c>
      <c r="E7" s="33" t="s">
        <v>55</v>
      </c>
      <c r="F7" s="30" t="s">
        <v>155</v>
      </c>
      <c r="G7" s="13">
        <v>17</v>
      </c>
      <c r="H7" s="94">
        <f>IF(B$17=0,0,G7/B$17)</f>
        <v>0.20481927710843373</v>
      </c>
      <c r="I7" s="56">
        <v>25</v>
      </c>
      <c r="K7" s="5">
        <v>5</v>
      </c>
      <c r="L7" s="61">
        <v>129</v>
      </c>
      <c r="N7" s="76" t="s">
        <v>107</v>
      </c>
      <c r="O7" s="83">
        <f t="shared" si="0"/>
        <v>1332.1428571428571</v>
      </c>
      <c r="P7" s="80">
        <v>28</v>
      </c>
      <c r="Q7" s="64">
        <v>37300</v>
      </c>
    </row>
    <row r="8" spans="1:17">
      <c r="A8" s="19" t="s">
        <v>3</v>
      </c>
      <c r="B8" s="13">
        <v>9</v>
      </c>
      <c r="C8" s="6">
        <f>IF(B$2=0,0,B8/B$2)</f>
        <v>0.16363636363636364</v>
      </c>
      <c r="E8" s="33" t="s">
        <v>57</v>
      </c>
      <c r="F8" s="30" t="s">
        <v>21</v>
      </c>
      <c r="G8" s="13">
        <v>16</v>
      </c>
      <c r="H8" s="94">
        <f>IF(B$17=0,0,G8/B$17)</f>
        <v>0.19277108433734941</v>
      </c>
      <c r="I8" s="56">
        <v>27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17</v>
      </c>
      <c r="C9" s="7">
        <f>IF(B$2=0,0,B9/B$2)</f>
        <v>0.30909090909090908</v>
      </c>
      <c r="E9" s="33" t="s">
        <v>59</v>
      </c>
      <c r="F9" s="30" t="s">
        <v>23</v>
      </c>
      <c r="G9" s="13">
        <v>10</v>
      </c>
      <c r="H9" s="94">
        <f>IF(B$17=0,0,G9/B$17)</f>
        <v>0.12048192771084337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0.27272727272727271</v>
      </c>
      <c r="E10" s="33" t="s">
        <v>182</v>
      </c>
      <c r="F10" s="30" t="s">
        <v>19</v>
      </c>
      <c r="G10" s="13">
        <v>9</v>
      </c>
      <c r="H10" s="94">
        <f>IF(B$17=0,0,G10/B$17)</f>
        <v>0.10843373493975904</v>
      </c>
      <c r="I10" s="56">
        <v>15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0.41818181818181815</v>
      </c>
      <c r="E11" s="33" t="s">
        <v>58</v>
      </c>
      <c r="F11" s="30" t="s">
        <v>22</v>
      </c>
      <c r="G11" s="13">
        <v>7</v>
      </c>
      <c r="H11" s="94">
        <f>IF(B$17=0,0,G11/B$17)</f>
        <v>8.4337349397590355E-2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1.8181818181818181E-2</v>
      </c>
      <c r="E12" s="33" t="s">
        <v>74</v>
      </c>
      <c r="F12" s="30" t="s">
        <v>38</v>
      </c>
      <c r="G12" s="13">
        <v>6</v>
      </c>
      <c r="H12" s="94">
        <f>IF(B$17=0,0,G12/B$17)</f>
        <v>7.2289156626506021E-2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-6.0666666666666673</v>
      </c>
      <c r="P12" s="79">
        <v>9</v>
      </c>
      <c r="Q12" s="67">
        <v>-54.600000000000009</v>
      </c>
    </row>
    <row r="13" spans="1:17">
      <c r="A13" s="22" t="s">
        <v>97</v>
      </c>
      <c r="B13" s="15">
        <v>93</v>
      </c>
      <c r="C13" s="11">
        <f>IF(B$3=0,0,B13/B$3)</f>
        <v>0.22518159806295399</v>
      </c>
      <c r="E13" s="33" t="s">
        <v>66</v>
      </c>
      <c r="F13" s="30" t="s">
        <v>30</v>
      </c>
      <c r="G13" s="13">
        <v>3</v>
      </c>
      <c r="H13" s="94">
        <f>IF(B$17=0,0,G13/B$17)</f>
        <v>3.614457831325301E-2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-0.49999999999999839</v>
      </c>
      <c r="P13" s="80">
        <v>20</v>
      </c>
      <c r="Q13" s="68">
        <v>-9.999999999999968</v>
      </c>
    </row>
    <row r="14" spans="1:17">
      <c r="A14" s="19" t="s">
        <v>94</v>
      </c>
      <c r="B14" s="13">
        <v>96</v>
      </c>
      <c r="C14" s="6">
        <f>IF(B$3=0,0,B14/B$3)</f>
        <v>0.23244552058111381</v>
      </c>
      <c r="E14" s="33" t="s">
        <v>183</v>
      </c>
      <c r="F14" s="30" t="s">
        <v>186</v>
      </c>
      <c r="G14" s="13">
        <v>3</v>
      </c>
      <c r="H14" s="94">
        <f>IF(B$17=0,0,G14/B$17)</f>
        <v>3.614457831325301E-2</v>
      </c>
      <c r="I14" s="56">
        <v>12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49</v>
      </c>
      <c r="C15" s="4">
        <f>IF(B$13=0,0,B15/B$13)</f>
        <v>0.5268817204301075</v>
      </c>
      <c r="E15" s="33" t="s">
        <v>63</v>
      </c>
      <c r="F15" s="30" t="s">
        <v>27</v>
      </c>
      <c r="G15" s="13">
        <v>2</v>
      </c>
      <c r="H15" s="94">
        <f>IF(B$17=0,0,G15/B$17)</f>
        <v>2.4096385542168676E-2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32</v>
      </c>
      <c r="C16" s="4">
        <f>IF(B$14=0,0,B16/B$14)</f>
        <v>0.33333333333333331</v>
      </c>
      <c r="E16" s="33" t="s">
        <v>77</v>
      </c>
      <c r="F16" s="30" t="s">
        <v>41</v>
      </c>
      <c r="G16" s="13">
        <v>2</v>
      </c>
      <c r="H16" s="94">
        <f>IF(B$17=0,0,G16/B$17)</f>
        <v>2.4096385542168676E-2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83</v>
      </c>
      <c r="C17" s="4">
        <f>IF(B$3=0,0,B17/B$3)</f>
        <v>0.2009685230024213</v>
      </c>
      <c r="E17" s="33" t="s">
        <v>67</v>
      </c>
      <c r="F17" s="30" t="s">
        <v>31</v>
      </c>
      <c r="G17" s="13">
        <v>1</v>
      </c>
      <c r="H17" s="94">
        <f>IF(B$17=0,0,G17/B$17)</f>
        <v>1.2048192771084338E-2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70</v>
      </c>
      <c r="C18" s="6">
        <f>IF(B$3=0,0,B18/B$3)</f>
        <v>0.16949152542372881</v>
      </c>
      <c r="E18" s="33" t="s">
        <v>69</v>
      </c>
      <c r="F18" s="30" t="s">
        <v>33</v>
      </c>
      <c r="G18" s="13">
        <v>1</v>
      </c>
      <c r="H18" s="94">
        <f>IF(B$17=0,0,G18/B$17)</f>
        <v>1.2048192771084338E-2</v>
      </c>
      <c r="I18" s="56">
        <v>8</v>
      </c>
      <c r="K18" s="5">
        <v>16</v>
      </c>
      <c r="L18" s="61">
        <v>253.7</v>
      </c>
      <c r="N18" s="75" t="s">
        <v>297</v>
      </c>
      <c r="O18" s="85">
        <f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32</v>
      </c>
      <c r="C19" s="6">
        <f>IF(B$17=0,0,B19/B$17)</f>
        <v>0.38554216867469882</v>
      </c>
      <c r="E19" s="33" t="s">
        <v>76</v>
      </c>
      <c r="F19" s="30" t="s">
        <v>40</v>
      </c>
      <c r="G19" s="13">
        <v>1</v>
      </c>
      <c r="H19" s="94">
        <f>IF(B$17=0,0,G19/B$17)</f>
        <v>1.2048192771084338E-2</v>
      </c>
      <c r="I19" s="56">
        <v>5</v>
      </c>
      <c r="K19" s="5">
        <v>17</v>
      </c>
      <c r="L19" s="61">
        <v>255.5</v>
      </c>
      <c r="N19" s="76" t="s">
        <v>333</v>
      </c>
      <c r="O19" s="86">
        <f>IF(P19=0,0,Q19/P19)</f>
        <v>56.366666666666674</v>
      </c>
      <c r="P19" s="80">
        <v>3</v>
      </c>
      <c r="Q19" s="68">
        <v>169.10000000000002</v>
      </c>
    </row>
    <row r="20" spans="1:17">
      <c r="A20" s="19" t="s">
        <v>11</v>
      </c>
      <c r="B20" s="13">
        <v>51</v>
      </c>
      <c r="C20" s="6">
        <f>IF(B$17=0,0,B20/B$17)</f>
        <v>0.61445783132530118</v>
      </c>
      <c r="E20" s="33" t="s">
        <v>78</v>
      </c>
      <c r="F20" s="30" t="s">
        <v>42</v>
      </c>
      <c r="G20" s="13">
        <v>1</v>
      </c>
      <c r="H20" s="94">
        <f>IF(B$17=0,0,G20/B$17)</f>
        <v>1.2048192771084338E-2</v>
      </c>
      <c r="I20" s="56">
        <v>7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49</v>
      </c>
      <c r="C21" s="6">
        <f>IF(B$17=0,0,B21/B$17)</f>
        <v>0.59036144578313254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32</v>
      </c>
      <c r="C22" s="6">
        <f>IF(B$17=0,0,B22/B$17)</f>
        <v>0.38554216867469882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2.4096385542168676E-2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>IF(P23=0,0,Q23/P23)</f>
        <v>22.480000000000008</v>
      </c>
      <c r="P23" s="80">
        <v>15</v>
      </c>
      <c r="Q23" s="68">
        <v>337.2000000000001</v>
      </c>
    </row>
    <row r="24" spans="1:17">
      <c r="A24" s="19" t="s">
        <v>5</v>
      </c>
      <c r="B24" s="16">
        <f>IF(B$17=0,0,C24/B$17)</f>
        <v>6460.2409638554218</v>
      </c>
      <c r="C24" s="8">
        <v>536200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>IF(P24=0,0,Q24/P24)</f>
        <v>11.516666666666667</v>
      </c>
      <c r="P24" s="80">
        <v>6</v>
      </c>
      <c r="Q24" s="68">
        <v>69.100000000000009</v>
      </c>
    </row>
    <row r="25" spans="1:17">
      <c r="A25" s="20" t="s">
        <v>133</v>
      </c>
      <c r="B25" s="97">
        <f>IF($B$17-B$16=0,0,C25/($B$17-B$16))</f>
        <v>8031.3725490196075</v>
      </c>
      <c r="C25" s="98">
        <v>409600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3956.25</v>
      </c>
      <c r="C26" s="98">
        <v>126600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235</v>
      </c>
      <c r="O26" s="86">
        <f>IF(P26=0,0,Q26/P26)</f>
        <v>5.9312500000000021</v>
      </c>
      <c r="P26" s="80">
        <v>16</v>
      </c>
      <c r="Q26" s="68">
        <v>94.900000000000034</v>
      </c>
    </row>
    <row r="27" spans="1:17">
      <c r="A27" s="20" t="s">
        <v>132</v>
      </c>
      <c r="B27" s="97">
        <f>IF(B$18=0,0,C27/B$18)</f>
        <v>-5611.4285714285716</v>
      </c>
      <c r="C27" s="98">
        <v>-392800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>IF(P27=0,0,Q27/P27)</f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>IF(P28=0,0,Q28/P28)</f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>IF(P29=0,0,Q29/P29)</f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>IF(P30=0,0,Q30/P30)</f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>IF(P31=0,0,Q31/P31)</f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264</v>
      </c>
      <c r="O32" s="86">
        <f>IF(P32=0,0,Q32/P32)</f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263</v>
      </c>
      <c r="O33" s="86">
        <f>IF(P33=0,0,Q33/P33)</f>
        <v>-24.3047619047619</v>
      </c>
      <c r="P33" s="80">
        <v>21</v>
      </c>
      <c r="Q33" s="68">
        <v>-510.39999999999992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276</v>
      </c>
      <c r="O34" s="86">
        <f>IF(P34=0,0,Q34/P34)</f>
        <v>-24.866666666666671</v>
      </c>
      <c r="P34" s="80">
        <v>24</v>
      </c>
      <c r="Q34" s="68">
        <v>-596.80000000000007</v>
      </c>
    </row>
    <row r="35" spans="1:17">
      <c r="A35" s="52" t="s">
        <v>139</v>
      </c>
      <c r="B35" s="99">
        <v>15</v>
      </c>
      <c r="C35" s="102">
        <f t="shared" ref="C35:C47" si="3">IF(B$17=0,0,B35/B$17)</f>
        <v>0.18072289156626506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>IF(P35=0,0,Q35/P35)</f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3"/>
        <v>0.16867469879518071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>IF(P36=0,0,Q36/P36)</f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3"/>
        <v>0.20481927710843373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11</v>
      </c>
      <c r="C38" s="6">
        <f t="shared" si="3"/>
        <v>0.13253012048192772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3"/>
        <v>0.14457831325301204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3"/>
        <v>0.10843373493975904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3"/>
        <v>3.614457831325301E-2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3"/>
        <v>1.2048192771084338E-2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1.2048192771084338E-2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32</v>
      </c>
      <c r="H2" s="93">
        <f>IF(B$17=0,0,G2/B$17)</f>
        <v>0.60377358490566035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22">
        <v>269</v>
      </c>
      <c r="C3" s="123"/>
      <c r="E3" s="33" t="s">
        <v>181</v>
      </c>
      <c r="F3" s="30" t="s">
        <v>156</v>
      </c>
      <c r="G3" s="13">
        <v>29</v>
      </c>
      <c r="H3" s="94">
        <f>IF(B$17=0,0,G3/B$17)</f>
        <v>0.54716981132075471</v>
      </c>
      <c r="I3" s="56">
        <v>20</v>
      </c>
      <c r="K3" s="5">
        <v>1</v>
      </c>
      <c r="L3" s="61">
        <v>-47</v>
      </c>
      <c r="N3" s="76" t="s">
        <v>104</v>
      </c>
      <c r="O3" s="83">
        <f t="shared" si="0"/>
        <v>-905.12820512820508</v>
      </c>
      <c r="P3" s="80">
        <v>39</v>
      </c>
      <c r="Q3" s="64">
        <v>-35300</v>
      </c>
    </row>
    <row r="4" spans="1:17">
      <c r="A4" s="19" t="s">
        <v>6</v>
      </c>
      <c r="B4" s="124">
        <v>-158.39999999999989</v>
      </c>
      <c r="C4" s="125"/>
      <c r="E4" s="33" t="s">
        <v>184</v>
      </c>
      <c r="F4" s="30" t="s">
        <v>187</v>
      </c>
      <c r="G4" s="13">
        <v>29</v>
      </c>
      <c r="H4" s="94">
        <f>IF(B$17=0,0,G4/B$17)</f>
        <v>0.54716981132075471</v>
      </c>
      <c r="I4" s="56">
        <v>14</v>
      </c>
      <c r="K4" s="5">
        <v>2</v>
      </c>
      <c r="L4" s="61">
        <v>-38</v>
      </c>
      <c r="N4" s="76" t="s">
        <v>105</v>
      </c>
      <c r="O4" s="83">
        <f t="shared" si="0"/>
        <v>39.473684210526315</v>
      </c>
      <c r="P4" s="80">
        <v>38</v>
      </c>
      <c r="Q4" s="64">
        <v>1500</v>
      </c>
    </row>
    <row r="5" spans="1:17">
      <c r="A5" s="19" t="s">
        <v>7</v>
      </c>
      <c r="B5" s="126">
        <f>IF(B$2=0,0,B$4/B$2)</f>
        <v>-4.0615384615384587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0.41509433962264153</v>
      </c>
      <c r="I5" s="56">
        <v>19</v>
      </c>
      <c r="K5" s="5">
        <v>3</v>
      </c>
      <c r="L5" s="61">
        <v>-56.4</v>
      </c>
      <c r="N5" s="76" t="s">
        <v>157</v>
      </c>
      <c r="O5" s="83">
        <f>IF(P5=0,0,Q5/P5)</f>
        <v>-193.33333333333334</v>
      </c>
      <c r="P5" s="80">
        <v>30</v>
      </c>
      <c r="Q5" s="64">
        <v>-5800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0.26415094339622641</v>
      </c>
      <c r="I6" s="56">
        <v>23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1286.3636363636363</v>
      </c>
      <c r="P6" s="80">
        <v>22</v>
      </c>
      <c r="Q6" s="64">
        <v>28300</v>
      </c>
    </row>
    <row r="7" spans="1:17">
      <c r="A7" s="19" t="s">
        <v>2</v>
      </c>
      <c r="B7" s="13">
        <v>11</v>
      </c>
      <c r="C7" s="6">
        <f t="shared" ref="C7:C12" si="2">IF(B$2=0,0,B7/B$2)</f>
        <v>0.28205128205128205</v>
      </c>
      <c r="E7" s="33" t="s">
        <v>55</v>
      </c>
      <c r="F7" s="30" t="s">
        <v>155</v>
      </c>
      <c r="G7" s="13">
        <v>13</v>
      </c>
      <c r="H7" s="94">
        <f>IF(B$17=0,0,G7/B$17)</f>
        <v>0.24528301886792453</v>
      </c>
      <c r="I7" s="56">
        <v>16</v>
      </c>
      <c r="K7" s="5">
        <v>5</v>
      </c>
      <c r="L7" s="61">
        <v>-125.9</v>
      </c>
      <c r="N7" s="76" t="s">
        <v>107</v>
      </c>
      <c r="O7" s="83">
        <f t="shared" si="0"/>
        <v>-466.66666666666669</v>
      </c>
      <c r="P7" s="80">
        <v>12</v>
      </c>
      <c r="Q7" s="64">
        <v>-5600</v>
      </c>
    </row>
    <row r="8" spans="1:17">
      <c r="A8" s="19" t="s">
        <v>3</v>
      </c>
      <c r="B8" s="13">
        <v>6</v>
      </c>
      <c r="C8" s="6">
        <f>IF(B$2=0,0,B8/B$2)</f>
        <v>0.15384615384615385</v>
      </c>
      <c r="E8" s="33" t="s">
        <v>59</v>
      </c>
      <c r="F8" s="30" t="s">
        <v>23</v>
      </c>
      <c r="G8" s="13">
        <v>10</v>
      </c>
      <c r="H8" s="94">
        <f>IF(B$17=0,0,G8/B$17)</f>
        <v>0.18867924528301888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7</v>
      </c>
      <c r="C9" s="7">
        <f>IF(B$2=0,0,B9/B$2)</f>
        <v>0.17948717948717949</v>
      </c>
      <c r="E9" s="33" t="s">
        <v>57</v>
      </c>
      <c r="F9" s="30" t="s">
        <v>21</v>
      </c>
      <c r="G9" s="13">
        <v>8</v>
      </c>
      <c r="H9" s="94">
        <f>IF(B$17=0,0,G9/B$17)</f>
        <v>0.15094339622641509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15</v>
      </c>
      <c r="C10" s="7">
        <f>IF(B$2=0,0,B10/B$2)</f>
        <v>0.38461538461538464</v>
      </c>
      <c r="E10" s="33" t="s">
        <v>182</v>
      </c>
      <c r="F10" s="30" t="s">
        <v>19</v>
      </c>
      <c r="G10" s="13">
        <v>3</v>
      </c>
      <c r="H10" s="94">
        <f>IF(B$17=0,0,G10/B$17)</f>
        <v>5.6603773584905662E-2</v>
      </c>
      <c r="I10" s="56">
        <v>29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67</v>
      </c>
      <c r="F11" s="30" t="s">
        <v>31</v>
      </c>
      <c r="G11" s="13">
        <v>2</v>
      </c>
      <c r="H11" s="94">
        <f>IF(B$17=0,0,G11/B$17)</f>
        <v>3.7735849056603772E-2</v>
      </c>
      <c r="I11" s="56">
        <v>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3.7735849056603772E-2</v>
      </c>
      <c r="I12" s="56">
        <v>15</v>
      </c>
      <c r="K12" s="5">
        <v>10</v>
      </c>
      <c r="L12" s="61">
        <v>-315.09999999999997</v>
      </c>
      <c r="N12" s="75" t="s">
        <v>126</v>
      </c>
      <c r="O12" s="85">
        <f>IF(P12=0,0,Q12/P12)</f>
        <v>18.416666666666668</v>
      </c>
      <c r="P12" s="79">
        <v>12</v>
      </c>
      <c r="Q12" s="67">
        <v>221.00000000000003</v>
      </c>
    </row>
    <row r="13" spans="1:17">
      <c r="A13" s="22" t="s">
        <v>97</v>
      </c>
      <c r="B13" s="15">
        <v>65</v>
      </c>
      <c r="C13" s="11">
        <f>IF(B$3=0,0,B13/B$3)</f>
        <v>0.24163568773234201</v>
      </c>
      <c r="E13" s="33" t="s">
        <v>58</v>
      </c>
      <c r="F13" s="30" t="s">
        <v>22</v>
      </c>
      <c r="G13" s="13">
        <v>1</v>
      </c>
      <c r="H13" s="94">
        <f>IF(B$17=0,0,G13/B$17)</f>
        <v>1.8867924528301886E-2</v>
      </c>
      <c r="I13" s="56">
        <v>28</v>
      </c>
      <c r="K13" s="5">
        <v>11</v>
      </c>
      <c r="L13" s="61">
        <v>-357.9</v>
      </c>
      <c r="N13" s="76" t="s">
        <v>127</v>
      </c>
      <c r="O13" s="86">
        <f>IF(P13=0,0,Q13/P13)</f>
        <v>-15.377777777777775</v>
      </c>
      <c r="P13" s="80">
        <v>9</v>
      </c>
      <c r="Q13" s="68">
        <v>-138.39999999999998</v>
      </c>
    </row>
    <row r="14" spans="1:17">
      <c r="A14" s="19" t="s">
        <v>94</v>
      </c>
      <c r="B14" s="13">
        <v>60</v>
      </c>
      <c r="C14" s="6">
        <f>IF(B$3=0,0,B14/B$3)</f>
        <v>0.22304832713754646</v>
      </c>
      <c r="E14" s="33" t="s">
        <v>61</v>
      </c>
      <c r="F14" s="30" t="s">
        <v>25</v>
      </c>
      <c r="G14" s="13">
        <v>1</v>
      </c>
      <c r="H14" s="94">
        <f>IF(B$17=0,0,G14/B$17)</f>
        <v>1.8867924528301886E-2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-9.0300000000000029</v>
      </c>
      <c r="P14" s="80">
        <v>10</v>
      </c>
      <c r="Q14" s="68">
        <v>-90.300000000000026</v>
      </c>
    </row>
    <row r="15" spans="1:17">
      <c r="A15" s="18" t="s">
        <v>99</v>
      </c>
      <c r="B15" s="12">
        <f>B21</f>
        <v>29</v>
      </c>
      <c r="C15" s="4">
        <f>IF(B$13=0,0,B15/B$13)</f>
        <v>0.44615384615384618</v>
      </c>
      <c r="E15" s="33" t="s">
        <v>66</v>
      </c>
      <c r="F15" s="30" t="s">
        <v>30</v>
      </c>
      <c r="G15" s="13">
        <v>1</v>
      </c>
      <c r="H15" s="94">
        <f>IF(B$17=0,0,G15/B$17)</f>
        <v>1.8867924528301886E-2</v>
      </c>
      <c r="I15" s="56">
        <v>10</v>
      </c>
      <c r="K15" s="5">
        <v>13</v>
      </c>
      <c r="L15" s="61">
        <v>-352.49999999999994</v>
      </c>
      <c r="N15" s="77" t="s">
        <v>159</v>
      </c>
      <c r="O15" s="87">
        <f>IF(P15=0,0,Q15/P15)</f>
        <v>-18.837499999999999</v>
      </c>
      <c r="P15" s="81">
        <v>8</v>
      </c>
      <c r="Q15" s="69">
        <v>-150.69999999999999</v>
      </c>
    </row>
    <row r="16" spans="1:17">
      <c r="A16" s="18" t="s">
        <v>100</v>
      </c>
      <c r="B16" s="12">
        <f>B22</f>
        <v>18</v>
      </c>
      <c r="C16" s="4">
        <f>IF(B$14=0,0,B16/B$14)</f>
        <v>0.3</v>
      </c>
      <c r="E16" s="33" t="s">
        <v>183</v>
      </c>
      <c r="F16" s="30" t="s">
        <v>186</v>
      </c>
      <c r="G16" s="13">
        <v>1</v>
      </c>
      <c r="H16" s="94">
        <f>IF(B$17=0,0,G16/B$17)</f>
        <v>1.8867924528301886E-2</v>
      </c>
      <c r="I16" s="56">
        <v>16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53</v>
      </c>
      <c r="C17" s="4">
        <f>IF(B$3=0,0,B17/B$3)</f>
        <v>0.19702602230483271</v>
      </c>
      <c r="E17" s="33" t="s">
        <v>69</v>
      </c>
      <c r="F17" s="30" t="s">
        <v>33</v>
      </c>
      <c r="G17" s="13">
        <v>1</v>
      </c>
      <c r="H17" s="94">
        <f>IF(B$17=0,0,G17/B$17)</f>
        <v>1.8867924528301886E-2</v>
      </c>
      <c r="I17" s="56">
        <v>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0.14126394052044611</v>
      </c>
      <c r="E18" s="33" t="s">
        <v>74</v>
      </c>
      <c r="F18" s="30" t="s">
        <v>38</v>
      </c>
      <c r="G18" s="13">
        <v>1</v>
      </c>
      <c r="H18" s="94">
        <f>IF(B$17=0,0,G18/B$17)</f>
        <v>1.8867924528301886E-2</v>
      </c>
      <c r="I18" s="56">
        <v>16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21</v>
      </c>
      <c r="C19" s="6">
        <f>IF(B$17=0,0,B19/B$17)</f>
        <v>0.39622641509433965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324</v>
      </c>
      <c r="O19" s="86">
        <f>IF(P19=0,0,Q19/P19)</f>
        <v>45.044444444444437</v>
      </c>
      <c r="P19" s="80">
        <v>9</v>
      </c>
      <c r="Q19" s="68">
        <v>405.39999999999992</v>
      </c>
    </row>
    <row r="20" spans="1:17">
      <c r="A20" s="19" t="s">
        <v>11</v>
      </c>
      <c r="B20" s="13">
        <v>32</v>
      </c>
      <c r="C20" s="6">
        <f>IF(B$17=0,0,B20/B$17)</f>
        <v>0.60377358490566035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228</v>
      </c>
      <c r="O20" s="86">
        <f>IF(P20=0,0,Q20/P20)</f>
        <v>40.200000000000003</v>
      </c>
      <c r="P20" s="80">
        <v>1</v>
      </c>
      <c r="Q20" s="68">
        <v>40.200000000000003</v>
      </c>
    </row>
    <row r="21" spans="1:17">
      <c r="A21" s="19" t="s">
        <v>151</v>
      </c>
      <c r="B21" s="13">
        <v>29</v>
      </c>
      <c r="C21" s="6">
        <f>IF(B$17=0,0,B21/B$17)</f>
        <v>0.54716981132075471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269</v>
      </c>
      <c r="O21" s="86">
        <f>IF(P21=0,0,Q21/P21)</f>
        <v>37.799999999999997</v>
      </c>
      <c r="P21" s="80">
        <v>4</v>
      </c>
      <c r="Q21" s="68">
        <v>151.19999999999999</v>
      </c>
    </row>
    <row r="22" spans="1:17">
      <c r="A22" s="19" t="s">
        <v>149</v>
      </c>
      <c r="B22" s="13">
        <v>18</v>
      </c>
      <c r="C22" s="6">
        <f>IF(B$17=0,0,B22/B$17)</f>
        <v>0.33962264150943394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6</v>
      </c>
      <c r="C23" s="6">
        <f>IF(B$17=0,0,B23/B$17)</f>
        <v>0.11320754716981132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333</v>
      </c>
      <c r="O23" s="86">
        <f>IF(P23=0,0,Q23/P23)</f>
        <v>9.0142857142857142</v>
      </c>
      <c r="P23" s="80">
        <v>7</v>
      </c>
      <c r="Q23" s="68">
        <v>63.1</v>
      </c>
    </row>
    <row r="24" spans="1:17">
      <c r="A24" s="19" t="s">
        <v>5</v>
      </c>
      <c r="B24" s="16">
        <f>IF(B$17=0,0,C24/B$17)</f>
        <v>6796.2264150943392</v>
      </c>
      <c r="C24" s="8">
        <v>360200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8.2545454545454522</v>
      </c>
      <c r="P24" s="80">
        <v>11</v>
      </c>
      <c r="Q24" s="68">
        <v>90.799999999999983</v>
      </c>
    </row>
    <row r="25" spans="1:17">
      <c r="A25" s="20" t="s">
        <v>133</v>
      </c>
      <c r="B25" s="97">
        <f>IF($B$17-B$16=0,0,C25/($B$17-B$16))</f>
        <v>7877.1428571428569</v>
      </c>
      <c r="C25" s="98">
        <v>275700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304</v>
      </c>
      <c r="O25" s="86">
        <f>IF(P25=0,0,Q25/P25)</f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4694.4444444444443</v>
      </c>
      <c r="C26" s="98">
        <v>84500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276</v>
      </c>
      <c r="O26" s="86">
        <f>IF(P26=0,0,Q26/P26)</f>
        <v>-10.16</v>
      </c>
      <c r="P26" s="80">
        <v>25</v>
      </c>
      <c r="Q26" s="68">
        <v>-254</v>
      </c>
    </row>
    <row r="27" spans="1:17">
      <c r="A27" s="20" t="s">
        <v>132</v>
      </c>
      <c r="B27" s="97">
        <f>IF(B$18=0,0,C27/B$18)</f>
        <v>-5021.0526315789475</v>
      </c>
      <c r="C27" s="98">
        <v>-190800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238</v>
      </c>
      <c r="O27" s="86">
        <f>IF(P27=0,0,Q27/P27)</f>
        <v>-20.02</v>
      </c>
      <c r="P27" s="80">
        <v>5</v>
      </c>
      <c r="Q27" s="68">
        <v>-100.1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272</v>
      </c>
      <c r="O28" s="86">
        <f>IF(P28=0,0,Q28/P28)</f>
        <v>-22.480000000000011</v>
      </c>
      <c r="P28" s="80">
        <v>15</v>
      </c>
      <c r="Q28" s="68">
        <v>-337.20000000000016</v>
      </c>
    </row>
    <row r="29" spans="1:17">
      <c r="A29" s="19" t="s">
        <v>131</v>
      </c>
      <c r="B29" s="13">
        <v>33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169</v>
      </c>
      <c r="O30" s="86">
        <f>IF(P30=0,0,Q30/P30)</f>
        <v>-27.285714285714281</v>
      </c>
      <c r="P30" s="80">
        <v>7</v>
      </c>
      <c r="Q30" s="68">
        <v>-190.99999999999997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263</v>
      </c>
      <c r="O31" s="86">
        <f>IF(P31=0,0,Q31/P31)</f>
        <v>-28.00714285714286</v>
      </c>
      <c r="P31" s="80">
        <v>14</v>
      </c>
      <c r="Q31" s="68">
        <v>-392.1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7</v>
      </c>
      <c r="C35" s="102">
        <f t="shared" ref="C35:C47" si="3">IF(B$17=0,0,B35/B$17)</f>
        <v>0.13207547169811321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11</v>
      </c>
      <c r="C36" s="6">
        <f t="shared" si="3"/>
        <v>0.20754716981132076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8</v>
      </c>
      <c r="C37" s="6">
        <f t="shared" si="3"/>
        <v>0.15094339622641509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16</v>
      </c>
      <c r="C38" s="6">
        <f t="shared" si="3"/>
        <v>0.30188679245283018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9</v>
      </c>
      <c r="C39" s="6">
        <f t="shared" si="3"/>
        <v>0.16981132075471697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1</v>
      </c>
      <c r="C40" s="6">
        <f t="shared" si="3"/>
        <v>1.8867924528301886E-2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1</v>
      </c>
      <c r="C43" s="6">
        <f t="shared" si="3"/>
        <v>1.8867924528301886E-2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5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57</v>
      </c>
      <c r="C2" s="121"/>
      <c r="E2" s="32" t="s">
        <v>54</v>
      </c>
      <c r="F2" s="29" t="s">
        <v>20</v>
      </c>
      <c r="G2" s="12">
        <v>63</v>
      </c>
      <c r="H2" s="93">
        <f>IF(B$17=0,0,G2/B$17)</f>
        <v>0.63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261.40350877192981</v>
      </c>
      <c r="P2" s="79">
        <v>57</v>
      </c>
      <c r="Q2" s="63">
        <v>14900</v>
      </c>
    </row>
    <row r="3" spans="1:17">
      <c r="A3" s="19" t="s">
        <v>8</v>
      </c>
      <c r="B3" s="122">
        <v>406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0.49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-612.28070175438597</v>
      </c>
      <c r="P3" s="80">
        <v>57</v>
      </c>
      <c r="Q3" s="64">
        <v>-34900</v>
      </c>
    </row>
    <row r="4" spans="1:17">
      <c r="A4" s="19" t="s">
        <v>6</v>
      </c>
      <c r="B4" s="124">
        <v>617.3000000000003</v>
      </c>
      <c r="C4" s="125"/>
      <c r="E4" s="33" t="s">
        <v>181</v>
      </c>
      <c r="F4" s="30" t="s">
        <v>156</v>
      </c>
      <c r="G4" s="13">
        <v>43</v>
      </c>
      <c r="H4" s="94">
        <f>IF(B$17=0,0,G4/B$17)</f>
        <v>0.43</v>
      </c>
      <c r="I4" s="56">
        <v>35</v>
      </c>
      <c r="K4" s="5">
        <v>2</v>
      </c>
      <c r="L4" s="61">
        <v>63.7</v>
      </c>
      <c r="N4" s="76" t="s">
        <v>105</v>
      </c>
      <c r="O4" s="83">
        <f t="shared" si="0"/>
        <v>1703.8461538461538</v>
      </c>
      <c r="P4" s="80">
        <v>52</v>
      </c>
      <c r="Q4" s="64">
        <v>88600</v>
      </c>
    </row>
    <row r="5" spans="1:17">
      <c r="A5" s="19" t="s">
        <v>7</v>
      </c>
      <c r="B5" s="126">
        <f>IF(B$2=0,0,B$4/B$2)</f>
        <v>10.829824561403514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0.41</v>
      </c>
      <c r="I5" s="56">
        <v>20</v>
      </c>
      <c r="K5" s="5">
        <v>3</v>
      </c>
      <c r="L5" s="61">
        <v>144.5</v>
      </c>
      <c r="N5" s="76" t="s">
        <v>157</v>
      </c>
      <c r="O5" s="83">
        <f>IF(P5=0,0,Q5/P5)</f>
        <v>874.41860465116281</v>
      </c>
      <c r="P5" s="80">
        <v>43</v>
      </c>
      <c r="Q5" s="64">
        <v>37600</v>
      </c>
    </row>
    <row r="6" spans="1:17">
      <c r="A6" s="19" t="s">
        <v>1</v>
      </c>
      <c r="B6" s="128">
        <f>IF(B$2=0,0,(B$7*1+B$8*2+B$9*3+B$10*4)/B$2)</f>
        <v>2.1754385964912282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0.24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900</v>
      </c>
      <c r="P6" s="80">
        <v>32</v>
      </c>
      <c r="Q6" s="64">
        <v>28800</v>
      </c>
    </row>
    <row r="7" spans="1:17">
      <c r="A7" s="19" t="s">
        <v>2</v>
      </c>
      <c r="B7" s="13">
        <v>18</v>
      </c>
      <c r="C7" s="6">
        <f t="shared" ref="C7:C12" si="2">IF(B$2=0,0,B7/B$2)</f>
        <v>0.31578947368421051</v>
      </c>
      <c r="E7" s="33" t="s">
        <v>57</v>
      </c>
      <c r="F7" s="30" t="s">
        <v>21</v>
      </c>
      <c r="G7" s="13">
        <v>21</v>
      </c>
      <c r="H7" s="94">
        <f>IF(B$17=0,0,G7/B$17)</f>
        <v>0.21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1563.1578947368421</v>
      </c>
      <c r="P7" s="80">
        <v>19</v>
      </c>
      <c r="Q7" s="64">
        <v>29700</v>
      </c>
    </row>
    <row r="8" spans="1:17">
      <c r="A8" s="19" t="s">
        <v>3</v>
      </c>
      <c r="B8" s="13">
        <v>19</v>
      </c>
      <c r="C8" s="6">
        <f>IF(B$2=0,0,B8/B$2)</f>
        <v>0.33333333333333331</v>
      </c>
      <c r="E8" s="33" t="s">
        <v>59</v>
      </c>
      <c r="F8" s="30" t="s">
        <v>23</v>
      </c>
      <c r="G8" s="13">
        <v>13</v>
      </c>
      <c r="H8" s="94">
        <f>IF(B$17=0,0,G8/B$17)</f>
        <v>0.13</v>
      </c>
      <c r="I8" s="56">
        <v>23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12</v>
      </c>
      <c r="C9" s="7">
        <f>IF(B$2=0,0,B9/B$2)</f>
        <v>0.21052631578947367</v>
      </c>
      <c r="E9" s="33" t="s">
        <v>77</v>
      </c>
      <c r="F9" s="30" t="s">
        <v>41</v>
      </c>
      <c r="G9" s="13">
        <v>12</v>
      </c>
      <c r="H9" s="94">
        <f>IF(B$17=0,0,G9/B$17)</f>
        <v>0.12</v>
      </c>
      <c r="I9" s="56">
        <v>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8</v>
      </c>
      <c r="C10" s="7">
        <f>IF(B$2=0,0,B10/B$2)</f>
        <v>0.14035087719298245</v>
      </c>
      <c r="E10" s="33" t="s">
        <v>55</v>
      </c>
      <c r="F10" s="30" t="s">
        <v>155</v>
      </c>
      <c r="G10" s="13">
        <v>11</v>
      </c>
      <c r="H10" s="94">
        <f>IF(B$17=0,0,G10/B$17)</f>
        <v>0.11</v>
      </c>
      <c r="I10" s="56">
        <v>37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37</v>
      </c>
      <c r="C11" s="7">
        <f>IF(B$2=0,0,B11/B$2)</f>
        <v>0.64912280701754388</v>
      </c>
      <c r="E11" s="33" t="s">
        <v>182</v>
      </c>
      <c r="F11" s="30" t="s">
        <v>19</v>
      </c>
      <c r="G11" s="13">
        <v>10</v>
      </c>
      <c r="H11" s="94">
        <f>IF(B$17=0,0,G11/B$17)</f>
        <v>0.1</v>
      </c>
      <c r="I11" s="56">
        <v>18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0.06</v>
      </c>
      <c r="I12" s="56">
        <v>22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83</v>
      </c>
      <c r="C13" s="11">
        <f>IF(B$3=0,0,B13/B$3)</f>
        <v>0.20443349753694581</v>
      </c>
      <c r="E13" s="33" t="s">
        <v>66</v>
      </c>
      <c r="F13" s="30" t="s">
        <v>30</v>
      </c>
      <c r="G13" s="13">
        <v>4</v>
      </c>
      <c r="H13" s="94">
        <f>IF(B$17=0,0,G13/B$17)</f>
        <v>0.04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11.523076923076925</v>
      </c>
      <c r="P13" s="80">
        <v>13</v>
      </c>
      <c r="Q13" s="68">
        <v>149.80000000000001</v>
      </c>
    </row>
    <row r="14" spans="1:17">
      <c r="A14" s="19" t="s">
        <v>94</v>
      </c>
      <c r="B14" s="13">
        <v>154</v>
      </c>
      <c r="C14" s="6">
        <f>IF(B$3=0,0,B14/B$3)</f>
        <v>0.37931034482758619</v>
      </c>
      <c r="E14" s="33" t="s">
        <v>67</v>
      </c>
      <c r="F14" s="30" t="s">
        <v>31</v>
      </c>
      <c r="G14" s="13">
        <v>4</v>
      </c>
      <c r="H14" s="94">
        <f>IF(B$17=0,0,G14/B$17)</f>
        <v>0.04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20.312499999999996</v>
      </c>
      <c r="P14" s="80">
        <v>16</v>
      </c>
      <c r="Q14" s="68">
        <v>324.99999999999994</v>
      </c>
    </row>
    <row r="15" spans="1:17">
      <c r="A15" s="18" t="s">
        <v>99</v>
      </c>
      <c r="B15" s="12">
        <f>B21</f>
        <v>45</v>
      </c>
      <c r="C15" s="4">
        <f>IF(B$13=0,0,B15/B$13)</f>
        <v>0.54216867469879515</v>
      </c>
      <c r="E15" s="33" t="s">
        <v>62</v>
      </c>
      <c r="F15" s="30" t="s">
        <v>26</v>
      </c>
      <c r="G15" s="13">
        <v>3</v>
      </c>
      <c r="H15" s="94">
        <f>IF(B$17=0,0,G15/B$17)</f>
        <v>0.03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14.383333333333331</v>
      </c>
      <c r="P15" s="81">
        <v>12</v>
      </c>
      <c r="Q15" s="69">
        <v>172.59999999999997</v>
      </c>
    </row>
    <row r="16" spans="1:17">
      <c r="A16" s="18" t="s">
        <v>100</v>
      </c>
      <c r="B16" s="12">
        <f>B22</f>
        <v>48</v>
      </c>
      <c r="C16" s="4">
        <f>IF(B$14=0,0,B16/B$14)</f>
        <v>0.31168831168831168</v>
      </c>
      <c r="E16" s="33" t="s">
        <v>71</v>
      </c>
      <c r="F16" s="30" t="s">
        <v>35</v>
      </c>
      <c r="G16" s="13">
        <v>3</v>
      </c>
      <c r="H16" s="94">
        <f>IF(B$17=0,0,G16/B$17)</f>
        <v>0.03</v>
      </c>
      <c r="I16" s="56">
        <v>12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100</v>
      </c>
      <c r="C17" s="4">
        <f>IF(B$3=0,0,B17/B$3)</f>
        <v>0.24630541871921183</v>
      </c>
      <c r="E17" s="33" t="s">
        <v>78</v>
      </c>
      <c r="F17" s="30" t="s">
        <v>42</v>
      </c>
      <c r="G17" s="13">
        <v>2</v>
      </c>
      <c r="H17" s="94">
        <f>IF(B$17=0,0,G17/B$17)</f>
        <v>0.02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37</v>
      </c>
      <c r="C18" s="6">
        <f>IF(B$3=0,0,B18/B$3)</f>
        <v>9.1133004926108374E-2</v>
      </c>
      <c r="E18" s="33" t="s">
        <v>183</v>
      </c>
      <c r="F18" s="30" t="s">
        <v>186</v>
      </c>
      <c r="G18" s="13">
        <v>1</v>
      </c>
      <c r="H18" s="94">
        <f>IF(B$17=0,0,G18/B$17)</f>
        <v>0.01</v>
      </c>
      <c r="I18" s="56">
        <v>19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32</v>
      </c>
      <c r="C19" s="6">
        <f>IF(B$17=0,0,B19/B$17)</f>
        <v>0.32</v>
      </c>
      <c r="E19" s="33" t="s">
        <v>69</v>
      </c>
      <c r="F19" s="30" t="s">
        <v>33</v>
      </c>
      <c r="G19" s="13">
        <v>1</v>
      </c>
      <c r="H19" s="94">
        <f>IF(B$17=0,0,G19/B$17)</f>
        <v>0.01</v>
      </c>
      <c r="I19" s="56">
        <v>11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68</v>
      </c>
      <c r="C20" s="6">
        <f>IF(B$17=0,0,B20/B$17)</f>
        <v>0.68</v>
      </c>
      <c r="E20" s="33" t="s">
        <v>79</v>
      </c>
      <c r="F20" s="30" t="s">
        <v>43</v>
      </c>
      <c r="G20" s="13">
        <v>1</v>
      </c>
      <c r="H20" s="94">
        <f>IF(B$17=0,0,G20/B$17)</f>
        <v>0.01</v>
      </c>
      <c r="I20" s="56">
        <v>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45</v>
      </c>
      <c r="C21" s="6">
        <f>IF(B$17=0,0,B21/B$17)</f>
        <v>0.45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349.00000000000011</v>
      </c>
      <c r="N21" s="76" t="s">
        <v>324</v>
      </c>
      <c r="O21" s="86">
        <f>IF(P21=0,0,Q21/P21)</f>
        <v>41.288888888888891</v>
      </c>
      <c r="P21" s="80">
        <v>9</v>
      </c>
      <c r="Q21" s="68">
        <v>371.6</v>
      </c>
    </row>
    <row r="22" spans="1:17">
      <c r="A22" s="19" t="s">
        <v>149</v>
      </c>
      <c r="B22" s="13">
        <v>48</v>
      </c>
      <c r="C22" s="6">
        <f>IF(B$17=0,0,B22/B$17)</f>
        <v>0.48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7</v>
      </c>
      <c r="C23" s="6">
        <f>IF(B$17=0,0,B23/B$17)</f>
        <v>7.0000000000000007E-2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169</v>
      </c>
      <c r="O23" s="86">
        <f>IF(P23=0,0,Q23/P23)</f>
        <v>36.630000000000003</v>
      </c>
      <c r="P23" s="80">
        <v>10</v>
      </c>
      <c r="Q23" s="68">
        <v>366.3</v>
      </c>
    </row>
    <row r="24" spans="1:17">
      <c r="A24" s="19" t="s">
        <v>5</v>
      </c>
      <c r="B24" s="16">
        <f>IF(B$17=0,0,C24/B$17)</f>
        <v>6691</v>
      </c>
      <c r="C24" s="8">
        <v>669100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7601.9230769230771</v>
      </c>
      <c r="C25" s="98">
        <v>395300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427.7000000000001</v>
      </c>
      <c r="N25" s="76" t="s">
        <v>272</v>
      </c>
      <c r="O25" s="86">
        <f>IF(P25=0,0,Q25/P25)</f>
        <v>24.866666666666664</v>
      </c>
      <c r="P25" s="80">
        <v>24</v>
      </c>
      <c r="Q25" s="68">
        <v>596.79999999999995</v>
      </c>
    </row>
    <row r="26" spans="1:17">
      <c r="A26" s="20" t="s">
        <v>134</v>
      </c>
      <c r="B26" s="97">
        <f>IF(B$16=0,0,C26/B$16)</f>
        <v>5704.166666666667</v>
      </c>
      <c r="C26" s="98">
        <v>273800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235</v>
      </c>
      <c r="O26" s="86">
        <f>IF(P26=0,0,Q26/P26)</f>
        <v>20.322222222222212</v>
      </c>
      <c r="P26" s="80">
        <v>18</v>
      </c>
      <c r="Q26" s="68">
        <v>365.79999999999984</v>
      </c>
    </row>
    <row r="27" spans="1:17">
      <c r="A27" s="20" t="s">
        <v>132</v>
      </c>
      <c r="B27" s="97">
        <f>IF(B$18=0,0,C27/B$18)</f>
        <v>-6205.405405405405</v>
      </c>
      <c r="C27" s="98">
        <v>-229600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4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445.30000000000007</v>
      </c>
      <c r="N29" s="76" t="s">
        <v>277</v>
      </c>
      <c r="O29" s="86">
        <f>IF(P29=0,0,Q29/P29)</f>
        <v>10.16</v>
      </c>
      <c r="P29" s="80">
        <v>25</v>
      </c>
      <c r="Q29" s="68">
        <v>254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5.5399999999999991</v>
      </c>
      <c r="P30" s="80">
        <v>5</v>
      </c>
      <c r="Q30" s="68">
        <v>27.699999999999996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255</v>
      </c>
      <c r="O31" s="86">
        <f>IF(P31=0,0,Q31/P31)</f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2.4630541871921183E-3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>IF(P32=0,0,Q32/P32)</f>
        <v>-11.09</v>
      </c>
      <c r="P32" s="80">
        <v>20</v>
      </c>
      <c r="Q32" s="68">
        <v>-221.8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19</v>
      </c>
      <c r="C36" s="6">
        <f t="shared" si="3"/>
        <v>0.19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26</v>
      </c>
      <c r="C37" s="6">
        <f t="shared" si="3"/>
        <v>0.26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21</v>
      </c>
      <c r="C38" s="6">
        <f t="shared" si="3"/>
        <v>0.21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12</v>
      </c>
      <c r="C39" s="6">
        <f t="shared" si="3"/>
        <v>0.12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0.01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0.02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0.01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15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18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1.1666666666666667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-883.33333333333337</v>
      </c>
      <c r="P2" s="79">
        <v>12</v>
      </c>
      <c r="Q2" s="63">
        <v>-10600</v>
      </c>
    </row>
    <row r="3" spans="1:17">
      <c r="A3" s="19" t="s">
        <v>8</v>
      </c>
      <c r="B3" s="122">
        <v>77</v>
      </c>
      <c r="C3" s="123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3</v>
      </c>
      <c r="K3" s="5">
        <v>1</v>
      </c>
      <c r="L3" s="61">
        <v>-24</v>
      </c>
      <c r="N3" s="76" t="s">
        <v>104</v>
      </c>
      <c r="O3" s="83">
        <f t="shared" si="0"/>
        <v>-3308.3333333333335</v>
      </c>
      <c r="P3" s="80">
        <v>12</v>
      </c>
      <c r="Q3" s="64">
        <v>-39700</v>
      </c>
    </row>
    <row r="4" spans="1:17">
      <c r="A4" s="19" t="s">
        <v>6</v>
      </c>
      <c r="B4" s="124">
        <v>-323.5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0.83333333333333337</v>
      </c>
      <c r="I4" s="56">
        <v>2</v>
      </c>
      <c r="K4" s="5">
        <v>2</v>
      </c>
      <c r="L4" s="61">
        <v>-11.2</v>
      </c>
      <c r="N4" s="76" t="s">
        <v>105</v>
      </c>
      <c r="O4" s="83">
        <f t="shared" si="0"/>
        <v>-1958.3333333333333</v>
      </c>
      <c r="P4" s="80">
        <v>12</v>
      </c>
      <c r="Q4" s="64">
        <v>-23500</v>
      </c>
    </row>
    <row r="5" spans="1:17">
      <c r="A5" s="19" t="s">
        <v>7</v>
      </c>
      <c r="B5" s="126">
        <f>IF(B$2=0,0,B$4/B$2)</f>
        <v>-26.958333333333332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-1225</v>
      </c>
      <c r="P5" s="80">
        <v>8</v>
      </c>
      <c r="Q5" s="64">
        <v>-9800</v>
      </c>
    </row>
    <row r="6" spans="1:17">
      <c r="A6" s="19" t="s">
        <v>1</v>
      </c>
      <c r="B6" s="128">
        <f>IF(B$2=0,0,(B$7*1+B$8*2+B$9*3+B$10*4)/B$2)</f>
        <v>3.1666666666666665</v>
      </c>
      <c r="C6" s="129"/>
      <c r="E6" s="33" t="s">
        <v>58</v>
      </c>
      <c r="F6" s="30" t="s">
        <v>22</v>
      </c>
      <c r="G6" s="13">
        <v>2</v>
      </c>
      <c r="H6" s="94">
        <f>IF(B$17=0,0,G6/B$17)</f>
        <v>0.33333333333333331</v>
      </c>
      <c r="I6" s="56">
        <v>1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-1428.5714285714287</v>
      </c>
      <c r="P6" s="80">
        <v>7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0.16666666666666666</v>
      </c>
      <c r="I7" s="56">
        <v>11</v>
      </c>
      <c r="K7" s="5">
        <v>5</v>
      </c>
      <c r="L7" s="61">
        <v>-133.1</v>
      </c>
      <c r="N7" s="76" t="s">
        <v>107</v>
      </c>
      <c r="O7" s="83">
        <f t="shared" si="0"/>
        <v>-4950</v>
      </c>
      <c r="P7" s="80">
        <v>2</v>
      </c>
      <c r="Q7" s="64">
        <v>-9900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57</v>
      </c>
      <c r="F8" s="30" t="s">
        <v>21</v>
      </c>
      <c r="G8" s="13">
        <v>1</v>
      </c>
      <c r="H8" s="94">
        <f>IF(B$17=0,0,G8/B$17)</f>
        <v>0.16666666666666666</v>
      </c>
      <c r="I8" s="56">
        <v>33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0.16666666666666666</v>
      </c>
      <c r="E9" s="33" t="s">
        <v>60</v>
      </c>
      <c r="F9" s="30" t="s">
        <v>24</v>
      </c>
      <c r="G9" s="13">
        <v>1</v>
      </c>
      <c r="H9" s="94">
        <f>IF(B$17=0,0,G9/B$17)</f>
        <v>0.16666666666666666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-36.25</v>
      </c>
      <c r="P12" s="79">
        <v>2</v>
      </c>
      <c r="Q12" s="67">
        <v>-72.5</v>
      </c>
    </row>
    <row r="13" spans="1:17">
      <c r="A13" s="22" t="s">
        <v>97</v>
      </c>
      <c r="B13" s="15">
        <v>12</v>
      </c>
      <c r="C13" s="11">
        <f>IF(B$3=0,0,B13/B$3)</f>
        <v>0.15584415584415584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-334.5</v>
      </c>
      <c r="N13" s="76" t="s">
        <v>127</v>
      </c>
      <c r="O13" s="86">
        <f>IF(P13=0,0,Q13/P13)</f>
        <v>-44.85</v>
      </c>
      <c r="P13" s="80">
        <v>4</v>
      </c>
      <c r="Q13" s="68">
        <v>-179.4</v>
      </c>
    </row>
    <row r="14" spans="1:17">
      <c r="A14" s="19" t="s">
        <v>94</v>
      </c>
      <c r="B14" s="13">
        <v>7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-323.5</v>
      </c>
      <c r="N14" s="76" t="s">
        <v>128</v>
      </c>
      <c r="O14" s="86">
        <f>IF(P14=0,0,Q14/P14)</f>
        <v>-9.5666666666666682</v>
      </c>
      <c r="P14" s="80">
        <v>3</v>
      </c>
      <c r="Q14" s="68">
        <v>-28.700000000000003</v>
      </c>
    </row>
    <row r="15" spans="1:17">
      <c r="A15" s="18" t="s">
        <v>99</v>
      </c>
      <c r="B15" s="12">
        <f>B21</f>
        <v>5</v>
      </c>
      <c r="C15" s="4">
        <f>IF(B$13=0,0,B15/B$13)</f>
        <v>0.41666666666666669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-14.300000000000002</v>
      </c>
      <c r="P15" s="81">
        <v>3</v>
      </c>
      <c r="Q15" s="69">
        <v>-42.900000000000006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7.792207792207792E-2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0.19480519480519481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333</v>
      </c>
      <c r="O18" s="85">
        <f>IF(P18=0,0,Q18/P18)</f>
        <v>-0.19999999999999929</v>
      </c>
      <c r="P18" s="79">
        <v>2</v>
      </c>
      <c r="Q18" s="67">
        <v>-0.39999999999999858</v>
      </c>
    </row>
    <row r="19" spans="1:17">
      <c r="A19" s="19" t="s">
        <v>12</v>
      </c>
      <c r="B19" s="13">
        <v>2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272</v>
      </c>
      <c r="O19" s="86">
        <f>IF(P19=0,0,Q19/P19)</f>
        <v>-11.516666666666666</v>
      </c>
      <c r="P19" s="80">
        <v>6</v>
      </c>
      <c r="Q19" s="68">
        <v>-69.099999999999994</v>
      </c>
    </row>
    <row r="20" spans="1:17">
      <c r="A20" s="19" t="s">
        <v>11</v>
      </c>
      <c r="B20" s="13">
        <v>4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>IF(P20=0,0,Q20/P20)</f>
        <v>-14.166666666666666</v>
      </c>
      <c r="P20" s="80">
        <v>3</v>
      </c>
      <c r="Q20" s="68">
        <v>-42.5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304</v>
      </c>
      <c r="O21" s="86">
        <f>IF(P21=0,0,Q21/P21)</f>
        <v>-22.450000000000003</v>
      </c>
      <c r="P21" s="80">
        <v>2</v>
      </c>
      <c r="Q21" s="68">
        <v>-44.900000000000006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>IF(P22=0,0,Q22/P22)</f>
        <v>-41.288888888888891</v>
      </c>
      <c r="P22" s="80">
        <v>9</v>
      </c>
      <c r="Q22" s="68">
        <v>-371.6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277</v>
      </c>
      <c r="O23" s="86">
        <f>IF(P23=0,0,Q23/P23)</f>
        <v>-45.044444444444444</v>
      </c>
      <c r="P23" s="80">
        <v>9</v>
      </c>
      <c r="Q23" s="68">
        <v>-405.4</v>
      </c>
    </row>
    <row r="24" spans="1:17">
      <c r="A24" s="19" t="s">
        <v>5</v>
      </c>
      <c r="B24" s="16">
        <f>IF(B$17=0,0,C24/B$17)</f>
        <v>7833.333333333333</v>
      </c>
      <c r="C24" s="8">
        <v>47000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169</v>
      </c>
      <c r="O24" s="86">
        <f>IF(P24=0,0,Q24/P24)</f>
        <v>-60.133333333333333</v>
      </c>
      <c r="P24" s="80">
        <v>3</v>
      </c>
      <c r="Q24" s="68">
        <v>-180.4</v>
      </c>
    </row>
    <row r="25" spans="1:17">
      <c r="A25" s="20" t="s">
        <v>133</v>
      </c>
      <c r="B25" s="97">
        <f>IF($B$17-B$16=0,0,C25/($B$17-B$16))</f>
        <v>7833.333333333333</v>
      </c>
      <c r="C25" s="98">
        <v>47000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>IF(P25=0,0,Q25/P25)</f>
        <v>-84.85</v>
      </c>
      <c r="P25" s="80">
        <v>2</v>
      </c>
      <c r="Q25" s="68">
        <v>-169.7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-4686.666666666667</v>
      </c>
      <c r="C27" s="98">
        <v>-70300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15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612.5</v>
      </c>
      <c r="P2" s="79">
        <v>8</v>
      </c>
      <c r="Q2" s="63">
        <v>4900</v>
      </c>
    </row>
    <row r="3" spans="1:17">
      <c r="A3" s="19" t="s">
        <v>8</v>
      </c>
      <c r="B3" s="122">
        <v>54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0.5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-2275</v>
      </c>
      <c r="P3" s="80">
        <v>8</v>
      </c>
      <c r="Q3" s="64">
        <v>-18200</v>
      </c>
    </row>
    <row r="4" spans="1:17">
      <c r="A4" s="19" t="s">
        <v>6</v>
      </c>
      <c r="B4" s="124">
        <v>-59.699999999999996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0.375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428.57142857142856</v>
      </c>
      <c r="P4" s="80">
        <v>7</v>
      </c>
      <c r="Q4" s="64">
        <v>3000</v>
      </c>
    </row>
    <row r="5" spans="1:17">
      <c r="A5" s="19" t="s">
        <v>7</v>
      </c>
      <c r="B5" s="126">
        <f>IF(B$2=0,0,B$4/B$2)</f>
        <v>-7.4624999999999995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0.375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725</v>
      </c>
      <c r="P5" s="80">
        <v>4</v>
      </c>
      <c r="Q5" s="64">
        <v>2900</v>
      </c>
    </row>
    <row r="6" spans="1:17">
      <c r="A6" s="19" t="s">
        <v>1</v>
      </c>
      <c r="B6" s="128">
        <f>IF(B$2=0,0,(B$7*1+B$8*2+B$9*3+B$10*4)/B$2)</f>
        <v>2.625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0.375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1</v>
      </c>
      <c r="C7" s="6">
        <f t="shared" ref="C7:C12" si="2">IF(B$2=0,0,B7/B$2)</f>
        <v>0.125</v>
      </c>
      <c r="E7" s="33" t="s">
        <v>182</v>
      </c>
      <c r="F7" s="30" t="s">
        <v>19</v>
      </c>
      <c r="G7" s="13">
        <v>2</v>
      </c>
      <c r="H7" s="94">
        <f>IF(B$17=0,0,G7/B$17)</f>
        <v>0.25</v>
      </c>
      <c r="I7" s="56">
        <v>6</v>
      </c>
      <c r="K7" s="5">
        <v>5</v>
      </c>
      <c r="L7" s="61">
        <v>-72.099999999999994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56</v>
      </c>
      <c r="F8" s="30" t="s">
        <v>185</v>
      </c>
      <c r="G8" s="13">
        <v>1</v>
      </c>
      <c r="H8" s="94">
        <f>IF(B$17=0,0,G8/B$17)</f>
        <v>0.125</v>
      </c>
      <c r="I8" s="56">
        <v>39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183</v>
      </c>
      <c r="F9" s="30" t="s">
        <v>186</v>
      </c>
      <c r="G9" s="13">
        <v>1</v>
      </c>
      <c r="H9" s="94">
        <f>IF(B$17=0,0,G9/B$17)</f>
        <v>0.125</v>
      </c>
      <c r="I9" s="56">
        <v>1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184</v>
      </c>
      <c r="F10" s="30" t="s">
        <v>187</v>
      </c>
      <c r="G10" s="13">
        <v>1</v>
      </c>
      <c r="H10" s="94">
        <f>IF(B$17=0,0,G10/B$17)</f>
        <v>0.125</v>
      </c>
      <c r="I10" s="56">
        <v>40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13</v>
      </c>
      <c r="C13" s="11">
        <f>IF(B$3=0,0,B13/B$3)</f>
        <v>0.24074074074074073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4.1333333333333355</v>
      </c>
      <c r="P13" s="80">
        <v>3</v>
      </c>
      <c r="Q13" s="68">
        <v>12.400000000000006</v>
      </c>
    </row>
    <row r="14" spans="1:17">
      <c r="A14" s="19" t="s">
        <v>94</v>
      </c>
      <c r="B14" s="13">
        <v>8</v>
      </c>
      <c r="C14" s="6">
        <f>IF(B$3=0,0,B14/B$3)</f>
        <v>0.14814814814814814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-21.1</v>
      </c>
      <c r="P15" s="81">
        <v>2</v>
      </c>
      <c r="Q15" s="69">
        <v>-42.2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9.2592592592592587E-2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263</v>
      </c>
      <c r="O18" s="85">
        <f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>IF(P19=0,0,Q19/P19)</f>
        <v>26.5</v>
      </c>
      <c r="P19" s="80">
        <v>1</v>
      </c>
      <c r="Q19" s="68">
        <v>26.5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324</v>
      </c>
      <c r="O20" s="86">
        <f>IF(P20=0,0,Q20/P20)</f>
        <v>0.19999999999999929</v>
      </c>
      <c r="P20" s="80">
        <v>2</v>
      </c>
      <c r="Q20" s="68">
        <v>0.39999999999999858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276</v>
      </c>
      <c r="O21" s="86">
        <f>IF(P21=0,0,Q21/P21)</f>
        <v>-5.5399999999999983</v>
      </c>
      <c r="P21" s="80">
        <v>5</v>
      </c>
      <c r="Q21" s="68">
        <v>-27.699999999999992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277</v>
      </c>
      <c r="O23" s="86">
        <f>IF(P23=0,0,Q23/P23)</f>
        <v>-9.0142857142857125</v>
      </c>
      <c r="P23" s="80">
        <v>7</v>
      </c>
      <c r="Q23" s="68">
        <v>-63.099999999999987</v>
      </c>
    </row>
    <row r="24" spans="1:17">
      <c r="A24" s="19" t="s">
        <v>5</v>
      </c>
      <c r="B24" s="16">
        <f>IF(B$17=0,0,C24/B$17)</f>
        <v>4987.5</v>
      </c>
      <c r="C24" s="8">
        <v>39900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238</v>
      </c>
      <c r="O24" s="86">
        <f>IF(P24=0,0,Q24/P24)</f>
        <v>-31.5</v>
      </c>
      <c r="P24" s="80">
        <v>1</v>
      </c>
      <c r="Q24" s="68">
        <v>-31.5</v>
      </c>
    </row>
    <row r="25" spans="1:17">
      <c r="A25" s="20" t="s">
        <v>133</v>
      </c>
      <c r="B25" s="97">
        <f>IF($B$17-B$16=0,0,C25/($B$17-B$16))</f>
        <v>6740</v>
      </c>
      <c r="C25" s="98">
        <v>33700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>IF(P25=0,0,Q25/P25)</f>
        <v>-56.366666666666674</v>
      </c>
      <c r="P25" s="80">
        <v>3</v>
      </c>
      <c r="Q25" s="68">
        <v>-169.10000000000002</v>
      </c>
    </row>
    <row r="26" spans="1:17">
      <c r="A26" s="20" t="s">
        <v>134</v>
      </c>
      <c r="B26" s="97">
        <f>IF(B$16=0,0,C26/B$16)</f>
        <v>2066.6666666666665</v>
      </c>
      <c r="C26" s="98">
        <v>6200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-25400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-785.71428571428567</v>
      </c>
      <c r="P2" s="79">
        <v>7</v>
      </c>
      <c r="Q2" s="63">
        <v>-5500</v>
      </c>
    </row>
    <row r="3" spans="1:17">
      <c r="A3" s="19" t="s">
        <v>8</v>
      </c>
      <c r="B3" s="122">
        <v>49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1428.5714285714287</v>
      </c>
      <c r="P3" s="80">
        <v>7</v>
      </c>
      <c r="Q3" s="64">
        <v>10000</v>
      </c>
    </row>
    <row r="4" spans="1:17">
      <c r="A4" s="19" t="s">
        <v>6</v>
      </c>
      <c r="B4" s="124">
        <v>-89.9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-4228.5714285714284</v>
      </c>
      <c r="P4" s="80">
        <v>7</v>
      </c>
      <c r="Q4" s="64">
        <v>-29600</v>
      </c>
    </row>
    <row r="5" spans="1:17">
      <c r="A5" s="19" t="s">
        <v>7</v>
      </c>
      <c r="B5" s="126">
        <f>IF(B$2=0,0,B$4/B$2)</f>
        <v>-12.842857142857143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0.42857142857142855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0.42857142857142855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-6.75</v>
      </c>
      <c r="P12" s="79">
        <v>4</v>
      </c>
      <c r="Q12" s="67">
        <v>-27</v>
      </c>
    </row>
    <row r="13" spans="1:17">
      <c r="A13" s="22" t="s">
        <v>97</v>
      </c>
      <c r="B13" s="15">
        <v>13</v>
      </c>
      <c r="C13" s="11">
        <f>IF(B$3=0,0,B13/B$3)</f>
        <v>0.26530612244897961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8.1632653061224483E-2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 t="shared" si="3"/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 t="shared" si="3"/>
        <v>-46.733333333333327</v>
      </c>
      <c r="P24" s="80">
        <v>6</v>
      </c>
      <c r="Q24" s="68">
        <v>-280.39999999999998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2024-05-24T09:36:46Z</dcterms:modified>
</cp:coreProperties>
</file>